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24226"/>
  <bookViews>
    <workbookView xWindow="0" yWindow="0" windowWidth="15360" windowHeight="7200" firstSheet="1" activeTab="6"/>
  </bookViews>
  <sheets>
    <sheet name="2022 (2)" sheetId="38" state="hidden" r:id="rId1"/>
    <sheet name="БД" sheetId="8" r:id="rId2"/>
    <sheet name="2019" sheetId="2" r:id="rId3"/>
    <sheet name="2020" sheetId="9" r:id="rId4"/>
    <sheet name="2021" sheetId="17" r:id="rId5"/>
    <sheet name="2022" sheetId="30" r:id="rId6"/>
    <sheet name="2023" sheetId="42" r:id="rId7"/>
    <sheet name="2024" sheetId="46" r:id="rId8"/>
    <sheet name="Образование" sheetId="40" r:id="rId9"/>
    <sheet name="2021 (2)" sheetId="27" state="hidden" r:id="rId10"/>
    <sheet name="Лист1" sheetId="21" state="hidden" r:id="rId11"/>
    <sheet name="Обучение" sheetId="45" r:id="rId12"/>
    <sheet name="ГазДетекторы" sheetId="20" r:id="rId13"/>
    <sheet name="Калибровка" sheetId="43" r:id="rId14"/>
    <sheet name="Мат. пропуск" sheetId="12" r:id="rId15"/>
    <sheet name="Помещения" sheetId="18" r:id="rId16"/>
    <sheet name="Дети" sheetId="14" r:id="rId17"/>
    <sheet name="персонал" sheetId="16" r:id="rId18"/>
    <sheet name="Останов 2021" sheetId="25" r:id="rId19"/>
    <sheet name="Останов 2022" sheetId="39" r:id="rId20"/>
    <sheet name="Останов 2023" sheetId="44" r:id="rId21"/>
    <sheet name="Функции" sheetId="28" r:id="rId22"/>
    <sheet name="Лист2" sheetId="31" state="hidden" r:id="rId23"/>
  </sheets>
  <definedNames>
    <definedName name="_xlnm._FilterDatabase" localSheetId="2" hidden="1">'2019'!$A$2:$LY$29</definedName>
    <definedName name="_xlnm._FilterDatabase" localSheetId="3" hidden="1">'2020'!$A$3:$MM$28</definedName>
    <definedName name="_xlnm._FilterDatabase" localSheetId="4" hidden="1">'2021'!$B$3:$I$33</definedName>
    <definedName name="_xlnm._FilterDatabase" localSheetId="9" hidden="1">'2021 (2)'!$A$3:$G$32</definedName>
    <definedName name="_xlnm._FilterDatabase" localSheetId="5" hidden="1">'2022'!$A$15:$OV$15</definedName>
    <definedName name="_xlnm._FilterDatabase" localSheetId="6" hidden="1">'2023'!$A$16:$OU$16</definedName>
    <definedName name="_xlnm._FilterDatabase" localSheetId="7" hidden="1">'2024'!$A$15:$OV$15</definedName>
    <definedName name="_xlnm._FilterDatabase" localSheetId="1" hidden="1">БД!$A$3:$T$25</definedName>
    <definedName name="_xlnm._FilterDatabase" localSheetId="12" hidden="1">ГазДетекторы!$A$1:$M$1</definedName>
    <definedName name="_xlnm._FilterDatabase" localSheetId="16" hidden="1">Дети!$A$1:$G$1</definedName>
    <definedName name="_xlnm._FilterDatabase" localSheetId="11" hidden="1">Обучение!$A$1:$F$107</definedName>
    <definedName name="_xlnm._FilterDatabase" localSheetId="15">Помещения!$A$4:$AM$4</definedName>
    <definedName name="_xlnm._FilterDatabase" localSheetId="21" hidden="1">Функции!$A$4:$D$31</definedName>
    <definedName name="otchestvo" localSheetId="1">БД!$D$26</definedName>
    <definedName name="_xlnm.Print_Titles" localSheetId="15">Помещения!$A:$C</definedName>
    <definedName name="_xlnm.Print_Area" localSheetId="22">Лист2!$E$6:$G$22</definedName>
    <definedName name="_xlnm.Print_Area" localSheetId="17">персонал!$E$1:$H$2</definedName>
  </definedNames>
  <calcPr calcId="162913"/>
</workbook>
</file>

<file path=xl/calcChain.xml><?xml version="1.0" encoding="utf-8"?>
<calcChain xmlns="http://schemas.openxmlformats.org/spreadsheetml/2006/main">
  <c r="C11" i="8" l="1"/>
  <c r="C10" i="8" l="1"/>
  <c r="O27" i="18" l="1"/>
  <c r="X27" i="18"/>
  <c r="R7" i="18" l="1"/>
  <c r="P26" i="18"/>
  <c r="R26" i="18" s="1"/>
  <c r="P27" i="18"/>
  <c r="R27" i="18" s="1"/>
  <c r="R11" i="18"/>
  <c r="R10" i="18"/>
  <c r="R12" i="18"/>
  <c r="R14" i="18"/>
  <c r="R13" i="18"/>
  <c r="R15" i="18"/>
  <c r="R16" i="18"/>
  <c r="R17" i="18"/>
  <c r="R18" i="18"/>
  <c r="R19" i="18"/>
  <c r="R20" i="18"/>
  <c r="R21" i="18"/>
  <c r="R22" i="18"/>
  <c r="R25" i="18"/>
  <c r="L22" i="18"/>
  <c r="L27" i="18"/>
  <c r="R9" i="18" l="1"/>
  <c r="R8" i="18"/>
  <c r="R6" i="18"/>
  <c r="R5" i="18"/>
  <c r="R24" i="18" l="1"/>
  <c r="R23" i="18"/>
  <c r="R29" i="18" s="1"/>
  <c r="D29" i="18"/>
  <c r="E29" i="18"/>
  <c r="F29" i="18"/>
  <c r="I27" i="18"/>
  <c r="R25" i="8" l="1"/>
  <c r="BJ28" i="46" l="1"/>
  <c r="BK28" i="46"/>
  <c r="BL28" i="46"/>
  <c r="BM28" i="46"/>
  <c r="BN28" i="46"/>
  <c r="BO28" i="46"/>
  <c r="BP28" i="46"/>
  <c r="BQ28" i="46"/>
  <c r="BR28" i="46"/>
  <c r="BS28" i="46"/>
  <c r="BT28" i="46"/>
  <c r="BU28" i="46"/>
  <c r="BV28" i="46"/>
  <c r="BW28" i="46"/>
  <c r="BX28" i="46"/>
  <c r="BY28" i="46"/>
  <c r="BZ28" i="46"/>
  <c r="CA28" i="46"/>
  <c r="CB28" i="46"/>
  <c r="CC28" i="46"/>
  <c r="CD28" i="46"/>
  <c r="CE28" i="46"/>
  <c r="CF28" i="46"/>
  <c r="CG28" i="46"/>
  <c r="CH28" i="46"/>
  <c r="CI28" i="46"/>
  <c r="CJ28" i="46"/>
  <c r="CK28" i="46"/>
  <c r="BI28" i="46"/>
  <c r="NS4" i="46"/>
  <c r="NS5" i="46"/>
  <c r="NS6" i="46"/>
  <c r="NS7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Q28" i="46"/>
  <c r="L35" i="46"/>
  <c r="NQ28" i="46"/>
  <c r="NP28" i="46"/>
  <c r="NO28" i="46"/>
  <c r="NN28" i="46"/>
  <c r="NM28" i="46"/>
  <c r="NL28" i="46"/>
  <c r="NK28" i="46"/>
  <c r="NJ28" i="46"/>
  <c r="NI28" i="46"/>
  <c r="NH28" i="46"/>
  <c r="NG28" i="46"/>
  <c r="NF28" i="46"/>
  <c r="NE28" i="46"/>
  <c r="ND28" i="46"/>
  <c r="NC28" i="46"/>
  <c r="NB28" i="46"/>
  <c r="NA28" i="46"/>
  <c r="MZ28" i="46"/>
  <c r="MY28" i="46"/>
  <c r="MX28" i="46"/>
  <c r="MW28" i="46"/>
  <c r="MV28" i="46"/>
  <c r="MU28" i="46"/>
  <c r="MT28" i="46"/>
  <c r="MS28" i="46"/>
  <c r="MR28" i="46"/>
  <c r="MQ28" i="46"/>
  <c r="MP28" i="46"/>
  <c r="MO28" i="46"/>
  <c r="MN28" i="46"/>
  <c r="MM28" i="46"/>
  <c r="ML28" i="46"/>
  <c r="MK28" i="46"/>
  <c r="MJ28" i="46"/>
  <c r="MI28" i="46"/>
  <c r="MH28" i="46"/>
  <c r="MG28" i="46"/>
  <c r="MF28" i="46"/>
  <c r="ME28" i="46"/>
  <c r="MD28" i="46"/>
  <c r="MC28" i="46"/>
  <c r="MB28" i="46"/>
  <c r="MA28" i="46"/>
  <c r="LZ28" i="46"/>
  <c r="LY28" i="46"/>
  <c r="LX28" i="46"/>
  <c r="LW28" i="46"/>
  <c r="LV28" i="46"/>
  <c r="LU28" i="46"/>
  <c r="LT28" i="46"/>
  <c r="LS28" i="46"/>
  <c r="LR28" i="46"/>
  <c r="LQ28" i="46"/>
  <c r="LP28" i="46"/>
  <c r="LO28" i="46"/>
  <c r="LN28" i="46"/>
  <c r="LM28" i="46"/>
  <c r="LL28" i="46"/>
  <c r="LK28" i="46"/>
  <c r="LJ28" i="46"/>
  <c r="LI28" i="46"/>
  <c r="LH28" i="46"/>
  <c r="LG28" i="46"/>
  <c r="LF28" i="46"/>
  <c r="LE28" i="46"/>
  <c r="LD28" i="46"/>
  <c r="LC28" i="46"/>
  <c r="LB28" i="46"/>
  <c r="LA28" i="46"/>
  <c r="KZ28" i="46"/>
  <c r="KY28" i="46"/>
  <c r="KX28" i="46"/>
  <c r="KW28" i="46"/>
  <c r="KV28" i="46"/>
  <c r="KU28" i="46"/>
  <c r="KT28" i="46"/>
  <c r="KS28" i="46"/>
  <c r="KR28" i="46"/>
  <c r="KQ28" i="46"/>
  <c r="KP28" i="46"/>
  <c r="KO28" i="46"/>
  <c r="KN28" i="46"/>
  <c r="KM28" i="46"/>
  <c r="KL28" i="46"/>
  <c r="KK28" i="46"/>
  <c r="KJ28" i="46"/>
  <c r="KI28" i="46"/>
  <c r="KH28" i="46"/>
  <c r="KG28" i="46"/>
  <c r="KF28" i="46"/>
  <c r="KE28" i="46"/>
  <c r="KD28" i="46"/>
  <c r="KC28" i="46"/>
  <c r="KB28" i="46"/>
  <c r="KA28" i="46"/>
  <c r="JZ28" i="46"/>
  <c r="JY28" i="46"/>
  <c r="JX28" i="46"/>
  <c r="JW28" i="46"/>
  <c r="JV28" i="46"/>
  <c r="JU28" i="46"/>
  <c r="JT28" i="46"/>
  <c r="JS28" i="46"/>
  <c r="JR28" i="46"/>
  <c r="JQ28" i="46"/>
  <c r="JP28" i="46"/>
  <c r="JO28" i="46"/>
  <c r="JN28" i="46"/>
  <c r="JM28" i="46"/>
  <c r="JL28" i="46"/>
  <c r="JK28" i="46"/>
  <c r="JJ28" i="46"/>
  <c r="JI28" i="46"/>
  <c r="JH28" i="46"/>
  <c r="JG28" i="46"/>
  <c r="JF28" i="46"/>
  <c r="JE28" i="46"/>
  <c r="JD28" i="46"/>
  <c r="JC28" i="46"/>
  <c r="JB28" i="46"/>
  <c r="JA28" i="46"/>
  <c r="IZ28" i="46"/>
  <c r="IY28" i="46"/>
  <c r="IW28" i="46"/>
  <c r="IV28" i="46"/>
  <c r="IU28" i="46"/>
  <c r="IT28" i="46"/>
  <c r="IS28" i="46"/>
  <c r="IR28" i="46"/>
  <c r="IP28" i="46"/>
  <c r="IO28" i="46"/>
  <c r="IN28" i="46"/>
  <c r="IM28" i="46"/>
  <c r="IL28" i="46"/>
  <c r="IK28" i="46"/>
  <c r="II28" i="46"/>
  <c r="IH28" i="46"/>
  <c r="IG28" i="46"/>
  <c r="IF28" i="46"/>
  <c r="IE28" i="46"/>
  <c r="ID28" i="46"/>
  <c r="IB28" i="46"/>
  <c r="IA28" i="46"/>
  <c r="HZ28" i="46"/>
  <c r="HY28" i="46"/>
  <c r="HX28" i="46"/>
  <c r="HW28" i="46"/>
  <c r="HU28" i="46"/>
  <c r="HT28" i="46"/>
  <c r="HS28" i="46"/>
  <c r="HR28" i="46"/>
  <c r="HQ28" i="46"/>
  <c r="HP28" i="46"/>
  <c r="HN28" i="46"/>
  <c r="HM28" i="46"/>
  <c r="HL28" i="46"/>
  <c r="HK28" i="46"/>
  <c r="HJ28" i="46"/>
  <c r="HI28" i="46"/>
  <c r="HG28" i="46"/>
  <c r="HF28" i="46"/>
  <c r="HE28" i="46"/>
  <c r="HD28" i="46"/>
  <c r="HC28" i="46"/>
  <c r="HB28" i="46"/>
  <c r="GZ28" i="46"/>
  <c r="GY28" i="46"/>
  <c r="GX28" i="46"/>
  <c r="GW28" i="46"/>
  <c r="GV28" i="46"/>
  <c r="GU28" i="46"/>
  <c r="GS28" i="46"/>
  <c r="GR28" i="46"/>
  <c r="GQ28" i="46"/>
  <c r="GP28" i="46"/>
  <c r="GO28" i="46"/>
  <c r="GN28" i="46"/>
  <c r="GM28" i="46"/>
  <c r="GL28" i="46"/>
  <c r="GK28" i="46"/>
  <c r="GJ28" i="46"/>
  <c r="GI28" i="46"/>
  <c r="GH28" i="46"/>
  <c r="GG28" i="46"/>
  <c r="GF28" i="46"/>
  <c r="GE28" i="46"/>
  <c r="GD28" i="46"/>
  <c r="GC28" i="46"/>
  <c r="GB28" i="46"/>
  <c r="GA28" i="46"/>
  <c r="FZ28" i="46"/>
  <c r="FY28" i="46"/>
  <c r="FX28" i="46"/>
  <c r="FW28" i="46"/>
  <c r="FV28" i="46"/>
  <c r="FU28" i="46"/>
  <c r="FT28" i="46"/>
  <c r="FS28" i="46"/>
  <c r="FR28" i="46"/>
  <c r="FQ28" i="46"/>
  <c r="FP28" i="46"/>
  <c r="FO28" i="46"/>
  <c r="FN28" i="46"/>
  <c r="FM28" i="46"/>
  <c r="FL28" i="46"/>
  <c r="FK28" i="46"/>
  <c r="FJ28" i="46"/>
  <c r="FI28" i="46"/>
  <c r="FH28" i="46"/>
  <c r="FG28" i="46"/>
  <c r="FF28" i="46"/>
  <c r="FE28" i="46"/>
  <c r="FD28" i="46"/>
  <c r="FC28" i="46"/>
  <c r="FB28" i="46"/>
  <c r="FA28" i="46"/>
  <c r="EZ28" i="46"/>
  <c r="EY28" i="46"/>
  <c r="EX28" i="46"/>
  <c r="EW28" i="46"/>
  <c r="EV28" i="46"/>
  <c r="EU28" i="46"/>
  <c r="ET28" i="46"/>
  <c r="ES28" i="46"/>
  <c r="ER28" i="46"/>
  <c r="EQ28" i="46"/>
  <c r="EP28" i="46"/>
  <c r="EO28" i="46"/>
  <c r="EN28" i="46"/>
  <c r="EM28" i="46"/>
  <c r="EL28" i="46"/>
  <c r="EK28" i="46"/>
  <c r="EJ28" i="46"/>
  <c r="EI28" i="46"/>
  <c r="EH28" i="46"/>
  <c r="EG28" i="46"/>
  <c r="EF28" i="46"/>
  <c r="EE28" i="46"/>
  <c r="ED28" i="46"/>
  <c r="EC28" i="46"/>
  <c r="EB28" i="46"/>
  <c r="EA28" i="46"/>
  <c r="DZ28" i="46"/>
  <c r="DY28" i="46"/>
  <c r="DX28" i="46"/>
  <c r="DW28" i="46"/>
  <c r="DV28" i="46"/>
  <c r="DU28" i="46"/>
  <c r="DT28" i="46"/>
  <c r="DS28" i="46"/>
  <c r="DR28" i="46"/>
  <c r="DQ28" i="46"/>
  <c r="DP28" i="46"/>
  <c r="DO28" i="46"/>
  <c r="DN28" i="46"/>
  <c r="DM28" i="46"/>
  <c r="DL28" i="46"/>
  <c r="DK28" i="46"/>
  <c r="DJ28" i="46"/>
  <c r="DI28" i="46"/>
  <c r="DH28" i="46"/>
  <c r="DG28" i="46"/>
  <c r="DF28" i="46"/>
  <c r="DE28" i="46"/>
  <c r="DD28" i="46"/>
  <c r="DC28" i="46"/>
  <c r="DB28" i="46"/>
  <c r="DA28" i="46"/>
  <c r="CZ28" i="46"/>
  <c r="CY28" i="46"/>
  <c r="CX28" i="46"/>
  <c r="CW28" i="46"/>
  <c r="CV28" i="46"/>
  <c r="CU28" i="46"/>
  <c r="CT28" i="46"/>
  <c r="CS28" i="46"/>
  <c r="CR28" i="46"/>
  <c r="CQ28" i="46"/>
  <c r="CP28" i="46"/>
  <c r="CO28" i="46"/>
  <c r="CN28" i="46"/>
  <c r="CM28" i="46"/>
  <c r="CL28" i="46"/>
  <c r="BH28" i="46"/>
  <c r="BG28" i="46"/>
  <c r="BF28" i="46"/>
  <c r="BE28" i="46"/>
  <c r="BD28" i="46"/>
  <c r="BC28" i="46"/>
  <c r="BB28" i="46"/>
  <c r="BA28" i="46"/>
  <c r="AZ28" i="46"/>
  <c r="AY28" i="46"/>
  <c r="AX28" i="46"/>
  <c r="AW28" i="46"/>
  <c r="AV28" i="46"/>
  <c r="G28" i="46"/>
  <c r="NS27" i="46"/>
  <c r="C27" i="46"/>
  <c r="NS26" i="46"/>
  <c r="C26" i="46"/>
  <c r="NS25" i="46"/>
  <c r="C25" i="46"/>
  <c r="NS24" i="46"/>
  <c r="C24" i="46"/>
  <c r="NS23" i="46"/>
  <c r="P23" i="46"/>
  <c r="O23" i="46"/>
  <c r="N23" i="46"/>
  <c r="M23" i="46"/>
  <c r="L23" i="46"/>
  <c r="K23" i="46"/>
  <c r="C23" i="46"/>
  <c r="NS22" i="46"/>
  <c r="P22" i="46"/>
  <c r="O22" i="46"/>
  <c r="N22" i="46"/>
  <c r="M22" i="46"/>
  <c r="L22" i="46"/>
  <c r="K22" i="46"/>
  <c r="C22" i="46"/>
  <c r="NS21" i="46"/>
  <c r="P21" i="46"/>
  <c r="O21" i="46"/>
  <c r="N21" i="46"/>
  <c r="M21" i="46"/>
  <c r="L21" i="46"/>
  <c r="K21" i="46"/>
  <c r="C21" i="46"/>
  <c r="NS20" i="46"/>
  <c r="NS19" i="46"/>
  <c r="NS18" i="46"/>
  <c r="P18" i="46"/>
  <c r="O18" i="46"/>
  <c r="N18" i="46"/>
  <c r="M18" i="46"/>
  <c r="L18" i="46"/>
  <c r="K18" i="46"/>
  <c r="C18" i="46"/>
  <c r="NS17" i="46"/>
  <c r="P17" i="46"/>
  <c r="O17" i="46"/>
  <c r="N17" i="46"/>
  <c r="M17" i="46"/>
  <c r="L17" i="46"/>
  <c r="K17" i="46"/>
  <c r="C17" i="46"/>
  <c r="NS16" i="46"/>
  <c r="P16" i="46"/>
  <c r="O16" i="46"/>
  <c r="N16" i="46"/>
  <c r="M16" i="46"/>
  <c r="L16" i="46"/>
  <c r="K16" i="46"/>
  <c r="C16" i="46"/>
  <c r="NS15" i="46"/>
  <c r="P15" i="46"/>
  <c r="O15" i="46"/>
  <c r="N15" i="46"/>
  <c r="M15" i="46"/>
  <c r="L15" i="46"/>
  <c r="K15" i="46"/>
  <c r="C15" i="46"/>
  <c r="NS14" i="46"/>
  <c r="P14" i="46"/>
  <c r="O14" i="46"/>
  <c r="N14" i="46"/>
  <c r="M14" i="46"/>
  <c r="L14" i="46"/>
  <c r="K14" i="46"/>
  <c r="C14" i="46"/>
  <c r="NS13" i="46"/>
  <c r="NS12" i="46"/>
  <c r="P12" i="46"/>
  <c r="O12" i="46"/>
  <c r="N12" i="46"/>
  <c r="M12" i="46"/>
  <c r="L12" i="46"/>
  <c r="K12" i="46"/>
  <c r="C12" i="46"/>
  <c r="NS11" i="46"/>
  <c r="P11" i="46"/>
  <c r="O11" i="46"/>
  <c r="N11" i="46"/>
  <c r="M11" i="46"/>
  <c r="L11" i="46"/>
  <c r="K11" i="46"/>
  <c r="C11" i="46"/>
  <c r="NS10" i="46"/>
  <c r="P10" i="46"/>
  <c r="O10" i="46"/>
  <c r="N10" i="46"/>
  <c r="M10" i="46"/>
  <c r="L10" i="46"/>
  <c r="K10" i="46"/>
  <c r="C10" i="46"/>
  <c r="NS9" i="46"/>
  <c r="P9" i="46"/>
  <c r="O9" i="46"/>
  <c r="N9" i="46"/>
  <c r="M9" i="46"/>
  <c r="L9" i="46"/>
  <c r="K9" i="46"/>
  <c r="C9" i="46"/>
  <c r="NS8" i="46"/>
  <c r="P8" i="46"/>
  <c r="O8" i="46"/>
  <c r="N8" i="46"/>
  <c r="M8" i="46"/>
  <c r="L8" i="46"/>
  <c r="K8" i="46"/>
  <c r="C8" i="46"/>
  <c r="P7" i="46"/>
  <c r="O7" i="46"/>
  <c r="N7" i="46"/>
  <c r="M7" i="46"/>
  <c r="L7" i="46"/>
  <c r="K7" i="46"/>
  <c r="C7" i="46"/>
  <c r="C6" i="46"/>
  <c r="P5" i="46"/>
  <c r="O5" i="46"/>
  <c r="N5" i="46"/>
  <c r="M5" i="46"/>
  <c r="L5" i="46"/>
  <c r="K5" i="46"/>
  <c r="C5" i="46"/>
  <c r="P4" i="46"/>
  <c r="O4" i="46"/>
  <c r="N4" i="46"/>
  <c r="M4" i="46"/>
  <c r="L4" i="46"/>
  <c r="K4" i="46"/>
  <c r="C4" i="46"/>
  <c r="NU9" i="46" l="1"/>
  <c r="NU5" i="46"/>
  <c r="NU6" i="46" s="1"/>
  <c r="H11" i="12" l="1"/>
  <c r="H6" i="12"/>
  <c r="K16" i="12"/>
  <c r="K17" i="12"/>
  <c r="I16" i="12"/>
  <c r="I17" i="12"/>
  <c r="H16" i="12"/>
  <c r="H17" i="12"/>
  <c r="JE28" i="42" l="1"/>
  <c r="C13" i="8" l="1"/>
  <c r="C23" i="8" l="1"/>
  <c r="R24" i="8"/>
  <c r="C24" i="8" l="1"/>
  <c r="H8" i="12" l="1"/>
  <c r="K15" i="12"/>
  <c r="H15" i="12"/>
  <c r="I15" i="12"/>
  <c r="R23" i="8" l="1"/>
  <c r="C8" i="8" l="1"/>
  <c r="HU28" i="42" l="1"/>
  <c r="HW28" i="42"/>
  <c r="HX28" i="42"/>
  <c r="HY28" i="42"/>
  <c r="HZ28" i="42"/>
  <c r="IA28" i="42"/>
  <c r="IB28" i="42"/>
  <c r="ID28" i="42"/>
  <c r="IE28" i="42"/>
  <c r="IF28" i="42"/>
  <c r="IG28" i="42"/>
  <c r="IH28" i="42"/>
  <c r="II28" i="42"/>
  <c r="IK28" i="42"/>
  <c r="IL28" i="42"/>
  <c r="IM28" i="42"/>
  <c r="IN28" i="42"/>
  <c r="IO28" i="42"/>
  <c r="IP28" i="42"/>
  <c r="IR28" i="42"/>
  <c r="IS28" i="42"/>
  <c r="IT28" i="42"/>
  <c r="IU28" i="42"/>
  <c r="IV28" i="42"/>
  <c r="IW28" i="42"/>
  <c r="IY28" i="42"/>
  <c r="IZ28" i="42"/>
  <c r="JA28" i="42"/>
  <c r="JB28" i="42"/>
  <c r="JC28" i="42"/>
  <c r="JD28" i="42"/>
  <c r="JF28" i="42"/>
  <c r="JG28" i="42"/>
  <c r="JH28" i="42"/>
  <c r="JI28" i="42"/>
  <c r="JJ28" i="42"/>
  <c r="JK28" i="42"/>
  <c r="JL28" i="42"/>
  <c r="JM28" i="42"/>
  <c r="JN28" i="42"/>
  <c r="JO28" i="42"/>
  <c r="JP28" i="42"/>
  <c r="JQ28" i="42"/>
  <c r="JR28" i="42"/>
  <c r="JS28" i="42"/>
  <c r="JT28" i="42"/>
  <c r="JU28" i="42"/>
  <c r="JV28" i="42"/>
  <c r="JW28" i="42"/>
  <c r="JX28" i="42"/>
  <c r="JY28" i="42"/>
  <c r="JZ28" i="42"/>
  <c r="KA28" i="42"/>
  <c r="KB28" i="42"/>
  <c r="KC28" i="42"/>
  <c r="KD28" i="42"/>
  <c r="KE28" i="42"/>
  <c r="KF28" i="42"/>
  <c r="KG28" i="42"/>
  <c r="KH28" i="42"/>
  <c r="KI28" i="42"/>
  <c r="KJ28" i="42"/>
  <c r="KK28" i="42"/>
  <c r="KL28" i="42"/>
  <c r="KM28" i="42"/>
  <c r="KN28" i="42"/>
  <c r="KO28" i="42"/>
  <c r="KP28" i="42"/>
  <c r="KQ28" i="42"/>
  <c r="KR28" i="42"/>
  <c r="KS28" i="42"/>
  <c r="KT28" i="42"/>
  <c r="KU28" i="42"/>
  <c r="KV28" i="42"/>
  <c r="KW28" i="42"/>
  <c r="KX28" i="42"/>
  <c r="KY28" i="42"/>
  <c r="KZ28" i="42"/>
  <c r="LA28" i="42"/>
  <c r="LB28" i="42"/>
  <c r="LC28" i="42"/>
  <c r="LD28" i="42"/>
  <c r="LE28" i="42"/>
  <c r="LF28" i="42"/>
  <c r="LG28" i="42"/>
  <c r="LH28" i="42"/>
  <c r="LI28" i="42"/>
  <c r="LJ28" i="42"/>
  <c r="LK28" i="42"/>
  <c r="LL28" i="42"/>
  <c r="LM28" i="42"/>
  <c r="LN28" i="42"/>
  <c r="LO28" i="42"/>
  <c r="LP28" i="42"/>
  <c r="LQ28" i="42"/>
  <c r="LR28" i="42"/>
  <c r="LS28" i="42"/>
  <c r="LT28" i="42"/>
  <c r="LU28" i="42"/>
  <c r="LV28" i="42"/>
  <c r="LW28" i="42"/>
  <c r="LX28" i="42"/>
  <c r="LY28" i="42"/>
  <c r="LZ28" i="42"/>
  <c r="MA28" i="42"/>
  <c r="MB28" i="42"/>
  <c r="MC28" i="42"/>
  <c r="MD28" i="42"/>
  <c r="ME28" i="42"/>
  <c r="MF28" i="42"/>
  <c r="MG28" i="42"/>
  <c r="MH28" i="42"/>
  <c r="MI28" i="42"/>
  <c r="MJ28" i="42"/>
  <c r="MK28" i="42"/>
  <c r="ML28" i="42"/>
  <c r="MM28" i="42"/>
  <c r="MN28" i="42"/>
  <c r="MO28" i="42"/>
  <c r="MP28" i="42"/>
  <c r="MQ28" i="42"/>
  <c r="MR28" i="42"/>
  <c r="MS28" i="42"/>
  <c r="MT28" i="42"/>
  <c r="MU28" i="42"/>
  <c r="MV28" i="42"/>
  <c r="MW28" i="42"/>
  <c r="MX28" i="42"/>
  <c r="MY28" i="42"/>
  <c r="MZ28" i="42"/>
  <c r="NA28" i="42"/>
  <c r="NB28" i="42"/>
  <c r="NC28" i="42"/>
  <c r="ND28" i="42"/>
  <c r="NE28" i="42"/>
  <c r="NF28" i="42"/>
  <c r="NG28" i="42"/>
  <c r="NH28" i="42"/>
  <c r="NI28" i="42"/>
  <c r="NJ28" i="42"/>
  <c r="NK28" i="42"/>
  <c r="NL28" i="42"/>
  <c r="NM28" i="42"/>
  <c r="NN28" i="42"/>
  <c r="NO28" i="42"/>
  <c r="NP28" i="42"/>
  <c r="NQ28" i="42"/>
  <c r="HC28" i="42"/>
  <c r="HD28" i="42"/>
  <c r="HE28" i="42"/>
  <c r="HF28" i="42"/>
  <c r="HG28" i="42"/>
  <c r="HI28" i="42"/>
  <c r="HJ28" i="42"/>
  <c r="HK28" i="42"/>
  <c r="HL28" i="42"/>
  <c r="HM28" i="42"/>
  <c r="HN28" i="42"/>
  <c r="HP28" i="42"/>
  <c r="HQ28" i="42"/>
  <c r="HR28" i="42"/>
  <c r="HS28" i="42"/>
  <c r="HT28" i="42"/>
  <c r="HB28" i="42"/>
  <c r="C47" i="8" l="1"/>
  <c r="R46" i="8"/>
  <c r="G28" i="42" l="1"/>
  <c r="NR13" i="42"/>
  <c r="NR8" i="42" l="1"/>
  <c r="P8" i="42"/>
  <c r="O8" i="42"/>
  <c r="N8" i="42"/>
  <c r="M8" i="42"/>
  <c r="L8" i="42"/>
  <c r="K8" i="42"/>
  <c r="C8" i="42"/>
  <c r="NR19" i="42"/>
  <c r="DS28" i="42" l="1"/>
  <c r="C19" i="8" l="1"/>
  <c r="C5" i="8" l="1"/>
  <c r="C6" i="8"/>
  <c r="C7" i="8"/>
  <c r="C9" i="8"/>
  <c r="C12" i="8"/>
  <c r="C14" i="8"/>
  <c r="C48" i="8"/>
  <c r="C15" i="8"/>
  <c r="C16" i="8"/>
  <c r="C17" i="8"/>
  <c r="C18" i="8"/>
  <c r="C20" i="8"/>
  <c r="C21" i="8"/>
  <c r="C22" i="8"/>
  <c r="C4" i="8"/>
  <c r="DO28" i="42" l="1"/>
  <c r="DH28" i="42" l="1"/>
  <c r="R22" i="8" l="1"/>
  <c r="R21" i="8" l="1"/>
  <c r="R18" i="8"/>
  <c r="R19" i="8"/>
  <c r="R5" i="8"/>
  <c r="R6" i="8"/>
  <c r="R7" i="8"/>
  <c r="R45" i="8"/>
  <c r="R8" i="8"/>
  <c r="R12" i="8"/>
  <c r="R13" i="8"/>
  <c r="R9" i="8"/>
  <c r="R10" i="8"/>
  <c r="R14" i="8"/>
  <c r="R47" i="8"/>
  <c r="R48" i="8"/>
  <c r="R11" i="8"/>
  <c r="R15" i="8"/>
  <c r="R16" i="8"/>
  <c r="R17" i="8"/>
  <c r="R20" i="8"/>
  <c r="R4" i="8"/>
  <c r="EI58" i="42" l="1"/>
  <c r="EH58" i="42"/>
  <c r="EJ58" i="42"/>
  <c r="EK58" i="42"/>
  <c r="EL58" i="42"/>
  <c r="EM58" i="42"/>
  <c r="EN58" i="42"/>
  <c r="EO58" i="42"/>
  <c r="EP58" i="42"/>
  <c r="EQ58" i="42"/>
  <c r="ER58" i="42"/>
  <c r="ES58" i="42"/>
  <c r="ET58" i="42"/>
  <c r="EU58" i="42"/>
  <c r="EV58" i="42"/>
  <c r="EW58" i="42"/>
  <c r="EX58" i="42"/>
  <c r="EY58" i="42"/>
  <c r="EZ58" i="42"/>
  <c r="FA58" i="42"/>
  <c r="FB58" i="42"/>
  <c r="FC58" i="42"/>
  <c r="FD58" i="42"/>
  <c r="FE58" i="42"/>
  <c r="FF58" i="42"/>
  <c r="FG58" i="42"/>
  <c r="FH58" i="42"/>
  <c r="FI58" i="42"/>
  <c r="FJ58" i="42"/>
  <c r="FK58" i="42"/>
  <c r="FL58" i="42"/>
  <c r="FM58" i="42"/>
  <c r="FN58" i="42"/>
  <c r="FO58" i="42"/>
  <c r="FP58" i="42"/>
  <c r="FQ58" i="42"/>
  <c r="FR58" i="42"/>
  <c r="FS58" i="42"/>
  <c r="FT58" i="42"/>
  <c r="FU58" i="42"/>
  <c r="FV58" i="42"/>
  <c r="FW58" i="42"/>
  <c r="FX58" i="42"/>
  <c r="FY58" i="42"/>
  <c r="FZ58" i="42"/>
  <c r="GA58" i="42"/>
  <c r="GB58" i="42"/>
  <c r="GC58" i="42"/>
  <c r="GD58" i="42"/>
  <c r="GE58" i="42"/>
  <c r="GF58" i="42"/>
  <c r="GG58" i="42"/>
  <c r="GH58" i="42"/>
  <c r="GI58" i="42"/>
  <c r="GJ58" i="42"/>
  <c r="GK58" i="42"/>
  <c r="GL58" i="42"/>
  <c r="GM58" i="42"/>
  <c r="GN58" i="42"/>
  <c r="GO58" i="42"/>
  <c r="EG58" i="42"/>
  <c r="NR9" i="42" l="1"/>
  <c r="P9" i="42"/>
  <c r="O9" i="42"/>
  <c r="N9" i="42"/>
  <c r="M9" i="42"/>
  <c r="L9" i="42"/>
  <c r="K9" i="42"/>
  <c r="C9" i="42"/>
  <c r="BF28" i="42" l="1"/>
  <c r="AD22" i="18" l="1"/>
  <c r="X22" i="18"/>
  <c r="P22" i="18"/>
  <c r="AM9" i="18"/>
  <c r="AJ9" i="18"/>
  <c r="AG9" i="18"/>
  <c r="AD9" i="18"/>
  <c r="AA9" i="18"/>
  <c r="X9" i="18"/>
  <c r="U9" i="18"/>
  <c r="P9" i="18"/>
  <c r="O9" i="18"/>
  <c r="L9" i="18"/>
  <c r="I9" i="18"/>
  <c r="AM8" i="18"/>
  <c r="AJ8" i="18"/>
  <c r="AG8" i="18"/>
  <c r="AD8" i="18"/>
  <c r="AA8" i="18"/>
  <c r="X8" i="18"/>
  <c r="U8" i="18"/>
  <c r="P8" i="18"/>
  <c r="O8" i="18"/>
  <c r="L8" i="18"/>
  <c r="I8" i="18"/>
  <c r="AM24" i="18" l="1"/>
  <c r="AJ24" i="18"/>
  <c r="AG24" i="18"/>
  <c r="AD24" i="18"/>
  <c r="AA24" i="18"/>
  <c r="X24" i="18"/>
  <c r="U24" i="18"/>
  <c r="P24" i="18"/>
  <c r="O24" i="18"/>
  <c r="L24" i="18"/>
  <c r="I24" i="18"/>
  <c r="AE29" i="18" l="1"/>
  <c r="AG28" i="18"/>
  <c r="AG26" i="18"/>
  <c r="AG25" i="18"/>
  <c r="AG23" i="18"/>
  <c r="AG21" i="18"/>
  <c r="AG20" i="18"/>
  <c r="AG19" i="18"/>
  <c r="AG18" i="18"/>
  <c r="AG17" i="18"/>
  <c r="AG16" i="18"/>
  <c r="AG15" i="18"/>
  <c r="AG14" i="18"/>
  <c r="AG13" i="18"/>
  <c r="AG12" i="18"/>
  <c r="AG11" i="18"/>
  <c r="AG10" i="18"/>
  <c r="AG7" i="18"/>
  <c r="AG6" i="18"/>
  <c r="AG5" i="18"/>
  <c r="AG29" i="18" l="1"/>
  <c r="K29" i="18"/>
  <c r="H29" i="18"/>
  <c r="NR24" i="42" l="1"/>
  <c r="NR25" i="42"/>
  <c r="NR26" i="42"/>
  <c r="NR27" i="42"/>
  <c r="S28" i="42"/>
  <c r="T28" i="42"/>
  <c r="U28" i="42"/>
  <c r="V28" i="42"/>
  <c r="W28" i="42"/>
  <c r="X28" i="42"/>
  <c r="Y28" i="42"/>
  <c r="Z28" i="42"/>
  <c r="AA28" i="42"/>
  <c r="AB28" i="42"/>
  <c r="AC28" i="42"/>
  <c r="AD28" i="42"/>
  <c r="AE28" i="42"/>
  <c r="AF28" i="42"/>
  <c r="AG28" i="42"/>
  <c r="AH28" i="42"/>
  <c r="AI28" i="42"/>
  <c r="AJ28" i="42"/>
  <c r="AK28" i="42"/>
  <c r="AL28" i="42"/>
  <c r="AM28" i="42"/>
  <c r="AN28" i="42"/>
  <c r="AO28" i="42"/>
  <c r="AP28" i="42"/>
  <c r="AQ28" i="42"/>
  <c r="AR28" i="42"/>
  <c r="AS28" i="42"/>
  <c r="AT28" i="42"/>
  <c r="AU28" i="42"/>
  <c r="AV28" i="42"/>
  <c r="AW28" i="42"/>
  <c r="AX28" i="42"/>
  <c r="AY28" i="42"/>
  <c r="AZ28" i="42"/>
  <c r="BA28" i="42"/>
  <c r="BB28" i="42"/>
  <c r="BC28" i="42"/>
  <c r="BD28" i="42"/>
  <c r="BE28" i="42"/>
  <c r="BG28" i="42"/>
  <c r="BH28" i="42"/>
  <c r="BI28" i="42"/>
  <c r="BJ28" i="42"/>
  <c r="BK28" i="42"/>
  <c r="BL28" i="42"/>
  <c r="BM28" i="42"/>
  <c r="BN28" i="42"/>
  <c r="BO28" i="42"/>
  <c r="BP28" i="42"/>
  <c r="BQ28" i="42"/>
  <c r="BR28" i="42"/>
  <c r="BS28" i="42"/>
  <c r="BT28" i="42"/>
  <c r="BU28" i="42"/>
  <c r="BV28" i="42"/>
  <c r="BW28" i="42"/>
  <c r="BX28" i="42"/>
  <c r="BY28" i="42"/>
  <c r="BZ28" i="42"/>
  <c r="CA28" i="42"/>
  <c r="CB28" i="42"/>
  <c r="CC28" i="42"/>
  <c r="CD28" i="42"/>
  <c r="CE28" i="42"/>
  <c r="CF28" i="42"/>
  <c r="CG28" i="42"/>
  <c r="CH28" i="42"/>
  <c r="CI28" i="42"/>
  <c r="CJ28" i="42"/>
  <c r="CK28" i="42"/>
  <c r="CL28" i="42"/>
  <c r="CM28" i="42"/>
  <c r="CN28" i="42"/>
  <c r="CO28" i="42"/>
  <c r="CP28" i="42"/>
  <c r="CQ28" i="42"/>
  <c r="CR28" i="42"/>
  <c r="CS28" i="42"/>
  <c r="CT28" i="42"/>
  <c r="CU28" i="42"/>
  <c r="CV28" i="42"/>
  <c r="CW28" i="42"/>
  <c r="CX28" i="42"/>
  <c r="CY28" i="42"/>
  <c r="CZ28" i="42"/>
  <c r="DA28" i="42"/>
  <c r="DB28" i="42"/>
  <c r="DC28" i="42"/>
  <c r="DD28" i="42"/>
  <c r="DE28" i="42"/>
  <c r="DF28" i="42"/>
  <c r="DG28" i="42"/>
  <c r="DI28" i="42"/>
  <c r="DJ28" i="42"/>
  <c r="DK28" i="42"/>
  <c r="DL28" i="42"/>
  <c r="DM28" i="42"/>
  <c r="DN28" i="42"/>
  <c r="DP28" i="42"/>
  <c r="DQ28" i="42"/>
  <c r="DR28" i="42"/>
  <c r="DT28" i="42"/>
  <c r="DU28" i="42"/>
  <c r="DV28" i="42"/>
  <c r="DW28" i="42"/>
  <c r="DX28" i="42"/>
  <c r="DY28" i="42"/>
  <c r="DZ28" i="42"/>
  <c r="EA28" i="42"/>
  <c r="EB28" i="42"/>
  <c r="EC28" i="42"/>
  <c r="ED28" i="42"/>
  <c r="EE28" i="42"/>
  <c r="EF28" i="42"/>
  <c r="EG28" i="42"/>
  <c r="EH28" i="42"/>
  <c r="EI28" i="42"/>
  <c r="EJ28" i="42"/>
  <c r="EK28" i="42"/>
  <c r="EL28" i="42"/>
  <c r="EM28" i="42"/>
  <c r="EN28" i="42"/>
  <c r="EO28" i="42"/>
  <c r="EP28" i="42"/>
  <c r="EQ28" i="42"/>
  <c r="ER28" i="42"/>
  <c r="ES28" i="42"/>
  <c r="ET28" i="42"/>
  <c r="EU28" i="42"/>
  <c r="EV28" i="42"/>
  <c r="EW28" i="42"/>
  <c r="EX28" i="42"/>
  <c r="EY28" i="42"/>
  <c r="EZ28" i="42"/>
  <c r="FA28" i="42"/>
  <c r="FB28" i="42"/>
  <c r="FC28" i="42"/>
  <c r="FD28" i="42"/>
  <c r="FE28" i="42"/>
  <c r="FF28" i="42"/>
  <c r="FG28" i="42"/>
  <c r="FH28" i="42"/>
  <c r="FI28" i="42"/>
  <c r="FJ28" i="42"/>
  <c r="FK28" i="42"/>
  <c r="FL28" i="42"/>
  <c r="FM28" i="42"/>
  <c r="FN28" i="42"/>
  <c r="FO28" i="42"/>
  <c r="FP28" i="42"/>
  <c r="FQ28" i="42"/>
  <c r="FR28" i="42"/>
  <c r="FS28" i="42"/>
  <c r="FT28" i="42"/>
  <c r="FU28" i="42"/>
  <c r="FV28" i="42"/>
  <c r="FW28" i="42"/>
  <c r="FX28" i="42"/>
  <c r="FY28" i="42"/>
  <c r="FZ28" i="42"/>
  <c r="GA28" i="42"/>
  <c r="GB28" i="42"/>
  <c r="GC28" i="42"/>
  <c r="GD28" i="42"/>
  <c r="GE28" i="42"/>
  <c r="GF28" i="42"/>
  <c r="GG28" i="42"/>
  <c r="GH28" i="42"/>
  <c r="GI28" i="42"/>
  <c r="GJ28" i="42"/>
  <c r="GK28" i="42"/>
  <c r="GL28" i="42"/>
  <c r="GM28" i="42"/>
  <c r="GN28" i="42"/>
  <c r="GO28" i="42"/>
  <c r="GP28" i="42"/>
  <c r="GQ28" i="42"/>
  <c r="GR28" i="42"/>
  <c r="GS28" i="42"/>
  <c r="GU28" i="42"/>
  <c r="GV28" i="42"/>
  <c r="GW28" i="42"/>
  <c r="GX28" i="42"/>
  <c r="GY28" i="42"/>
  <c r="GZ28" i="42"/>
  <c r="Q28" i="42"/>
  <c r="R28" i="42"/>
  <c r="NR5" i="42"/>
  <c r="NR6" i="42"/>
  <c r="NR7" i="42"/>
  <c r="NR10" i="42"/>
  <c r="NR11" i="42"/>
  <c r="NR12" i="42"/>
  <c r="NR14" i="42"/>
  <c r="NR16" i="42"/>
  <c r="NR17" i="42"/>
  <c r="NR15" i="42"/>
  <c r="NR18" i="42"/>
  <c r="NR20" i="42"/>
  <c r="NR21" i="42"/>
  <c r="NR22" i="42"/>
  <c r="NR23" i="42"/>
  <c r="NR4" i="42"/>
  <c r="NT9" i="42" l="1"/>
  <c r="NT5" i="42"/>
  <c r="NT6" i="42" s="1"/>
  <c r="L35" i="42"/>
  <c r="C27" i="42"/>
  <c r="C26" i="42"/>
  <c r="C25" i="42"/>
  <c r="C24" i="42"/>
  <c r="P23" i="42"/>
  <c r="O23" i="42"/>
  <c r="N23" i="42"/>
  <c r="M23" i="42"/>
  <c r="L23" i="42"/>
  <c r="K23" i="42"/>
  <c r="C23" i="42"/>
  <c r="P22" i="42"/>
  <c r="O22" i="42"/>
  <c r="N22" i="42"/>
  <c r="M22" i="42"/>
  <c r="L22" i="42"/>
  <c r="K22" i="42"/>
  <c r="C22" i="42"/>
  <c r="P21" i="42"/>
  <c r="O21" i="42"/>
  <c r="N21" i="42"/>
  <c r="M21" i="42"/>
  <c r="L21" i="42"/>
  <c r="K21" i="42"/>
  <c r="C21" i="42"/>
  <c r="P18" i="42"/>
  <c r="O18" i="42"/>
  <c r="N18" i="42"/>
  <c r="M18" i="42"/>
  <c r="L18" i="42"/>
  <c r="K18" i="42"/>
  <c r="C18" i="42"/>
  <c r="P15" i="42"/>
  <c r="O15" i="42"/>
  <c r="N15" i="42"/>
  <c r="M15" i="42"/>
  <c r="L15" i="42"/>
  <c r="K15" i="42"/>
  <c r="C15" i="42"/>
  <c r="P17" i="42"/>
  <c r="O17" i="42"/>
  <c r="N17" i="42"/>
  <c r="M17" i="42"/>
  <c r="L17" i="42"/>
  <c r="K17" i="42"/>
  <c r="C17" i="42"/>
  <c r="P16" i="42"/>
  <c r="O16" i="42"/>
  <c r="N16" i="42"/>
  <c r="M16" i="42"/>
  <c r="L16" i="42"/>
  <c r="K16" i="42"/>
  <c r="C16" i="42"/>
  <c r="P14" i="42"/>
  <c r="O14" i="42"/>
  <c r="N14" i="42"/>
  <c r="M14" i="42"/>
  <c r="L14" i="42"/>
  <c r="K14" i="42"/>
  <c r="C14" i="42"/>
  <c r="P12" i="42"/>
  <c r="O12" i="42"/>
  <c r="N12" i="42"/>
  <c r="M12" i="42"/>
  <c r="L12" i="42"/>
  <c r="K12" i="42"/>
  <c r="C12" i="42"/>
  <c r="P11" i="42"/>
  <c r="O11" i="42"/>
  <c r="N11" i="42"/>
  <c r="M11" i="42"/>
  <c r="L11" i="42"/>
  <c r="K11" i="42"/>
  <c r="C11" i="42"/>
  <c r="P10" i="42"/>
  <c r="O10" i="42"/>
  <c r="N10" i="42"/>
  <c r="M10" i="42"/>
  <c r="L10" i="42"/>
  <c r="K10" i="42"/>
  <c r="C10" i="42"/>
  <c r="P7" i="42"/>
  <c r="O7" i="42"/>
  <c r="N7" i="42"/>
  <c r="M7" i="42"/>
  <c r="L7" i="42"/>
  <c r="K7" i="42"/>
  <c r="C7" i="42"/>
  <c r="C6" i="42"/>
  <c r="P5" i="42"/>
  <c r="O5" i="42"/>
  <c r="N5" i="42"/>
  <c r="M5" i="42"/>
  <c r="L5" i="42"/>
  <c r="K5" i="42"/>
  <c r="C5" i="42"/>
  <c r="P4" i="42"/>
  <c r="O4" i="42"/>
  <c r="N4" i="42"/>
  <c r="M4" i="42"/>
  <c r="L4" i="42"/>
  <c r="K4" i="42"/>
  <c r="C4" i="42"/>
  <c r="KW29" i="30" l="1"/>
  <c r="MO29" i="30" l="1"/>
  <c r="JN29" i="30" l="1"/>
  <c r="P22" i="30" l="1"/>
  <c r="O22" i="30"/>
  <c r="N22" i="30"/>
  <c r="M22" i="30"/>
  <c r="L22" i="30"/>
  <c r="K22" i="30"/>
  <c r="C22" i="30"/>
  <c r="FS29" i="30" l="1"/>
  <c r="P18" i="30" l="1"/>
  <c r="O18" i="30"/>
  <c r="N18" i="30"/>
  <c r="M18" i="30"/>
  <c r="L18" i="30"/>
  <c r="K18" i="30"/>
  <c r="C18" i="30"/>
  <c r="M36" i="38"/>
  <c r="NV29" i="38"/>
  <c r="NU29" i="38"/>
  <c r="NT29" i="38"/>
  <c r="NS29" i="38"/>
  <c r="NR29" i="38"/>
  <c r="NQ29" i="38"/>
  <c r="NP29" i="38"/>
  <c r="NO29" i="38"/>
  <c r="NN29" i="38"/>
  <c r="NM29" i="38"/>
  <c r="NL29" i="38"/>
  <c r="NK29" i="38"/>
  <c r="NJ29" i="38"/>
  <c r="NI29" i="38"/>
  <c r="NH29" i="38"/>
  <c r="NG29" i="38"/>
  <c r="NF29" i="38"/>
  <c r="NE29" i="38"/>
  <c r="ND29" i="38"/>
  <c r="NC29" i="38"/>
  <c r="NB29" i="38"/>
  <c r="NA29" i="38"/>
  <c r="MZ29" i="38"/>
  <c r="MY29" i="38"/>
  <c r="MX29" i="38"/>
  <c r="MW29" i="38"/>
  <c r="MV29" i="38"/>
  <c r="MU29" i="38"/>
  <c r="MT29" i="38"/>
  <c r="MS29" i="38"/>
  <c r="MR29" i="38"/>
  <c r="MQ29" i="38"/>
  <c r="MP29" i="38"/>
  <c r="MO29" i="38"/>
  <c r="MN29" i="38"/>
  <c r="MM29" i="38"/>
  <c r="ML29" i="38"/>
  <c r="MK29" i="38"/>
  <c r="MJ29" i="38"/>
  <c r="MI29" i="38"/>
  <c r="MH29" i="38"/>
  <c r="MG29" i="38"/>
  <c r="MF29" i="38"/>
  <c r="ME29" i="38"/>
  <c r="MD29" i="38"/>
  <c r="MC29" i="38"/>
  <c r="MB29" i="38"/>
  <c r="MA29" i="38"/>
  <c r="LZ29" i="38"/>
  <c r="LY29" i="38"/>
  <c r="LX29" i="38"/>
  <c r="LW29" i="38"/>
  <c r="LV29" i="38"/>
  <c r="LU29" i="38"/>
  <c r="LT29" i="38"/>
  <c r="LS29" i="38"/>
  <c r="LR29" i="38"/>
  <c r="LQ29" i="38"/>
  <c r="LP29" i="38"/>
  <c r="LO29" i="38"/>
  <c r="LN29" i="38"/>
  <c r="LM29" i="38"/>
  <c r="LL29" i="38"/>
  <c r="LK29" i="38"/>
  <c r="LJ29" i="38"/>
  <c r="LI29" i="38"/>
  <c r="LH29" i="38"/>
  <c r="LG29" i="38"/>
  <c r="LF29" i="38"/>
  <c r="LE29" i="38"/>
  <c r="LD29" i="38"/>
  <c r="LC29" i="38"/>
  <c r="LB29" i="38"/>
  <c r="LA29" i="38"/>
  <c r="KZ29" i="38"/>
  <c r="KY29" i="38"/>
  <c r="KX29" i="38"/>
  <c r="KW29" i="38"/>
  <c r="KV29" i="38"/>
  <c r="KU29" i="38"/>
  <c r="KT29" i="38"/>
  <c r="KS29" i="38"/>
  <c r="KR29" i="38"/>
  <c r="KQ29" i="38"/>
  <c r="KP29" i="38"/>
  <c r="KO29" i="38"/>
  <c r="KN29" i="38"/>
  <c r="KM29" i="38"/>
  <c r="KL29" i="38"/>
  <c r="KK29" i="38"/>
  <c r="KJ29" i="38"/>
  <c r="KI29" i="38"/>
  <c r="KH29" i="38"/>
  <c r="KG29" i="38"/>
  <c r="KF29" i="38"/>
  <c r="KE29" i="38"/>
  <c r="KD29" i="38"/>
  <c r="KC29" i="38"/>
  <c r="KB29" i="38"/>
  <c r="KA29" i="38"/>
  <c r="JZ29" i="38"/>
  <c r="JY29" i="38"/>
  <c r="JX29" i="38"/>
  <c r="JW29" i="38"/>
  <c r="JV29" i="38"/>
  <c r="JU29" i="38"/>
  <c r="JT29" i="38"/>
  <c r="JS29" i="38"/>
  <c r="JR29" i="38"/>
  <c r="JQ29" i="38"/>
  <c r="JP29" i="38"/>
  <c r="JO29" i="38"/>
  <c r="JN29" i="38"/>
  <c r="JM29" i="38"/>
  <c r="JL29" i="38"/>
  <c r="JK29" i="38"/>
  <c r="JJ29" i="38"/>
  <c r="JI29" i="38"/>
  <c r="JH29" i="38"/>
  <c r="JG29" i="38"/>
  <c r="JF29" i="38"/>
  <c r="JE29" i="38"/>
  <c r="JD29" i="38"/>
  <c r="JC29" i="38"/>
  <c r="JB29" i="38"/>
  <c r="JA29" i="38"/>
  <c r="IZ29" i="38"/>
  <c r="IY29" i="38"/>
  <c r="IX29" i="38"/>
  <c r="IW29" i="38"/>
  <c r="IV29" i="38"/>
  <c r="IU29" i="38"/>
  <c r="IT29" i="38"/>
  <c r="IS29" i="38"/>
  <c r="IR29" i="38"/>
  <c r="IQ29" i="38"/>
  <c r="IP29" i="38"/>
  <c r="IO29" i="38"/>
  <c r="IN29" i="38"/>
  <c r="IM29" i="38"/>
  <c r="IL29" i="38"/>
  <c r="IK29" i="38"/>
  <c r="IJ29" i="38"/>
  <c r="II29" i="38"/>
  <c r="IH29" i="38"/>
  <c r="IG29" i="38"/>
  <c r="IF29" i="38"/>
  <c r="IE29" i="38"/>
  <c r="ID29" i="38"/>
  <c r="IC29" i="38"/>
  <c r="IB29" i="38"/>
  <c r="IA29" i="38"/>
  <c r="HZ29" i="38"/>
  <c r="HY29" i="38"/>
  <c r="HX29" i="38"/>
  <c r="HW29" i="38"/>
  <c r="HV29" i="38"/>
  <c r="HU29" i="38"/>
  <c r="HT29" i="38"/>
  <c r="HS29" i="38"/>
  <c r="HR29" i="38"/>
  <c r="HQ29" i="38"/>
  <c r="HP29" i="38"/>
  <c r="HO29" i="38"/>
  <c r="HN29" i="38"/>
  <c r="HM29" i="38"/>
  <c r="HL29" i="38"/>
  <c r="HK29" i="38"/>
  <c r="HJ29" i="38"/>
  <c r="HI29" i="38"/>
  <c r="HH29" i="38"/>
  <c r="HG29" i="38"/>
  <c r="HF29" i="38"/>
  <c r="HE29" i="38"/>
  <c r="HD29" i="38"/>
  <c r="HC29" i="38"/>
  <c r="HB29" i="38"/>
  <c r="HA29" i="38"/>
  <c r="GZ29" i="38"/>
  <c r="GY29" i="38"/>
  <c r="GX29" i="38"/>
  <c r="GW29" i="38"/>
  <c r="GV29" i="38"/>
  <c r="GU29" i="38"/>
  <c r="GT29" i="38"/>
  <c r="GS29" i="38"/>
  <c r="GR29" i="38"/>
  <c r="GQ29" i="38"/>
  <c r="GP29" i="38"/>
  <c r="GO29" i="38"/>
  <c r="GN29" i="38"/>
  <c r="GM29" i="38"/>
  <c r="GL29" i="38"/>
  <c r="GK29" i="38"/>
  <c r="GJ29" i="38"/>
  <c r="GI29" i="38"/>
  <c r="GH29" i="38"/>
  <c r="GG29" i="38"/>
  <c r="GF29" i="38"/>
  <c r="GE29" i="38"/>
  <c r="GD29" i="38"/>
  <c r="GC29" i="38"/>
  <c r="GB29" i="38"/>
  <c r="GA29" i="38"/>
  <c r="FZ29" i="38"/>
  <c r="FY29" i="38"/>
  <c r="FX29" i="38"/>
  <c r="FW29" i="38"/>
  <c r="FV29" i="38"/>
  <c r="FU29" i="38"/>
  <c r="FT29" i="38"/>
  <c r="FS29" i="38"/>
  <c r="FR29" i="38"/>
  <c r="FQ29" i="38"/>
  <c r="FP29" i="38"/>
  <c r="FO29" i="38"/>
  <c r="FN29" i="38"/>
  <c r="FM29" i="38"/>
  <c r="FL29" i="38"/>
  <c r="FK29" i="38"/>
  <c r="FJ29" i="38"/>
  <c r="FI29" i="38"/>
  <c r="FH29" i="38"/>
  <c r="FG29" i="38"/>
  <c r="FF29" i="38"/>
  <c r="FE29" i="38"/>
  <c r="FD29" i="38"/>
  <c r="FC29" i="38"/>
  <c r="FB29" i="38"/>
  <c r="FA29" i="38"/>
  <c r="EZ29" i="38"/>
  <c r="EY29" i="38"/>
  <c r="EX29" i="38"/>
  <c r="EW29" i="38"/>
  <c r="EV29" i="38"/>
  <c r="EU29" i="38"/>
  <c r="ET29" i="38"/>
  <c r="ES29" i="38"/>
  <c r="ER29" i="38"/>
  <c r="EQ29" i="38"/>
  <c r="EP29" i="38"/>
  <c r="EO29" i="38"/>
  <c r="EN29" i="38"/>
  <c r="EM29" i="38"/>
  <c r="EL29" i="38"/>
  <c r="EK29" i="38"/>
  <c r="EJ29" i="38"/>
  <c r="EI29" i="38"/>
  <c r="EH29" i="38"/>
  <c r="EG29" i="38"/>
  <c r="EF29" i="38"/>
  <c r="EE29" i="38"/>
  <c r="ED29" i="38"/>
  <c r="EC29" i="38"/>
  <c r="EB29" i="38"/>
  <c r="EA29" i="38"/>
  <c r="DZ29" i="38"/>
  <c r="DY29" i="38"/>
  <c r="DX29" i="38"/>
  <c r="DW29" i="38"/>
  <c r="DV29" i="38"/>
  <c r="DU29" i="38"/>
  <c r="DT29" i="38"/>
  <c r="DS29" i="38"/>
  <c r="DR29" i="38"/>
  <c r="DQ29" i="38"/>
  <c r="DP29" i="38"/>
  <c r="DO29" i="38"/>
  <c r="DN29" i="38"/>
  <c r="DM29" i="38"/>
  <c r="DL29" i="38"/>
  <c r="DK29" i="38"/>
  <c r="DJ29" i="38"/>
  <c r="DI29" i="38"/>
  <c r="DH29" i="38"/>
  <c r="DG29" i="38"/>
  <c r="DF29" i="38"/>
  <c r="DE29" i="38"/>
  <c r="DD29" i="38"/>
  <c r="DC29" i="38"/>
  <c r="DB29" i="38"/>
  <c r="DA29" i="38"/>
  <c r="CZ29" i="38"/>
  <c r="CY29" i="38"/>
  <c r="CX29" i="38"/>
  <c r="CW29" i="38"/>
  <c r="CV29" i="38"/>
  <c r="CU29" i="38"/>
  <c r="CT29" i="38"/>
  <c r="CS29" i="38"/>
  <c r="CR29" i="38"/>
  <c r="CQ29" i="38"/>
  <c r="CP29" i="38"/>
  <c r="CO29" i="38"/>
  <c r="CN29" i="38"/>
  <c r="CM29" i="38"/>
  <c r="CL29" i="38"/>
  <c r="CK29" i="38"/>
  <c r="CJ29" i="38"/>
  <c r="CI29" i="38"/>
  <c r="CH29" i="38"/>
  <c r="CG29" i="38"/>
  <c r="CF29" i="38"/>
  <c r="CE29" i="38"/>
  <c r="CD29" i="38"/>
  <c r="CC29" i="38"/>
  <c r="CB29" i="38"/>
  <c r="CA29" i="38"/>
  <c r="BZ29" i="38"/>
  <c r="BY29" i="38"/>
  <c r="BX29" i="38"/>
  <c r="BW29" i="38"/>
  <c r="BV29" i="38"/>
  <c r="BU29" i="38"/>
  <c r="BT29" i="38"/>
  <c r="BS29" i="38"/>
  <c r="BR29" i="38"/>
  <c r="BQ29" i="38"/>
  <c r="BP29" i="38"/>
  <c r="BO29" i="38"/>
  <c r="BN29" i="38"/>
  <c r="BM29" i="38"/>
  <c r="BL29" i="38"/>
  <c r="BK29" i="38"/>
  <c r="BJ29" i="38"/>
  <c r="BI29" i="38"/>
  <c r="BH29" i="38"/>
  <c r="BG29" i="38"/>
  <c r="BF29" i="38"/>
  <c r="BE29" i="38"/>
  <c r="BD29" i="38"/>
  <c r="BC29" i="38"/>
  <c r="BB29" i="38"/>
  <c r="BA29" i="38"/>
  <c r="AZ29" i="38"/>
  <c r="AY29" i="38"/>
  <c r="AX29" i="38"/>
  <c r="AW29" i="38"/>
  <c r="AV29" i="38"/>
  <c r="AU29" i="38"/>
  <c r="AT29" i="38"/>
  <c r="AS29" i="38"/>
  <c r="AR29" i="38"/>
  <c r="AQ29" i="38"/>
  <c r="AP29" i="38"/>
  <c r="AO29" i="38"/>
  <c r="AN29" i="38"/>
  <c r="AM29" i="38"/>
  <c r="AL29" i="38"/>
  <c r="AK29" i="38"/>
  <c r="AJ29" i="38"/>
  <c r="AI29" i="38"/>
  <c r="AH29" i="38"/>
  <c r="AG29" i="38"/>
  <c r="AF29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C28" i="38"/>
  <c r="C27" i="38"/>
  <c r="C26" i="38"/>
  <c r="C25" i="38"/>
  <c r="Q23" i="38"/>
  <c r="P23" i="38"/>
  <c r="O23" i="38"/>
  <c r="N23" i="38"/>
  <c r="M23" i="38"/>
  <c r="L23" i="38"/>
  <c r="C23" i="38"/>
  <c r="Q22" i="38"/>
  <c r="P22" i="38"/>
  <c r="O22" i="38"/>
  <c r="N22" i="38"/>
  <c r="M22" i="38"/>
  <c r="L22" i="38"/>
  <c r="C22" i="38"/>
  <c r="Q21" i="38"/>
  <c r="P21" i="38"/>
  <c r="O21" i="38"/>
  <c r="N21" i="38"/>
  <c r="M21" i="38"/>
  <c r="L21" i="38"/>
  <c r="C21" i="38"/>
  <c r="Q20" i="38"/>
  <c r="P20" i="38"/>
  <c r="O20" i="38"/>
  <c r="N20" i="38"/>
  <c r="M20" i="38"/>
  <c r="L20" i="38"/>
  <c r="C20" i="38"/>
  <c r="Q19" i="38"/>
  <c r="P19" i="38"/>
  <c r="O19" i="38"/>
  <c r="N19" i="38"/>
  <c r="M19" i="38"/>
  <c r="L19" i="38"/>
  <c r="C19" i="38"/>
  <c r="Q18" i="38"/>
  <c r="P18" i="38"/>
  <c r="O18" i="38"/>
  <c r="N18" i="38"/>
  <c r="M18" i="38"/>
  <c r="L18" i="38"/>
  <c r="C18" i="38"/>
  <c r="Q17" i="38"/>
  <c r="P17" i="38"/>
  <c r="O17" i="38"/>
  <c r="N17" i="38"/>
  <c r="M17" i="38"/>
  <c r="L17" i="38"/>
  <c r="C17" i="38"/>
  <c r="Q16" i="38"/>
  <c r="P16" i="38"/>
  <c r="O16" i="38"/>
  <c r="N16" i="38"/>
  <c r="M16" i="38"/>
  <c r="L16" i="38"/>
  <c r="C16" i="38"/>
  <c r="Q15" i="38"/>
  <c r="P15" i="38"/>
  <c r="O15" i="38"/>
  <c r="N15" i="38"/>
  <c r="M15" i="38"/>
  <c r="L15" i="38"/>
  <c r="C15" i="38"/>
  <c r="C14" i="38"/>
  <c r="Q13" i="38"/>
  <c r="P13" i="38"/>
  <c r="O13" i="38"/>
  <c r="N13" i="38"/>
  <c r="M13" i="38"/>
  <c r="L13" i="38"/>
  <c r="C13" i="38"/>
  <c r="Q12" i="38"/>
  <c r="P12" i="38"/>
  <c r="O12" i="38"/>
  <c r="N12" i="38"/>
  <c r="M12" i="38"/>
  <c r="L12" i="38"/>
  <c r="C12" i="38"/>
  <c r="Q11" i="38"/>
  <c r="P11" i="38"/>
  <c r="O11" i="38"/>
  <c r="N11" i="38"/>
  <c r="M11" i="38"/>
  <c r="L11" i="38"/>
  <c r="C11" i="38"/>
  <c r="Q10" i="38"/>
  <c r="P10" i="38"/>
  <c r="O10" i="38"/>
  <c r="N10" i="38"/>
  <c r="M10" i="38"/>
  <c r="L10" i="38"/>
  <c r="C10" i="38"/>
  <c r="Q9" i="38"/>
  <c r="P9" i="38"/>
  <c r="O9" i="38"/>
  <c r="N9" i="38"/>
  <c r="M9" i="38"/>
  <c r="L9" i="38"/>
  <c r="C9" i="38"/>
  <c r="Q8" i="38"/>
  <c r="P8" i="38"/>
  <c r="O8" i="38"/>
  <c r="N8" i="38"/>
  <c r="M8" i="38"/>
  <c r="L8" i="38"/>
  <c r="C8" i="38"/>
  <c r="Q7" i="38"/>
  <c r="P7" i="38"/>
  <c r="O7" i="38"/>
  <c r="N7" i="38"/>
  <c r="M7" i="38"/>
  <c r="L7" i="38"/>
  <c r="C7" i="38"/>
  <c r="Q6" i="38"/>
  <c r="P6" i="38"/>
  <c r="O6" i="38"/>
  <c r="N6" i="38"/>
  <c r="M6" i="38"/>
  <c r="L6" i="38"/>
  <c r="C6" i="38"/>
  <c r="Q5" i="38"/>
  <c r="P5" i="38"/>
  <c r="O5" i="38"/>
  <c r="N5" i="38"/>
  <c r="M5" i="38"/>
  <c r="L5" i="38"/>
  <c r="C5" i="38"/>
  <c r="Q4" i="38"/>
  <c r="P4" i="38"/>
  <c r="O4" i="38"/>
  <c r="N4" i="38"/>
  <c r="M4" i="38"/>
  <c r="L4" i="38"/>
  <c r="C4" i="38"/>
  <c r="BG29" i="30" l="1"/>
  <c r="C10" i="17" l="1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R4" i="17"/>
  <c r="Q4" i="17"/>
  <c r="P4" i="17"/>
  <c r="O4" i="17"/>
  <c r="N4" i="17"/>
  <c r="M4" i="17"/>
  <c r="L4" i="17"/>
  <c r="KU33" i="9"/>
  <c r="KT33" i="9"/>
  <c r="KS33" i="9"/>
  <c r="KR33" i="9"/>
  <c r="KQ33" i="9"/>
  <c r="KP33" i="9"/>
  <c r="KO33" i="9"/>
  <c r="KN33" i="9"/>
  <c r="KM33" i="9"/>
  <c r="KL33" i="9"/>
  <c r="KK33" i="9"/>
  <c r="KJ33" i="9"/>
  <c r="KI33" i="9"/>
  <c r="KH33" i="9"/>
  <c r="KG33" i="9"/>
  <c r="KF33" i="9"/>
  <c r="KE33" i="9"/>
  <c r="KD33" i="9"/>
  <c r="KC33" i="9"/>
  <c r="KB33" i="9"/>
  <c r="KA33" i="9"/>
  <c r="JZ33" i="9"/>
  <c r="JY33" i="9"/>
  <c r="JX33" i="9"/>
  <c r="JW33" i="9"/>
  <c r="JV33" i="9"/>
  <c r="JU33" i="9"/>
  <c r="JT33" i="9"/>
  <c r="JS33" i="9"/>
  <c r="JR33" i="9"/>
  <c r="JQ33" i="9"/>
  <c r="JP33" i="9"/>
  <c r="JO33" i="9"/>
  <c r="JN33" i="9"/>
  <c r="JM33" i="9"/>
  <c r="JL33" i="9"/>
  <c r="JK33" i="9"/>
  <c r="JJ33" i="9"/>
  <c r="JI33" i="9"/>
  <c r="JH33" i="9"/>
  <c r="JG33" i="9"/>
  <c r="JF33" i="9"/>
  <c r="JE33" i="9"/>
  <c r="JD33" i="9"/>
  <c r="JC33" i="9"/>
  <c r="JB33" i="9"/>
  <c r="JA33" i="9"/>
  <c r="IZ33" i="9"/>
  <c r="IY33" i="9"/>
  <c r="IX33" i="9"/>
  <c r="IW33" i="9"/>
  <c r="IV33" i="9"/>
  <c r="IU33" i="9"/>
  <c r="IT33" i="9"/>
  <c r="IS33" i="9"/>
  <c r="IR33" i="9"/>
  <c r="IQ33" i="9"/>
  <c r="IP33" i="9"/>
  <c r="IO33" i="9"/>
  <c r="IN33" i="9"/>
  <c r="IM33" i="9"/>
  <c r="IL33" i="9"/>
  <c r="IK33" i="9"/>
  <c r="IJ33" i="9"/>
  <c r="KY33" i="9"/>
  <c r="KX33" i="9"/>
  <c r="KW33" i="9"/>
  <c r="KV33" i="9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9" i="17"/>
  <c r="C8" i="17"/>
  <c r="C7" i="17"/>
  <c r="C6" i="17"/>
  <c r="C5" i="17"/>
  <c r="C4" i="17"/>
  <c r="C5" i="30"/>
  <c r="C16" i="30"/>
  <c r="C9" i="30"/>
  <c r="C11" i="30"/>
  <c r="C13" i="30"/>
  <c r="C8" i="30"/>
  <c r="C15" i="30"/>
  <c r="C12" i="30"/>
  <c r="C6" i="30"/>
  <c r="C14" i="30"/>
  <c r="C4" i="30"/>
  <c r="C10" i="30"/>
  <c r="C7" i="30"/>
  <c r="C23" i="30"/>
  <c r="C21" i="30"/>
  <c r="C19" i="30"/>
  <c r="C17" i="30"/>
  <c r="C25" i="30"/>
  <c r="C26" i="30"/>
  <c r="C27" i="30"/>
  <c r="C28" i="30"/>
  <c r="S4" i="17" l="1"/>
  <c r="AV29" i="30" l="1"/>
  <c r="AW29" i="30"/>
  <c r="AX29" i="30"/>
  <c r="AY29" i="30"/>
  <c r="AZ29" i="30"/>
  <c r="BA29" i="30"/>
  <c r="BB29" i="30"/>
  <c r="BC29" i="30"/>
  <c r="BD29" i="30"/>
  <c r="BE29" i="30"/>
  <c r="BF29" i="30"/>
  <c r="BH29" i="30"/>
  <c r="BI29" i="30"/>
  <c r="BJ29" i="30"/>
  <c r="BK29" i="30"/>
  <c r="BL29" i="30"/>
  <c r="BM29" i="30"/>
  <c r="BN29" i="30"/>
  <c r="BO29" i="30"/>
  <c r="BP29" i="30"/>
  <c r="BQ29" i="30"/>
  <c r="BR29" i="30"/>
  <c r="BS29" i="30"/>
  <c r="BT29" i="30"/>
  <c r="BU29" i="30"/>
  <c r="BV29" i="30"/>
  <c r="BW29" i="30"/>
  <c r="BX29" i="30"/>
  <c r="BY29" i="30"/>
  <c r="BZ29" i="30"/>
  <c r="CA29" i="30"/>
  <c r="CB29" i="30"/>
  <c r="CC29" i="30"/>
  <c r="CD29" i="30"/>
  <c r="CE29" i="30"/>
  <c r="CF29" i="30"/>
  <c r="CG29" i="30"/>
  <c r="CH29" i="30"/>
  <c r="CI29" i="30"/>
  <c r="CJ29" i="30"/>
  <c r="CK29" i="30"/>
  <c r="CL29" i="30"/>
  <c r="CM29" i="30"/>
  <c r="CN29" i="30"/>
  <c r="CO29" i="30"/>
  <c r="CP29" i="30"/>
  <c r="CQ29" i="30"/>
  <c r="CR29" i="30"/>
  <c r="CS29" i="30"/>
  <c r="CT29" i="30"/>
  <c r="CU29" i="30"/>
  <c r="CV29" i="30"/>
  <c r="CW29" i="30"/>
  <c r="CX29" i="30"/>
  <c r="CY29" i="30"/>
  <c r="CZ29" i="30"/>
  <c r="DA29" i="30"/>
  <c r="DB29" i="30"/>
  <c r="DC29" i="30"/>
  <c r="DD29" i="30"/>
  <c r="DE29" i="30"/>
  <c r="DF29" i="30"/>
  <c r="DG29" i="30"/>
  <c r="DH29" i="30"/>
  <c r="DI29" i="30"/>
  <c r="DJ29" i="30"/>
  <c r="DK29" i="30"/>
  <c r="DL29" i="30"/>
  <c r="DM29" i="30"/>
  <c r="DN29" i="30"/>
  <c r="DO29" i="30"/>
  <c r="DP29" i="30"/>
  <c r="DQ29" i="30"/>
  <c r="DR29" i="30"/>
  <c r="DS29" i="30"/>
  <c r="DT29" i="30"/>
  <c r="DU29" i="30"/>
  <c r="DV29" i="30"/>
  <c r="DW29" i="30"/>
  <c r="DX29" i="30"/>
  <c r="DY29" i="30"/>
  <c r="DZ29" i="30"/>
  <c r="EA29" i="30"/>
  <c r="EB29" i="30"/>
  <c r="EC29" i="30"/>
  <c r="ED29" i="30"/>
  <c r="EE29" i="30"/>
  <c r="EF29" i="30"/>
  <c r="EG29" i="30"/>
  <c r="EH29" i="30"/>
  <c r="EI29" i="30"/>
  <c r="EJ29" i="30"/>
  <c r="EK29" i="30"/>
  <c r="EL29" i="30"/>
  <c r="EM29" i="30"/>
  <c r="EN29" i="30"/>
  <c r="EO29" i="30"/>
  <c r="EP29" i="30"/>
  <c r="EQ29" i="30"/>
  <c r="ER29" i="30"/>
  <c r="ES29" i="30"/>
  <c r="ET29" i="30"/>
  <c r="EU29" i="30"/>
  <c r="EV29" i="30"/>
  <c r="EW29" i="30"/>
  <c r="EX29" i="30"/>
  <c r="EY29" i="30"/>
  <c r="EZ29" i="30"/>
  <c r="FA29" i="30"/>
  <c r="FB29" i="30"/>
  <c r="FC29" i="30"/>
  <c r="FD29" i="30"/>
  <c r="FE29" i="30"/>
  <c r="FF29" i="30"/>
  <c r="FG29" i="30"/>
  <c r="FH29" i="30"/>
  <c r="FI29" i="30"/>
  <c r="FJ29" i="30"/>
  <c r="FK29" i="30"/>
  <c r="FL29" i="30"/>
  <c r="FM29" i="30"/>
  <c r="FN29" i="30"/>
  <c r="FO29" i="30"/>
  <c r="FP29" i="30"/>
  <c r="FQ29" i="30"/>
  <c r="FR29" i="30"/>
  <c r="FT29" i="30"/>
  <c r="FU29" i="30"/>
  <c r="FV29" i="30"/>
  <c r="FW29" i="30"/>
  <c r="FX29" i="30"/>
  <c r="FY29" i="30"/>
  <c r="FZ29" i="30"/>
  <c r="GA29" i="30"/>
  <c r="GB29" i="30"/>
  <c r="GC29" i="30"/>
  <c r="GD29" i="30"/>
  <c r="GE29" i="30"/>
  <c r="GF29" i="30"/>
  <c r="GG29" i="30"/>
  <c r="GH29" i="30"/>
  <c r="GI29" i="30"/>
  <c r="GJ29" i="30"/>
  <c r="GK29" i="30"/>
  <c r="GL29" i="30"/>
  <c r="GM29" i="30"/>
  <c r="GN29" i="30"/>
  <c r="GO29" i="30"/>
  <c r="GP29" i="30"/>
  <c r="GQ29" i="30"/>
  <c r="GR29" i="30"/>
  <c r="GS29" i="30"/>
  <c r="GT29" i="30"/>
  <c r="GU29" i="30"/>
  <c r="GV29" i="30"/>
  <c r="GW29" i="30"/>
  <c r="GX29" i="30"/>
  <c r="GY29" i="30"/>
  <c r="GZ29" i="30"/>
  <c r="HA29" i="30"/>
  <c r="HB29" i="30"/>
  <c r="HC29" i="30"/>
  <c r="HD29" i="30"/>
  <c r="HE29" i="30"/>
  <c r="HF29" i="30"/>
  <c r="HG29" i="30"/>
  <c r="HH29" i="30"/>
  <c r="HI29" i="30"/>
  <c r="HJ29" i="30"/>
  <c r="HK29" i="30"/>
  <c r="HL29" i="30"/>
  <c r="HM29" i="30"/>
  <c r="HN29" i="30"/>
  <c r="HO29" i="30"/>
  <c r="HP29" i="30"/>
  <c r="HQ29" i="30"/>
  <c r="HR29" i="30"/>
  <c r="HS29" i="30"/>
  <c r="HT29" i="30"/>
  <c r="HU29" i="30"/>
  <c r="HV29" i="30"/>
  <c r="HW29" i="30"/>
  <c r="HX29" i="30"/>
  <c r="HY29" i="30"/>
  <c r="HZ29" i="30"/>
  <c r="IA29" i="30"/>
  <c r="IB29" i="30"/>
  <c r="IC29" i="30"/>
  <c r="ID29" i="30"/>
  <c r="IE29" i="30"/>
  <c r="IF29" i="30"/>
  <c r="IG29" i="30"/>
  <c r="IH29" i="30"/>
  <c r="II29" i="30"/>
  <c r="IJ29" i="30"/>
  <c r="IK29" i="30"/>
  <c r="IL29" i="30"/>
  <c r="IM29" i="30"/>
  <c r="IN29" i="30"/>
  <c r="IO29" i="30"/>
  <c r="IP29" i="30"/>
  <c r="IQ29" i="30"/>
  <c r="IR29" i="30"/>
  <c r="IS29" i="30"/>
  <c r="IT29" i="30"/>
  <c r="IU29" i="30"/>
  <c r="IV29" i="30"/>
  <c r="IW29" i="30"/>
  <c r="IX29" i="30"/>
  <c r="IY29" i="30"/>
  <c r="IZ29" i="30"/>
  <c r="JA29" i="30"/>
  <c r="JB29" i="30"/>
  <c r="JC29" i="30"/>
  <c r="JD29" i="30"/>
  <c r="JE29" i="30"/>
  <c r="JF29" i="30"/>
  <c r="JG29" i="30"/>
  <c r="JH29" i="30"/>
  <c r="JI29" i="30"/>
  <c r="JJ29" i="30"/>
  <c r="JK29" i="30"/>
  <c r="JL29" i="30"/>
  <c r="JM29" i="30"/>
  <c r="JO29" i="30"/>
  <c r="JP29" i="30"/>
  <c r="JQ29" i="30"/>
  <c r="JR29" i="30"/>
  <c r="JS29" i="30"/>
  <c r="JT29" i="30"/>
  <c r="JU29" i="30"/>
  <c r="JV29" i="30"/>
  <c r="JW29" i="30"/>
  <c r="JX29" i="30"/>
  <c r="JY29" i="30"/>
  <c r="JZ29" i="30"/>
  <c r="KA29" i="30"/>
  <c r="KB29" i="30"/>
  <c r="KC29" i="30"/>
  <c r="KD29" i="30"/>
  <c r="KE29" i="30"/>
  <c r="KF29" i="30"/>
  <c r="KG29" i="30"/>
  <c r="KH29" i="30"/>
  <c r="KI29" i="30"/>
  <c r="KJ29" i="30"/>
  <c r="KK29" i="30"/>
  <c r="KL29" i="30"/>
  <c r="KM29" i="30"/>
  <c r="KN29" i="30"/>
  <c r="KO29" i="30"/>
  <c r="KP29" i="30"/>
  <c r="KQ29" i="30"/>
  <c r="KR29" i="30"/>
  <c r="KS29" i="30"/>
  <c r="KT29" i="30"/>
  <c r="KU29" i="30"/>
  <c r="KV29" i="30"/>
  <c r="KX29" i="30"/>
  <c r="KY29" i="30"/>
  <c r="KZ29" i="30"/>
  <c r="LA29" i="30"/>
  <c r="LB29" i="30"/>
  <c r="LC29" i="30"/>
  <c r="LD29" i="30"/>
  <c r="LE29" i="30"/>
  <c r="LF29" i="30"/>
  <c r="LG29" i="30"/>
  <c r="LH29" i="30"/>
  <c r="LI29" i="30"/>
  <c r="LJ29" i="30"/>
  <c r="LK29" i="30"/>
  <c r="LL29" i="30"/>
  <c r="LM29" i="30"/>
  <c r="LN29" i="30"/>
  <c r="LO29" i="30"/>
  <c r="LP29" i="30"/>
  <c r="LQ29" i="30"/>
  <c r="LR29" i="30"/>
  <c r="LS29" i="30"/>
  <c r="LT29" i="30"/>
  <c r="LU29" i="30"/>
  <c r="LV29" i="30"/>
  <c r="LW29" i="30"/>
  <c r="LX29" i="30"/>
  <c r="LY29" i="30"/>
  <c r="LZ29" i="30"/>
  <c r="MA29" i="30"/>
  <c r="MB29" i="30"/>
  <c r="MC29" i="30"/>
  <c r="MD29" i="30"/>
  <c r="ME29" i="30"/>
  <c r="MF29" i="30"/>
  <c r="MG29" i="30"/>
  <c r="MH29" i="30"/>
  <c r="MI29" i="30"/>
  <c r="MJ29" i="30"/>
  <c r="MK29" i="30"/>
  <c r="ML29" i="30"/>
  <c r="MM29" i="30"/>
  <c r="MN29" i="30"/>
  <c r="MP29" i="30"/>
  <c r="MQ29" i="30"/>
  <c r="MR29" i="30"/>
  <c r="MS29" i="30"/>
  <c r="MT29" i="30"/>
  <c r="MU29" i="30"/>
  <c r="MV29" i="30"/>
  <c r="MW29" i="30"/>
  <c r="MX29" i="30"/>
  <c r="MY29" i="30"/>
  <c r="MZ29" i="30"/>
  <c r="NA29" i="30"/>
  <c r="NB29" i="30"/>
  <c r="NC29" i="30"/>
  <c r="ND29" i="30"/>
  <c r="NE29" i="30"/>
  <c r="NF29" i="30"/>
  <c r="NG29" i="30"/>
  <c r="NH29" i="30"/>
  <c r="NI29" i="30"/>
  <c r="NJ29" i="30"/>
  <c r="NK29" i="30"/>
  <c r="NL29" i="30"/>
  <c r="NM29" i="30"/>
  <c r="NN29" i="30"/>
  <c r="NO29" i="30"/>
  <c r="NP29" i="30"/>
  <c r="NQ29" i="30"/>
  <c r="NR29" i="30"/>
  <c r="NS29" i="30"/>
  <c r="NT29" i="30"/>
  <c r="NU29" i="30"/>
  <c r="L36" i="30" l="1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17" i="30"/>
  <c r="O17" i="30"/>
  <c r="N17" i="30"/>
  <c r="M17" i="30"/>
  <c r="L17" i="30"/>
  <c r="K17" i="30"/>
  <c r="P19" i="30"/>
  <c r="O19" i="30"/>
  <c r="N19" i="30"/>
  <c r="M19" i="30"/>
  <c r="L19" i="30"/>
  <c r="K19" i="30"/>
  <c r="P21" i="30"/>
  <c r="O21" i="30"/>
  <c r="N21" i="30"/>
  <c r="M21" i="30"/>
  <c r="L21" i="30"/>
  <c r="K21" i="30"/>
  <c r="P23" i="30"/>
  <c r="O23" i="30"/>
  <c r="N23" i="30"/>
  <c r="M23" i="30"/>
  <c r="L23" i="30"/>
  <c r="K23" i="30"/>
  <c r="P7" i="30"/>
  <c r="O7" i="30"/>
  <c r="N7" i="30"/>
  <c r="M7" i="30"/>
  <c r="L7" i="30"/>
  <c r="K7" i="30"/>
  <c r="P10" i="30"/>
  <c r="O10" i="30"/>
  <c r="N10" i="30"/>
  <c r="M10" i="30"/>
  <c r="L10" i="30"/>
  <c r="K10" i="30"/>
  <c r="P4" i="30"/>
  <c r="O4" i="30"/>
  <c r="N4" i="30"/>
  <c r="M4" i="30"/>
  <c r="L4" i="30"/>
  <c r="K4" i="30"/>
  <c r="P14" i="30"/>
  <c r="O14" i="30"/>
  <c r="N14" i="30"/>
  <c r="M14" i="30"/>
  <c r="L14" i="30"/>
  <c r="K14" i="30"/>
  <c r="P8" i="30"/>
  <c r="O8" i="30"/>
  <c r="N8" i="30"/>
  <c r="M8" i="30"/>
  <c r="L8" i="30"/>
  <c r="K8" i="30"/>
  <c r="P12" i="30"/>
  <c r="O12" i="30"/>
  <c r="N12" i="30"/>
  <c r="M12" i="30"/>
  <c r="L12" i="30"/>
  <c r="K12" i="30"/>
  <c r="P15" i="30"/>
  <c r="O15" i="30"/>
  <c r="N15" i="30"/>
  <c r="M15" i="30"/>
  <c r="L15" i="30"/>
  <c r="K15" i="30"/>
  <c r="P13" i="30"/>
  <c r="O13" i="30"/>
  <c r="N13" i="30"/>
  <c r="M13" i="30"/>
  <c r="L13" i="30"/>
  <c r="K13" i="30"/>
  <c r="P11" i="30"/>
  <c r="O11" i="30"/>
  <c r="N11" i="30"/>
  <c r="M11" i="30"/>
  <c r="L11" i="30"/>
  <c r="K11" i="30"/>
  <c r="P9" i="30"/>
  <c r="O9" i="30"/>
  <c r="N9" i="30"/>
  <c r="M9" i="30"/>
  <c r="L9" i="30"/>
  <c r="K9" i="30"/>
  <c r="P16" i="30"/>
  <c r="O16" i="30"/>
  <c r="N16" i="30"/>
  <c r="M16" i="30"/>
  <c r="L16" i="30"/>
  <c r="K16" i="30"/>
  <c r="P5" i="30"/>
  <c r="O5" i="30"/>
  <c r="N5" i="30"/>
  <c r="M5" i="30"/>
  <c r="L5" i="30"/>
  <c r="K5" i="30"/>
  <c r="AK29" i="18" l="1"/>
  <c r="AH29" i="18"/>
  <c r="AB29" i="18"/>
  <c r="Y29" i="18"/>
  <c r="V29" i="18"/>
  <c r="S29" i="18"/>
  <c r="M29" i="18"/>
  <c r="J29" i="18"/>
  <c r="G29" i="18"/>
  <c r="AM28" i="18"/>
  <c r="AJ28" i="18"/>
  <c r="AD28" i="18"/>
  <c r="AA28" i="18"/>
  <c r="X28" i="18"/>
  <c r="AM26" i="18"/>
  <c r="AJ26" i="18"/>
  <c r="AD26" i="18"/>
  <c r="AA26" i="18"/>
  <c r="X26" i="18"/>
  <c r="U26" i="18"/>
  <c r="O26" i="18"/>
  <c r="L26" i="18"/>
  <c r="I26" i="18"/>
  <c r="AM25" i="18"/>
  <c r="AJ25" i="18"/>
  <c r="AD25" i="18"/>
  <c r="AA25" i="18"/>
  <c r="X25" i="18"/>
  <c r="U25" i="18"/>
  <c r="P25" i="18"/>
  <c r="O25" i="18"/>
  <c r="L25" i="18"/>
  <c r="I25" i="18"/>
  <c r="AM23" i="18"/>
  <c r="AJ23" i="18"/>
  <c r="AD23" i="18"/>
  <c r="AA23" i="18"/>
  <c r="X23" i="18"/>
  <c r="U23" i="18"/>
  <c r="O23" i="18"/>
  <c r="L23" i="18"/>
  <c r="I23" i="18"/>
  <c r="AM21" i="18"/>
  <c r="AJ21" i="18"/>
  <c r="AD21" i="18"/>
  <c r="AA21" i="18"/>
  <c r="X21" i="18"/>
  <c r="U21" i="18"/>
  <c r="O21" i="18"/>
  <c r="L21" i="18"/>
  <c r="I21" i="18"/>
  <c r="AM20" i="18"/>
  <c r="AJ20" i="18"/>
  <c r="AD20" i="18"/>
  <c r="AA20" i="18"/>
  <c r="X20" i="18"/>
  <c r="U20" i="18"/>
  <c r="O20" i="18"/>
  <c r="L20" i="18"/>
  <c r="I20" i="18"/>
  <c r="AM19" i="18"/>
  <c r="AJ19" i="18"/>
  <c r="AD19" i="18"/>
  <c r="AA19" i="18"/>
  <c r="X19" i="18"/>
  <c r="U19" i="18"/>
  <c r="P19" i="18"/>
  <c r="O19" i="18"/>
  <c r="L19" i="18"/>
  <c r="I19" i="18"/>
  <c r="AM18" i="18"/>
  <c r="AJ18" i="18"/>
  <c r="AD18" i="18"/>
  <c r="AA18" i="18"/>
  <c r="X18" i="18"/>
  <c r="U18" i="18"/>
  <c r="O18" i="18"/>
  <c r="L18" i="18"/>
  <c r="I18" i="18"/>
  <c r="AM17" i="18"/>
  <c r="AJ17" i="18"/>
  <c r="AD17" i="18"/>
  <c r="AA17" i="18"/>
  <c r="X17" i="18"/>
  <c r="U17" i="18"/>
  <c r="O17" i="18"/>
  <c r="L17" i="18"/>
  <c r="I17" i="18"/>
  <c r="AM16" i="18"/>
  <c r="AJ16" i="18"/>
  <c r="AD16" i="18"/>
  <c r="AA16" i="18"/>
  <c r="X16" i="18"/>
  <c r="U16" i="18"/>
  <c r="P16" i="18"/>
  <c r="O16" i="18"/>
  <c r="L16" i="18"/>
  <c r="I16" i="18"/>
  <c r="AM15" i="18"/>
  <c r="AJ15" i="18"/>
  <c r="AD15" i="18"/>
  <c r="AA15" i="18"/>
  <c r="X15" i="18"/>
  <c r="U15" i="18"/>
  <c r="O15" i="18"/>
  <c r="L15" i="18"/>
  <c r="I15" i="18"/>
  <c r="AM14" i="18"/>
  <c r="AJ14" i="18"/>
  <c r="AD14" i="18"/>
  <c r="AA14" i="18"/>
  <c r="X14" i="18"/>
  <c r="U14" i="18"/>
  <c r="O14" i="18"/>
  <c r="L14" i="18"/>
  <c r="I14" i="18"/>
  <c r="AM13" i="18"/>
  <c r="AJ13" i="18"/>
  <c r="AD13" i="18"/>
  <c r="AA13" i="18"/>
  <c r="X13" i="18"/>
  <c r="U13" i="18"/>
  <c r="P13" i="18"/>
  <c r="O13" i="18"/>
  <c r="L13" i="18"/>
  <c r="I13" i="18"/>
  <c r="AM12" i="18"/>
  <c r="AJ12" i="18"/>
  <c r="AD12" i="18"/>
  <c r="AA12" i="18"/>
  <c r="X12" i="18"/>
  <c r="U12" i="18"/>
  <c r="O12" i="18"/>
  <c r="L12" i="18"/>
  <c r="I12" i="18"/>
  <c r="AM11" i="18"/>
  <c r="AJ11" i="18"/>
  <c r="AD11" i="18"/>
  <c r="AA11" i="18"/>
  <c r="X11" i="18"/>
  <c r="U11" i="18"/>
  <c r="O11" i="18"/>
  <c r="L11" i="18"/>
  <c r="I11" i="18"/>
  <c r="AM10" i="18"/>
  <c r="AJ10" i="18"/>
  <c r="AD10" i="18"/>
  <c r="AA10" i="18"/>
  <c r="X10" i="18"/>
  <c r="U10" i="18"/>
  <c r="O10" i="18"/>
  <c r="L10" i="18"/>
  <c r="I10" i="18"/>
  <c r="AM7" i="18"/>
  <c r="AJ7" i="18"/>
  <c r="AD7" i="18"/>
  <c r="AA7" i="18"/>
  <c r="X7" i="18"/>
  <c r="U7" i="18"/>
  <c r="O7" i="18"/>
  <c r="L7" i="18"/>
  <c r="I7" i="18"/>
  <c r="AM6" i="18"/>
  <c r="AJ6" i="18"/>
  <c r="AD6" i="18"/>
  <c r="AA6" i="18"/>
  <c r="X6" i="18"/>
  <c r="U6" i="18"/>
  <c r="P6" i="18"/>
  <c r="O6" i="18"/>
  <c r="L6" i="18"/>
  <c r="I6" i="18"/>
  <c r="AM5" i="18"/>
  <c r="AJ5" i="18"/>
  <c r="AD5" i="18"/>
  <c r="AA5" i="18"/>
  <c r="X5" i="18"/>
  <c r="U5" i="18"/>
  <c r="P5" i="18"/>
  <c r="O5" i="18"/>
  <c r="L5" i="18"/>
  <c r="I5" i="18"/>
  <c r="H28" i="12"/>
  <c r="H26" i="12"/>
  <c r="H25" i="12"/>
  <c r="HF94" i="27"/>
  <c r="HE94" i="27"/>
  <c r="HD94" i="27"/>
  <c r="HC94" i="27"/>
  <c r="HB94" i="27"/>
  <c r="HA94" i="27"/>
  <c r="GZ94" i="27"/>
  <c r="GY94" i="27"/>
  <c r="GX94" i="27"/>
  <c r="GW94" i="27"/>
  <c r="GV94" i="27"/>
  <c r="GU94" i="27"/>
  <c r="GT94" i="27"/>
  <c r="GS94" i="27"/>
  <c r="GR94" i="27"/>
  <c r="GQ94" i="27"/>
  <c r="GP94" i="27"/>
  <c r="GO94" i="27"/>
  <c r="GN94" i="27"/>
  <c r="GM94" i="27"/>
  <c r="GL94" i="27"/>
  <c r="GK94" i="27"/>
  <c r="GJ94" i="27"/>
  <c r="GI94" i="27"/>
  <c r="GH94" i="27"/>
  <c r="GG94" i="27"/>
  <c r="GF94" i="27"/>
  <c r="GE94" i="27"/>
  <c r="GD94" i="27"/>
  <c r="GC94" i="27"/>
  <c r="GB94" i="27"/>
  <c r="GA94" i="27"/>
  <c r="FZ94" i="27"/>
  <c r="FY94" i="27"/>
  <c r="FX94" i="27"/>
  <c r="FW94" i="27"/>
  <c r="FV94" i="27"/>
  <c r="FU94" i="27"/>
  <c r="FT94" i="27"/>
  <c r="FS94" i="27"/>
  <c r="FR94" i="27"/>
  <c r="FQ94" i="27"/>
  <c r="FP94" i="27"/>
  <c r="FO94" i="27"/>
  <c r="FN94" i="27"/>
  <c r="FM94" i="27"/>
  <c r="FL94" i="27"/>
  <c r="FK94" i="27"/>
  <c r="FJ94" i="27"/>
  <c r="FI94" i="27"/>
  <c r="FH94" i="27"/>
  <c r="FG94" i="27"/>
  <c r="FF94" i="27"/>
  <c r="FE94" i="27"/>
  <c r="FD94" i="27"/>
  <c r="FC94" i="27"/>
  <c r="FB94" i="27"/>
  <c r="FA94" i="27"/>
  <c r="EZ94" i="27"/>
  <c r="EY94" i="27"/>
  <c r="EX94" i="27"/>
  <c r="EW94" i="27"/>
  <c r="EV94" i="27"/>
  <c r="EU94" i="27"/>
  <c r="ET94" i="27"/>
  <c r="ES94" i="27"/>
  <c r="ER94" i="27"/>
  <c r="EQ94" i="27"/>
  <c r="EP94" i="27"/>
  <c r="EO94" i="27"/>
  <c r="EN94" i="27"/>
  <c r="EM94" i="27"/>
  <c r="EL94" i="27"/>
  <c r="EK94" i="27"/>
  <c r="EJ94" i="27"/>
  <c r="EI94" i="27"/>
  <c r="EH94" i="27"/>
  <c r="EG94" i="27"/>
  <c r="EF94" i="27"/>
  <c r="EE94" i="27"/>
  <c r="ED94" i="27"/>
  <c r="EC94" i="27"/>
  <c r="EB94" i="27"/>
  <c r="EA94" i="27"/>
  <c r="DZ94" i="27"/>
  <c r="DY94" i="27"/>
  <c r="DX94" i="27"/>
  <c r="CB68" i="27"/>
  <c r="GF65" i="27"/>
  <c r="GE65" i="27"/>
  <c r="GD65" i="27"/>
  <c r="GC65" i="27"/>
  <c r="GB65" i="27"/>
  <c r="GA65" i="27"/>
  <c r="FZ65" i="27"/>
  <c r="FY65" i="27"/>
  <c r="FX65" i="27"/>
  <c r="FW65" i="27"/>
  <c r="FV65" i="27"/>
  <c r="FU65" i="27"/>
  <c r="FT65" i="27"/>
  <c r="FS65" i="27"/>
  <c r="FR65" i="27"/>
  <c r="FQ65" i="27"/>
  <c r="FP65" i="27"/>
  <c r="FO65" i="27"/>
  <c r="FN65" i="27"/>
  <c r="FM65" i="27"/>
  <c r="FL65" i="27"/>
  <c r="FK65" i="27"/>
  <c r="FJ65" i="27"/>
  <c r="FI65" i="27"/>
  <c r="FH65" i="27"/>
  <c r="FG65" i="27"/>
  <c r="FF65" i="27"/>
  <c r="FE65" i="27"/>
  <c r="FD65" i="27"/>
  <c r="FC65" i="27"/>
  <c r="FB65" i="27"/>
  <c r="FA65" i="27"/>
  <c r="EZ65" i="27"/>
  <c r="EY65" i="27"/>
  <c r="EX65" i="27"/>
  <c r="EW65" i="27"/>
  <c r="EV65" i="27"/>
  <c r="EU65" i="27"/>
  <c r="ET65" i="27"/>
  <c r="ES65" i="27"/>
  <c r="ER65" i="27"/>
  <c r="EQ65" i="27"/>
  <c r="EP65" i="27"/>
  <c r="EO65" i="27"/>
  <c r="EN65" i="27"/>
  <c r="EM65" i="27"/>
  <c r="EL65" i="27"/>
  <c r="EK65" i="27"/>
  <c r="EJ65" i="27"/>
  <c r="EI65" i="27"/>
  <c r="EH65" i="27"/>
  <c r="EG65" i="27"/>
  <c r="EF65" i="27"/>
  <c r="EE65" i="27"/>
  <c r="ED65" i="27"/>
  <c r="EC65" i="27"/>
  <c r="EB65" i="27"/>
  <c r="EA65" i="27"/>
  <c r="DZ65" i="27"/>
  <c r="DY65" i="27"/>
  <c r="DX65" i="27"/>
  <c r="CB39" i="27"/>
  <c r="OM28" i="27"/>
  <c r="OL28" i="27"/>
  <c r="OK28" i="27"/>
  <c r="OJ28" i="27"/>
  <c r="OI28" i="27"/>
  <c r="OH28" i="27"/>
  <c r="OG28" i="27"/>
  <c r="OF28" i="27"/>
  <c r="OE28" i="27"/>
  <c r="OD28" i="27"/>
  <c r="OC28" i="27"/>
  <c r="OB28" i="27"/>
  <c r="OA28" i="27"/>
  <c r="NZ28" i="27"/>
  <c r="NY28" i="27"/>
  <c r="NX28" i="27"/>
  <c r="NW28" i="27"/>
  <c r="NV28" i="27"/>
  <c r="NU28" i="27"/>
  <c r="NT28" i="27"/>
  <c r="NS28" i="27"/>
  <c r="NR28" i="27"/>
  <c r="NQ28" i="27"/>
  <c r="NP28" i="27"/>
  <c r="NO28" i="27"/>
  <c r="NN28" i="27"/>
  <c r="NM28" i="27"/>
  <c r="NL28" i="27"/>
  <c r="NK28" i="27"/>
  <c r="NJ28" i="27"/>
  <c r="NI28" i="27"/>
  <c r="NH28" i="27"/>
  <c r="NG28" i="27"/>
  <c r="NF28" i="27"/>
  <c r="NE28" i="27"/>
  <c r="ND28" i="27"/>
  <c r="NC28" i="27"/>
  <c r="NB28" i="27"/>
  <c r="NA28" i="27"/>
  <c r="MZ28" i="27"/>
  <c r="MY28" i="27"/>
  <c r="MX28" i="27"/>
  <c r="MW28" i="27"/>
  <c r="MV28" i="27"/>
  <c r="MU28" i="27"/>
  <c r="MT28" i="27"/>
  <c r="MS28" i="27"/>
  <c r="MR28" i="27"/>
  <c r="MQ28" i="27"/>
  <c r="MP28" i="27"/>
  <c r="MO28" i="27"/>
  <c r="MN28" i="27"/>
  <c r="MM28" i="27"/>
  <c r="ML28" i="27"/>
  <c r="MK28" i="27"/>
  <c r="MJ28" i="27"/>
  <c r="MI28" i="27"/>
  <c r="MH28" i="27"/>
  <c r="MG28" i="27"/>
  <c r="MF28" i="27"/>
  <c r="ME28" i="27"/>
  <c r="MD28" i="27"/>
  <c r="MC28" i="27"/>
  <c r="MB28" i="27"/>
  <c r="MA28" i="27"/>
  <c r="LZ28" i="27"/>
  <c r="LY28" i="27"/>
  <c r="LX28" i="27"/>
  <c r="LW28" i="27"/>
  <c r="LV28" i="27"/>
  <c r="LU28" i="27"/>
  <c r="LT28" i="27"/>
  <c r="LS28" i="27"/>
  <c r="LR28" i="27"/>
  <c r="LQ28" i="27"/>
  <c r="LP28" i="27"/>
  <c r="LO28" i="27"/>
  <c r="LN28" i="27"/>
  <c r="LM28" i="27"/>
  <c r="LL28" i="27"/>
  <c r="LK28" i="27"/>
  <c r="LJ28" i="27"/>
  <c r="LI28" i="27"/>
  <c r="LH28" i="27"/>
  <c r="LG28" i="27"/>
  <c r="LF28" i="27"/>
  <c r="LE28" i="27"/>
  <c r="LD28" i="27"/>
  <c r="LC28" i="27"/>
  <c r="LB28" i="27"/>
  <c r="LA28" i="27"/>
  <c r="KZ28" i="27"/>
  <c r="KY28" i="27"/>
  <c r="KX28" i="27"/>
  <c r="KW28" i="27"/>
  <c r="KV28" i="27"/>
  <c r="KU28" i="27"/>
  <c r="KT28" i="27"/>
  <c r="KS28" i="27"/>
  <c r="KR28" i="27"/>
  <c r="KQ28" i="27"/>
  <c r="KP28" i="27"/>
  <c r="KO28" i="27"/>
  <c r="KN28" i="27"/>
  <c r="KM28" i="27"/>
  <c r="KL28" i="27"/>
  <c r="KK28" i="27"/>
  <c r="KJ28" i="27"/>
  <c r="KI28" i="27"/>
  <c r="KH28" i="27"/>
  <c r="KG28" i="27"/>
  <c r="KF28" i="27"/>
  <c r="KE28" i="27"/>
  <c r="KD28" i="27"/>
  <c r="KC28" i="27"/>
  <c r="KB28" i="27"/>
  <c r="KA28" i="27"/>
  <c r="JZ28" i="27"/>
  <c r="JY28" i="27"/>
  <c r="JX28" i="27"/>
  <c r="JW28" i="27"/>
  <c r="JV28" i="27"/>
  <c r="JU28" i="27"/>
  <c r="JT28" i="27"/>
  <c r="JS28" i="27"/>
  <c r="JR28" i="27"/>
  <c r="JQ28" i="27"/>
  <c r="JP28" i="27"/>
  <c r="JO28" i="27"/>
  <c r="JN28" i="27"/>
  <c r="JM28" i="27"/>
  <c r="JL28" i="27"/>
  <c r="JK28" i="27"/>
  <c r="JJ28" i="27"/>
  <c r="JI28" i="27"/>
  <c r="JH28" i="27"/>
  <c r="JG28" i="27"/>
  <c r="JF28" i="27"/>
  <c r="JE28" i="27"/>
  <c r="JD28" i="27"/>
  <c r="JC28" i="27"/>
  <c r="JB28" i="27"/>
  <c r="JA28" i="27"/>
  <c r="IZ28" i="27"/>
  <c r="IY28" i="27"/>
  <c r="IX28" i="27"/>
  <c r="IW28" i="27"/>
  <c r="IV28" i="27"/>
  <c r="IU28" i="27"/>
  <c r="IT28" i="27"/>
  <c r="IS28" i="27"/>
  <c r="IR28" i="27"/>
  <c r="IQ28" i="27"/>
  <c r="IP28" i="27"/>
  <c r="IO28" i="27"/>
  <c r="IN28" i="27"/>
  <c r="IM28" i="27"/>
  <c r="IL28" i="27"/>
  <c r="IK28" i="27"/>
  <c r="IJ28" i="27"/>
  <c r="II28" i="27"/>
  <c r="IH28" i="27"/>
  <c r="IG28" i="27"/>
  <c r="IF28" i="27"/>
  <c r="IE28" i="27"/>
  <c r="ID28" i="27"/>
  <c r="IC28" i="27"/>
  <c r="IB28" i="27"/>
  <c r="IA28" i="27"/>
  <c r="HZ28" i="27"/>
  <c r="HY28" i="27"/>
  <c r="HX28" i="27"/>
  <c r="HW28" i="27"/>
  <c r="HV28" i="27"/>
  <c r="HU28" i="27"/>
  <c r="HT28" i="27"/>
  <c r="HS28" i="27"/>
  <c r="HR28" i="27"/>
  <c r="HQ28" i="27"/>
  <c r="HP28" i="27"/>
  <c r="HO28" i="27"/>
  <c r="HN28" i="27"/>
  <c r="HM28" i="27"/>
  <c r="HL28" i="27"/>
  <c r="HK28" i="27"/>
  <c r="HJ28" i="27"/>
  <c r="HI28" i="27"/>
  <c r="HH28" i="27"/>
  <c r="HG28" i="27"/>
  <c r="HF28" i="27"/>
  <c r="HE28" i="27"/>
  <c r="HD28" i="27"/>
  <c r="HC28" i="27"/>
  <c r="HB28" i="27"/>
  <c r="HA28" i="27"/>
  <c r="GZ28" i="27"/>
  <c r="GY28" i="27"/>
  <c r="GX28" i="27"/>
  <c r="GW28" i="27"/>
  <c r="GV28" i="27"/>
  <c r="GU28" i="27"/>
  <c r="GT28" i="27"/>
  <c r="GS28" i="27"/>
  <c r="GR28" i="27"/>
  <c r="GQ28" i="27"/>
  <c r="GP28" i="27"/>
  <c r="GO28" i="27"/>
  <c r="GN28" i="27"/>
  <c r="GM28" i="27"/>
  <c r="GL28" i="27"/>
  <c r="GK28" i="27"/>
  <c r="GJ28" i="27"/>
  <c r="GI28" i="27"/>
  <c r="GH28" i="27"/>
  <c r="GG28" i="27"/>
  <c r="GF28" i="27"/>
  <c r="GE28" i="27"/>
  <c r="GD28" i="27"/>
  <c r="GC28" i="27"/>
  <c r="GB28" i="27"/>
  <c r="GA28" i="27"/>
  <c r="FZ28" i="27"/>
  <c r="FY28" i="27"/>
  <c r="FX28" i="27"/>
  <c r="FW28" i="27"/>
  <c r="FV28" i="27"/>
  <c r="FU28" i="27"/>
  <c r="FT28" i="27"/>
  <c r="FS28" i="27"/>
  <c r="FR28" i="27"/>
  <c r="FQ28" i="27"/>
  <c r="FP28" i="27"/>
  <c r="FO28" i="27"/>
  <c r="FN28" i="27"/>
  <c r="FM28" i="27"/>
  <c r="FL28" i="27"/>
  <c r="FK28" i="27"/>
  <c r="FJ28" i="27"/>
  <c r="FI28" i="27"/>
  <c r="FH28" i="27"/>
  <c r="FG28" i="27"/>
  <c r="FF28" i="27"/>
  <c r="FE28" i="27"/>
  <c r="FD28" i="27"/>
  <c r="FC28" i="27"/>
  <c r="FB28" i="27"/>
  <c r="FA28" i="27"/>
  <c r="EZ28" i="27"/>
  <c r="EY28" i="27"/>
  <c r="EX28" i="27"/>
  <c r="EW28" i="27"/>
  <c r="EV28" i="27"/>
  <c r="EU28" i="27"/>
  <c r="ET28" i="27"/>
  <c r="ES28" i="27"/>
  <c r="ER28" i="27"/>
  <c r="EQ28" i="27"/>
  <c r="EP28" i="27"/>
  <c r="EO28" i="27"/>
  <c r="EN28" i="27"/>
  <c r="EM28" i="27"/>
  <c r="EL28" i="27"/>
  <c r="EK28" i="27"/>
  <c r="EJ28" i="27"/>
  <c r="EI28" i="27"/>
  <c r="EH28" i="27"/>
  <c r="EG28" i="27"/>
  <c r="EF28" i="27"/>
  <c r="EE28" i="27"/>
  <c r="ED28" i="27"/>
  <c r="EC28" i="27"/>
  <c r="EB28" i="27"/>
  <c r="EA28" i="27"/>
  <c r="DZ28" i="27"/>
  <c r="DY28" i="27"/>
  <c r="DX28" i="27"/>
  <c r="DW28" i="27"/>
  <c r="DV28" i="27"/>
  <c r="DU28" i="27"/>
  <c r="DT28" i="27"/>
  <c r="DS28" i="27"/>
  <c r="DR28" i="27"/>
  <c r="DQ28" i="27"/>
  <c r="DP28" i="27"/>
  <c r="DO28" i="27"/>
  <c r="DN28" i="27"/>
  <c r="DM28" i="27"/>
  <c r="DL28" i="27"/>
  <c r="DK28" i="27"/>
  <c r="DJ28" i="27"/>
  <c r="DI28" i="27"/>
  <c r="DH28" i="27"/>
  <c r="DG28" i="27"/>
  <c r="DF28" i="27"/>
  <c r="DE28" i="27"/>
  <c r="DD28" i="27"/>
  <c r="DC28" i="27"/>
  <c r="DB28" i="27"/>
  <c r="DA28" i="27"/>
  <c r="CZ28" i="27"/>
  <c r="CY28" i="27"/>
  <c r="CX28" i="27"/>
  <c r="CW28" i="27"/>
  <c r="CV28" i="27"/>
  <c r="CU28" i="27"/>
  <c r="CT28" i="27"/>
  <c r="CS28" i="27"/>
  <c r="CR28" i="27"/>
  <c r="CQ28" i="27"/>
  <c r="CP28" i="27"/>
  <c r="CO28" i="27"/>
  <c r="CN28" i="27"/>
  <c r="CM28" i="27"/>
  <c r="CL28" i="27"/>
  <c r="CK28" i="27"/>
  <c r="CJ28" i="27"/>
  <c r="CI28" i="27"/>
  <c r="CH28" i="27"/>
  <c r="CG28" i="27"/>
  <c r="CF28" i="27"/>
  <c r="CE28" i="27"/>
  <c r="CD28" i="27"/>
  <c r="CC28" i="27"/>
  <c r="CB28" i="27"/>
  <c r="CA28" i="27"/>
  <c r="BZ28" i="27"/>
  <c r="BY28" i="27"/>
  <c r="BX28" i="27"/>
  <c r="BW28" i="27"/>
  <c r="BV28" i="27"/>
  <c r="BU28" i="27"/>
  <c r="BT28" i="27"/>
  <c r="BS28" i="27"/>
  <c r="BR28" i="27"/>
  <c r="BQ28" i="27"/>
  <c r="BP28" i="27"/>
  <c r="BO28" i="27"/>
  <c r="BN28" i="27"/>
  <c r="BM28" i="27"/>
  <c r="BL28" i="27"/>
  <c r="BK28" i="27"/>
  <c r="BJ28" i="27"/>
  <c r="BI28" i="27"/>
  <c r="BH28" i="27"/>
  <c r="BG28" i="27"/>
  <c r="BF28" i="27"/>
  <c r="BE28" i="27"/>
  <c r="BD28" i="27"/>
  <c r="BC28" i="27"/>
  <c r="BB28" i="27"/>
  <c r="BA28" i="27"/>
  <c r="AZ28" i="27"/>
  <c r="AY28" i="27"/>
  <c r="AX28" i="27"/>
  <c r="AW28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V66" i="17"/>
  <c r="GU66" i="17"/>
  <c r="GT66" i="17"/>
  <c r="GS66" i="17"/>
  <c r="GR66" i="17"/>
  <c r="GQ66" i="17"/>
  <c r="GP66" i="17"/>
  <c r="GO66" i="17"/>
  <c r="GN66" i="17"/>
  <c r="GM66" i="17"/>
  <c r="GL66" i="17"/>
  <c r="GK66" i="17"/>
  <c r="GJ66" i="17"/>
  <c r="GI66" i="17"/>
  <c r="GH66" i="17"/>
  <c r="GG66" i="17"/>
  <c r="GF66" i="17"/>
  <c r="GE66" i="17"/>
  <c r="GD66" i="17"/>
  <c r="GC66" i="17"/>
  <c r="GB66" i="17"/>
  <c r="GA66" i="17"/>
  <c r="FZ66" i="17"/>
  <c r="FY66" i="17"/>
  <c r="FX66" i="17"/>
  <c r="FW66" i="17"/>
  <c r="FV66" i="17"/>
  <c r="FU66" i="17"/>
  <c r="FT66" i="17"/>
  <c r="FS66" i="17"/>
  <c r="FR66" i="17"/>
  <c r="FQ66" i="17"/>
  <c r="FP66" i="17"/>
  <c r="FO66" i="17"/>
  <c r="FN66" i="17"/>
  <c r="FM66" i="17"/>
  <c r="FL66" i="17"/>
  <c r="FK66" i="17"/>
  <c r="FJ66" i="17"/>
  <c r="FI66" i="17"/>
  <c r="FH66" i="17"/>
  <c r="FG66" i="17"/>
  <c r="FF66" i="17"/>
  <c r="FE66" i="17"/>
  <c r="FD66" i="17"/>
  <c r="FC66" i="17"/>
  <c r="FB66" i="17"/>
  <c r="FA66" i="17"/>
  <c r="EZ66" i="17"/>
  <c r="EY66" i="17"/>
  <c r="EX66" i="17"/>
  <c r="EW66" i="17"/>
  <c r="EV66" i="17"/>
  <c r="EU66" i="17"/>
  <c r="ET66" i="17"/>
  <c r="ES66" i="17"/>
  <c r="ER66" i="17"/>
  <c r="EQ66" i="17"/>
  <c r="EP66" i="17"/>
  <c r="EO66" i="17"/>
  <c r="EN66" i="17"/>
  <c r="CR40" i="17"/>
  <c r="M36" i="17"/>
  <c r="PC29" i="17"/>
  <c r="PB29" i="17"/>
  <c r="PA29" i="17"/>
  <c r="OZ29" i="17"/>
  <c r="OY29" i="17"/>
  <c r="OX29" i="17"/>
  <c r="OW29" i="17"/>
  <c r="OV29" i="17"/>
  <c r="OU29" i="17"/>
  <c r="OT29" i="17"/>
  <c r="OS29" i="17"/>
  <c r="OR29" i="17"/>
  <c r="OQ29" i="17"/>
  <c r="OP29" i="17"/>
  <c r="OO29" i="17"/>
  <c r="ON29" i="17"/>
  <c r="OM29" i="17"/>
  <c r="OL29" i="17"/>
  <c r="OK29" i="17"/>
  <c r="OJ29" i="17"/>
  <c r="OI29" i="17"/>
  <c r="OH29" i="17"/>
  <c r="OG29" i="17"/>
  <c r="OF29" i="17"/>
  <c r="OE29" i="17"/>
  <c r="OD29" i="17"/>
  <c r="OC29" i="17"/>
  <c r="OB29" i="17"/>
  <c r="OA29" i="17"/>
  <c r="NZ29" i="17"/>
  <c r="NY29" i="17"/>
  <c r="NX29" i="17"/>
  <c r="NW29" i="17"/>
  <c r="NV29" i="17"/>
  <c r="NU29" i="17"/>
  <c r="NT29" i="17"/>
  <c r="NS29" i="17"/>
  <c r="NR29" i="17"/>
  <c r="NQ29" i="17"/>
  <c r="NP29" i="17"/>
  <c r="NO29" i="17"/>
  <c r="NN29" i="17"/>
  <c r="NM29" i="17"/>
  <c r="NL29" i="17"/>
  <c r="NK29" i="17"/>
  <c r="NJ29" i="17"/>
  <c r="NI29" i="17"/>
  <c r="NH29" i="17"/>
  <c r="NG29" i="17"/>
  <c r="NF29" i="17"/>
  <c r="NE29" i="17"/>
  <c r="ND29" i="17"/>
  <c r="NC29" i="17"/>
  <c r="NB29" i="17"/>
  <c r="NA29" i="17"/>
  <c r="MZ29" i="17"/>
  <c r="MY29" i="17"/>
  <c r="MX29" i="17"/>
  <c r="MW29" i="17"/>
  <c r="MV29" i="17"/>
  <c r="MU29" i="17"/>
  <c r="MT29" i="17"/>
  <c r="MS29" i="17"/>
  <c r="MR29" i="17"/>
  <c r="MQ29" i="17"/>
  <c r="MP29" i="17"/>
  <c r="MO29" i="17"/>
  <c r="MN29" i="17"/>
  <c r="MM29" i="17"/>
  <c r="ML29" i="17"/>
  <c r="MK29" i="17"/>
  <c r="MJ29" i="17"/>
  <c r="MI29" i="17"/>
  <c r="MH29" i="17"/>
  <c r="MG29" i="17"/>
  <c r="MF29" i="17"/>
  <c r="ME29" i="17"/>
  <c r="MD29" i="17"/>
  <c r="MC29" i="17"/>
  <c r="MB29" i="17"/>
  <c r="MA29" i="17"/>
  <c r="LZ29" i="17"/>
  <c r="LY29" i="17"/>
  <c r="LX29" i="17"/>
  <c r="LW29" i="17"/>
  <c r="LV29" i="17"/>
  <c r="LU29" i="17"/>
  <c r="LT29" i="17"/>
  <c r="LS29" i="17"/>
  <c r="LR29" i="17"/>
  <c r="LQ29" i="17"/>
  <c r="LP29" i="17"/>
  <c r="LO29" i="17"/>
  <c r="LN29" i="17"/>
  <c r="LM29" i="17"/>
  <c r="LL29" i="17"/>
  <c r="LK29" i="17"/>
  <c r="LJ29" i="17"/>
  <c r="LI29" i="17"/>
  <c r="LH29" i="17"/>
  <c r="LG29" i="17"/>
  <c r="LF29" i="17"/>
  <c r="LE29" i="17"/>
  <c r="LD29" i="17"/>
  <c r="LC29" i="17"/>
  <c r="LB29" i="17"/>
  <c r="LA29" i="17"/>
  <c r="KZ29" i="17"/>
  <c r="KY29" i="17"/>
  <c r="KX29" i="17"/>
  <c r="KW29" i="17"/>
  <c r="KV29" i="17"/>
  <c r="KU29" i="17"/>
  <c r="KT29" i="17"/>
  <c r="KS29" i="17"/>
  <c r="KR29" i="17"/>
  <c r="KQ29" i="17"/>
  <c r="KP29" i="17"/>
  <c r="KO29" i="17"/>
  <c r="KN29" i="17"/>
  <c r="KM29" i="17"/>
  <c r="KL29" i="17"/>
  <c r="KK29" i="17"/>
  <c r="KJ29" i="17"/>
  <c r="KI29" i="17"/>
  <c r="KH29" i="17"/>
  <c r="KG29" i="17"/>
  <c r="KF29" i="17"/>
  <c r="KE29" i="17"/>
  <c r="KD29" i="17"/>
  <c r="KC29" i="17"/>
  <c r="KB29" i="17"/>
  <c r="KA29" i="17"/>
  <c r="JZ29" i="17"/>
  <c r="JY29" i="17"/>
  <c r="JX29" i="17"/>
  <c r="JW29" i="17"/>
  <c r="JV29" i="17"/>
  <c r="JU29" i="17"/>
  <c r="JT29" i="17"/>
  <c r="JS29" i="17"/>
  <c r="JR29" i="17"/>
  <c r="JQ29" i="17"/>
  <c r="JP29" i="17"/>
  <c r="JO29" i="17"/>
  <c r="JN29" i="17"/>
  <c r="JM29" i="17"/>
  <c r="JL29" i="17"/>
  <c r="JK29" i="17"/>
  <c r="JJ29" i="17"/>
  <c r="JI29" i="17"/>
  <c r="JH29" i="17"/>
  <c r="JG29" i="17"/>
  <c r="JF29" i="17"/>
  <c r="JE29" i="17"/>
  <c r="JD29" i="17"/>
  <c r="JC29" i="17"/>
  <c r="JB29" i="17"/>
  <c r="JA29" i="17"/>
  <c r="IZ29" i="17"/>
  <c r="IY29" i="17"/>
  <c r="IX29" i="17"/>
  <c r="IW29" i="17"/>
  <c r="IV29" i="17"/>
  <c r="IU29" i="17"/>
  <c r="IT29" i="17"/>
  <c r="IS29" i="17"/>
  <c r="IR29" i="17"/>
  <c r="IQ29" i="17"/>
  <c r="IP29" i="17"/>
  <c r="IO29" i="17"/>
  <c r="IN29" i="17"/>
  <c r="IM29" i="17"/>
  <c r="IL29" i="17"/>
  <c r="IK29" i="17"/>
  <c r="IJ29" i="17"/>
  <c r="II29" i="17"/>
  <c r="IH29" i="17"/>
  <c r="IG29" i="17"/>
  <c r="IF29" i="17"/>
  <c r="IE29" i="17"/>
  <c r="ID29" i="17"/>
  <c r="IC29" i="17"/>
  <c r="IB29" i="17"/>
  <c r="IA29" i="17"/>
  <c r="HZ29" i="17"/>
  <c r="HY29" i="17"/>
  <c r="HX29" i="17"/>
  <c r="HW29" i="17"/>
  <c r="HV29" i="17"/>
  <c r="HU29" i="17"/>
  <c r="HT29" i="17"/>
  <c r="HS29" i="17"/>
  <c r="HR29" i="17"/>
  <c r="HQ29" i="17"/>
  <c r="HP29" i="17"/>
  <c r="HO29" i="17"/>
  <c r="HN29" i="17"/>
  <c r="HM29" i="17"/>
  <c r="HL29" i="17"/>
  <c r="HK29" i="17"/>
  <c r="HJ29" i="17"/>
  <c r="HI29" i="17"/>
  <c r="HH29" i="17"/>
  <c r="HG29" i="17"/>
  <c r="HF29" i="17"/>
  <c r="HE29" i="17"/>
  <c r="HD29" i="17"/>
  <c r="HC29" i="17"/>
  <c r="HB29" i="17"/>
  <c r="HA29" i="17"/>
  <c r="GZ29" i="17"/>
  <c r="GY29" i="17"/>
  <c r="GX29" i="17"/>
  <c r="GW29" i="17"/>
  <c r="GV29" i="17"/>
  <c r="GU29" i="17"/>
  <c r="GT29" i="17"/>
  <c r="GS29" i="17"/>
  <c r="GR29" i="17"/>
  <c r="GQ29" i="17"/>
  <c r="GP29" i="17"/>
  <c r="GO29" i="17"/>
  <c r="GN29" i="17"/>
  <c r="GM29" i="17"/>
  <c r="GL29" i="17"/>
  <c r="GK29" i="17"/>
  <c r="GJ29" i="17"/>
  <c r="GI29" i="17"/>
  <c r="GH29" i="17"/>
  <c r="GG29" i="17"/>
  <c r="GF29" i="17"/>
  <c r="GE29" i="17"/>
  <c r="GD29" i="17"/>
  <c r="GC29" i="17"/>
  <c r="GB29" i="17"/>
  <c r="GA29" i="17"/>
  <c r="FZ29" i="17"/>
  <c r="FY29" i="17"/>
  <c r="FX29" i="17"/>
  <c r="FW29" i="17"/>
  <c r="FV29" i="17"/>
  <c r="FU29" i="17"/>
  <c r="FT29" i="17"/>
  <c r="FS29" i="17"/>
  <c r="FR29" i="17"/>
  <c r="FQ29" i="17"/>
  <c r="FP29" i="17"/>
  <c r="FO29" i="17"/>
  <c r="FN29" i="17"/>
  <c r="FM29" i="17"/>
  <c r="FL29" i="17"/>
  <c r="FK29" i="17"/>
  <c r="FJ29" i="17"/>
  <c r="FI29" i="17"/>
  <c r="FH29" i="17"/>
  <c r="FG29" i="17"/>
  <c r="FF29" i="17"/>
  <c r="FE29" i="17"/>
  <c r="FD29" i="17"/>
  <c r="FC29" i="17"/>
  <c r="FB29" i="17"/>
  <c r="FA29" i="17"/>
  <c r="EZ29" i="17"/>
  <c r="EY29" i="17"/>
  <c r="EX29" i="17"/>
  <c r="EW29" i="17"/>
  <c r="EV29" i="17"/>
  <c r="EU29" i="17"/>
  <c r="ET29" i="17"/>
  <c r="ES29" i="17"/>
  <c r="ER29" i="17"/>
  <c r="EQ29" i="17"/>
  <c r="EP29" i="17"/>
  <c r="EO29" i="17"/>
  <c r="EN29" i="17"/>
  <c r="EM29" i="17"/>
  <c r="EL29" i="17"/>
  <c r="EK29" i="17"/>
  <c r="EJ29" i="17"/>
  <c r="EI29" i="17"/>
  <c r="EH29" i="17"/>
  <c r="EG29" i="17"/>
  <c r="EF29" i="17"/>
  <c r="EE29" i="17"/>
  <c r="ED29" i="17"/>
  <c r="EC29" i="17"/>
  <c r="EB29" i="17"/>
  <c r="EA29" i="17"/>
  <c r="DZ29" i="17"/>
  <c r="DY29" i="17"/>
  <c r="DX29" i="17"/>
  <c r="DW29" i="17"/>
  <c r="DV29" i="17"/>
  <c r="DU29" i="17"/>
  <c r="DT29" i="17"/>
  <c r="DS29" i="17"/>
  <c r="DR29" i="17"/>
  <c r="DQ29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CQ29" i="17"/>
  <c r="CP29" i="17"/>
  <c r="CO29" i="17"/>
  <c r="CN29" i="17"/>
  <c r="CM29" i="17"/>
  <c r="CL29" i="17"/>
  <c r="CK29" i="17"/>
  <c r="CJ29" i="17"/>
  <c r="CI29" i="17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BK29" i="17"/>
  <c r="BJ29" i="17"/>
  <c r="BI29" i="17"/>
  <c r="BH29" i="17"/>
  <c r="BG29" i="17"/>
  <c r="BF29" i="17"/>
  <c r="BE29" i="17"/>
  <c r="BD29" i="17"/>
  <c r="BC29" i="17"/>
  <c r="BB29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KY28" i="9"/>
  <c r="KX28" i="9"/>
  <c r="KW28" i="9"/>
  <c r="KV28" i="9"/>
  <c r="KU28" i="9"/>
  <c r="KT28" i="9"/>
  <c r="KS28" i="9"/>
  <c r="KR28" i="9"/>
  <c r="KQ28" i="9"/>
  <c r="KP28" i="9"/>
  <c r="KO28" i="9"/>
  <c r="KN28" i="9"/>
  <c r="KM28" i="9"/>
  <c r="KL28" i="9"/>
  <c r="KK28" i="9"/>
  <c r="KJ28" i="9"/>
  <c r="KI28" i="9"/>
  <c r="KH28" i="9"/>
  <c r="KG28" i="9"/>
  <c r="KF28" i="9"/>
  <c r="KE28" i="9"/>
  <c r="KD28" i="9"/>
  <c r="KC28" i="9"/>
  <c r="KB28" i="9"/>
  <c r="KA28" i="9"/>
  <c r="JZ28" i="9"/>
  <c r="JY28" i="9"/>
  <c r="JX28" i="9"/>
  <c r="JW28" i="9"/>
  <c r="JV28" i="9"/>
  <c r="JU28" i="9"/>
  <c r="JT28" i="9"/>
  <c r="JS28" i="9"/>
  <c r="JR28" i="9"/>
  <c r="JQ28" i="9"/>
  <c r="JP28" i="9"/>
  <c r="JO28" i="9"/>
  <c r="JN28" i="9"/>
  <c r="JM28" i="9"/>
  <c r="JL28" i="9"/>
  <c r="JK28" i="9"/>
  <c r="JJ28" i="9"/>
  <c r="JI28" i="9"/>
  <c r="JH28" i="9"/>
  <c r="JG28" i="9"/>
  <c r="JF28" i="9"/>
  <c r="JE28" i="9"/>
  <c r="JD28" i="9"/>
  <c r="JC28" i="9"/>
  <c r="JB28" i="9"/>
  <c r="JA28" i="9"/>
  <c r="IZ28" i="9"/>
  <c r="IY28" i="9"/>
  <c r="IX28" i="9"/>
  <c r="IW28" i="9"/>
  <c r="IV28" i="9"/>
  <c r="IU28" i="9"/>
  <c r="IT28" i="9"/>
  <c r="IS28" i="9"/>
  <c r="IR28" i="9"/>
  <c r="IQ28" i="9"/>
  <c r="IP28" i="9"/>
  <c r="IO28" i="9"/>
  <c r="IN28" i="9"/>
  <c r="IM28" i="9"/>
  <c r="IL28" i="9"/>
  <c r="IK28" i="9"/>
  <c r="IJ28" i="9"/>
  <c r="II28" i="9"/>
  <c r="IH28" i="9"/>
  <c r="IG28" i="9"/>
  <c r="IF28" i="9"/>
  <c r="IE28" i="9"/>
  <c r="ID28" i="9"/>
  <c r="IC28" i="9"/>
  <c r="IB28" i="9"/>
  <c r="IA28" i="9"/>
  <c r="HZ28" i="9"/>
  <c r="HY28" i="9"/>
  <c r="HX28" i="9"/>
  <c r="HW28" i="9"/>
  <c r="HV28" i="9"/>
  <c r="HU28" i="9"/>
  <c r="HT28" i="9"/>
  <c r="HS28" i="9"/>
  <c r="HR28" i="9"/>
  <c r="HQ28" i="9"/>
  <c r="HP28" i="9"/>
  <c r="HO28" i="9"/>
  <c r="HN28" i="9"/>
  <c r="HM28" i="9"/>
  <c r="HL28" i="9"/>
  <c r="HK28" i="9"/>
  <c r="HJ28" i="9"/>
  <c r="HI28" i="9"/>
  <c r="HH28" i="9"/>
  <c r="HG28" i="9"/>
  <c r="HF28" i="9"/>
  <c r="HE28" i="9"/>
  <c r="HD28" i="9"/>
  <c r="HC28" i="9"/>
  <c r="HB28" i="9"/>
  <c r="HA28" i="9"/>
  <c r="GZ28" i="9"/>
  <c r="GY28" i="9"/>
  <c r="GX28" i="9"/>
  <c r="GW28" i="9"/>
  <c r="GV28" i="9"/>
  <c r="GU28" i="9"/>
  <c r="GT28" i="9"/>
  <c r="GS28" i="9"/>
  <c r="GR28" i="9"/>
  <c r="GQ28" i="9"/>
  <c r="GP28" i="9"/>
  <c r="GO28" i="9"/>
  <c r="GN28" i="9"/>
  <c r="GM28" i="9"/>
  <c r="GL28" i="9"/>
  <c r="GK28" i="9"/>
  <c r="GJ28" i="9"/>
  <c r="GI28" i="9"/>
  <c r="GH28" i="9"/>
  <c r="GG28" i="9"/>
  <c r="GF28" i="9"/>
  <c r="GE28" i="9"/>
  <c r="GD28" i="9"/>
  <c r="GC28" i="9"/>
  <c r="GB28" i="9"/>
  <c r="GA28" i="9"/>
  <c r="FZ28" i="9"/>
  <c r="FY28" i="9"/>
  <c r="FX28" i="9"/>
  <c r="FW28" i="9"/>
  <c r="FV28" i="9"/>
  <c r="FU28" i="9"/>
  <c r="FT28" i="9"/>
  <c r="FS28" i="9"/>
  <c r="FR28" i="9"/>
  <c r="FQ28" i="9"/>
  <c r="FP28" i="9"/>
  <c r="FO28" i="9"/>
  <c r="FN28" i="9"/>
  <c r="FM28" i="9"/>
  <c r="FL28" i="9"/>
  <c r="FK28" i="9"/>
  <c r="FJ28" i="9"/>
  <c r="FI28" i="9"/>
  <c r="FH28" i="9"/>
  <c r="FG28" i="9"/>
  <c r="FF28" i="9"/>
  <c r="FE28" i="9"/>
  <c r="FD28" i="9"/>
  <c r="FC28" i="9"/>
  <c r="FB28" i="9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J29" i="18" l="1"/>
  <c r="AM29" i="18"/>
  <c r="I29" i="18"/>
  <c r="L29" i="18"/>
  <c r="U29" i="18"/>
  <c r="X29" i="18"/>
  <c r="AA29" i="18"/>
  <c r="AD29" i="18"/>
  <c r="O29" i="18"/>
  <c r="P29" i="18"/>
</calcChain>
</file>

<file path=xl/comments1.xml><?xml version="1.0" encoding="utf-8"?>
<comments xmlns="http://schemas.openxmlformats.org/spreadsheetml/2006/main">
  <authors>
    <author>Автор</author>
  </authors>
  <commentList>
    <comment ref="DQ5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</t>
        </r>
        <r>
          <rPr>
            <sz val="10"/>
            <color indexed="81"/>
            <rFont val="Tahoma"/>
            <family val="2"/>
            <charset val="204"/>
          </rPr>
          <t xml:space="preserve">
с 14.04 2М смена 6 СЗ оформлена</t>
        </r>
      </text>
    </comment>
    <comment ref="AX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Изменено ГРВ в связи с изменением алгоритма заезда</t>
        </r>
      </text>
    </comment>
    <comment ref="CQ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 дней перенесены на май</t>
        </r>
      </text>
    </comment>
    <comment ref="EW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марта</t>
        </r>
      </text>
    </comment>
    <comment ref="AS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Вывезли с вахты как контактника</t>
        </r>
      </text>
    </comment>
    <comment ref="CL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09,10,11.02.2022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в связи с изменением заезда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09,10,11.02.2022</t>
        </r>
      </text>
    </comment>
    <comment ref="CV1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DI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с марта</t>
        </r>
      </text>
    </comment>
    <comment ref="AQ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Продлено в связи с изменением способа заезда</t>
        </r>
      </text>
    </comment>
    <comment ref="CJ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Автор:
Заявление на БС согласовано </t>
        </r>
      </text>
    </comment>
    <comment ref="DJ1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CO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 ГРВ 1M c17/03 по 18/03</t>
        </r>
      </text>
    </comment>
    <comment ref="DQ20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</t>
        </r>
        <r>
          <rPr>
            <sz val="10"/>
            <color indexed="81"/>
            <rFont val="Tahoma"/>
            <family val="2"/>
            <charset val="204"/>
          </rPr>
          <t xml:space="preserve">
1К смена 4 с 14.04 
СЗ оформлена</t>
        </r>
      </text>
    </comment>
    <comment ref="CO21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
заявка на транспорт отправил 08.03.2022</t>
        </r>
      </text>
    </comment>
    <comment ref="CP21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</t>
        </r>
        <r>
          <rPr>
            <sz val="10"/>
            <color indexed="81"/>
            <rFont val="Tahoma"/>
            <family val="2"/>
            <charset val="204"/>
          </rPr>
          <t xml:space="preserve">
переаод в 1К с 18.03 СЗ оформлена</t>
        </r>
      </text>
    </comment>
    <comment ref="EB2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Отпуск перенесен с марта</t>
        </r>
      </text>
    </comment>
    <comment ref="AA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Карантин</t>
        </r>
      </text>
    </comment>
    <comment ref="CH2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AQ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Продлено в связи с изменением способа заезда</t>
        </r>
      </text>
    </comment>
    <comment ref="CH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CI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11.03.2022</t>
        </r>
      </text>
    </comment>
    <comment ref="CO2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DV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с марта</t>
        </r>
      </text>
    </comment>
    <comment ref="FW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Проверка электроинструмента раз в 6 месяцев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R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2М5 с 13.03</t>
        </r>
      </text>
    </comment>
    <comment ref="AD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2К5 с 27.02</t>
        </r>
      </text>
    </comment>
    <comment ref="AK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13.03 2К5
с 20.03 1М5</t>
        </r>
      </text>
    </comment>
    <comment ref="AR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13.03 1К7
с 20.03 2М6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06.03 1М5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1К5 с 27.02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2К5 с 13.03</t>
        </r>
      </text>
    </comment>
    <comment ref="AY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2М5 с 20.03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06.03 1М5</t>
        </r>
      </text>
    </comment>
    <comment ref="AY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20.03 1М7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GO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Уехал доздавать анализ крови по МО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HX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Изм. ГРВ до 11.08.2021 на 2М (смена 7)</t>
        </r>
      </text>
    </comment>
    <comment ref="JU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 смена 4
15.09.2021</t>
        </r>
      </text>
    </comment>
    <comment ref="KW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 смена 4
13.10.2021
</t>
        </r>
      </text>
    </comment>
    <comment ref="LY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 смена 4
10.11.2021</t>
        </r>
      </text>
    </comment>
    <comment ref="MQ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2M смена 7 (ночь)
С 28.11.21 по 01.12.21г.</t>
        </r>
      </text>
    </comment>
    <comment ref="MZ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заявку на отпуск от 06,10,2021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1М смена 4
с 15.09.2021 по 17.09.2021 (полная смена)
</t>
        </r>
      </text>
    </comment>
    <comment ref="LS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 смена 4
с 04.11.2021 по 10.11.2021</t>
        </r>
      </text>
    </comment>
    <comment ref="MU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в связи с обучением MAN
2К смена 4 
С 02.12 по 28.12.21г.
</t>
        </r>
      </text>
    </comment>
    <comment ref="NV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в связи с обучением MAN
1М смена 4
С 29.12.21г. по 31.12.2021</t>
        </r>
      </text>
    </comment>
    <comment ref="K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1М смена 4 С 28.09.2021 по 29.09.2021
</t>
        </r>
      </text>
    </comment>
    <comment ref="LE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Переход в ПТС</t>
        </r>
      </text>
    </comment>
    <comment ref="LG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БС</t>
        </r>
      </text>
    </comment>
    <comment ref="LK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1М смена 4 
27.10.2021
</t>
        </r>
      </text>
    </comment>
    <comment ref="DI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2K</t>
        </r>
      </text>
    </comment>
    <comment ref="JH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16-18.08.2021 в связи с малым количеством антител.</t>
        </r>
      </text>
    </comment>
    <comment ref="ML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Сокращаем переработку</t>
        </r>
      </text>
    </comment>
    <comment ref="NA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2К смена 1
с 8.12 по 22.12.21г.
</t>
        </r>
      </text>
    </comment>
    <comment ref="LD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1К смена 4 
20.10.2021
</t>
        </r>
      </text>
    </comment>
    <comment ref="MB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1М смена 5 
с 13.10.2021 по 18.10.2021
</t>
        </r>
      </text>
    </comment>
    <comment ref="MT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Изменение ГРВ в связи с обучением MAN</t>
        </r>
      </text>
    </comment>
    <comment ref="NV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2К смена 4
с 29.12.2021 по 05.01.2022
</t>
        </r>
      </text>
    </comment>
    <comment ref="NY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Заявление БС</t>
        </r>
      </text>
    </comment>
    <comment ref="NI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2К смена 4
С 16.12.21 по 20.12.21г.
</t>
        </r>
      </text>
    </comment>
    <comment ref="LE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переход на 2К
</t>
        </r>
      </text>
    </comment>
    <comment ref="MM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1М смена 4
24.11.2021</t>
        </r>
      </text>
    </comment>
    <comment ref="NO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1М смена 4
22.12.2021</t>
        </r>
      </text>
    </comment>
    <comment ref="DI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2M</t>
        </r>
      </text>
    </comment>
    <comment ref="IE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Больничный перекрыл отпуск. Отпуск будет предоставлен позже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2К см.4 на один день</t>
        </r>
      </text>
    </comment>
    <comment ref="KJ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связи с пересечением дней трудового отпуска (26.07.2021-07.08.2021) с днями болезни (04.08.2021-13.09.2021).</t>
        </r>
      </text>
    </comment>
    <comment ref="LE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Закрытие переработки</t>
        </r>
      </text>
    </comment>
    <comment ref="DI1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Б/С с 01.04.2021 по 07.04.2021</t>
        </r>
      </text>
    </comment>
    <comment ref="KP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Изменить ГРВ</t>
        </r>
      </text>
    </comment>
    <comment ref="NO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1K(см 4) до 31.12</t>
        </r>
      </text>
    </comment>
    <comment ref="HX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HY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HZ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IA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NA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в всязи с обучением МАН
2К смена 1
С 08.12 по 15.12.21г.</t>
        </r>
      </text>
    </comment>
    <comment ref="NI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2М смена 1
С 16.12 по 29.12.21г.
</t>
        </r>
      </text>
    </comment>
    <comment ref="GZ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 три дня (04-07) заплатили как за ночную смену</t>
        </r>
      </text>
    </comment>
    <comment ref="HX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Вывезли как контактника</t>
        </r>
      </text>
    </comment>
    <comment ref="MV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 связи с обучением</t>
        </r>
      </text>
    </comment>
    <comment ref="NR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Вахта 1м с 25 по 26,11
</t>
        </r>
      </text>
    </comment>
    <comment ref="NS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Сокращаем переработку</t>
        </r>
      </text>
    </comment>
    <comment ref="HX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HY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HZ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IA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продлили карантин до 31.07.2021</t>
        </r>
      </text>
    </comment>
    <comment ref="MM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Сокращаем переработку</t>
        </r>
      </text>
    </comment>
    <comment ref="LR2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Nikitin, Vladislav V.:Заявление </t>
        </r>
        <r>
          <rPr>
            <sz val="9"/>
            <color indexed="81"/>
            <rFont val="Tahoma"/>
            <family val="2"/>
            <charset val="204"/>
          </rPr>
          <t xml:space="preserve">
БС</t>
        </r>
      </text>
    </comment>
    <comment ref="MF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Сокращаем переработку</t>
        </r>
      </text>
    </comment>
    <comment ref="MT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1К смена 4
С 01.12.21 по 21.12.21г.
</t>
        </r>
      </text>
    </comment>
    <comment ref="NV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2К смена 4
С 29.11.21 по 30.12.21г.
</t>
        </r>
      </text>
    </comment>
    <comment ref="LP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Сокращаем переработку</t>
        </r>
      </text>
    </comment>
    <comment ref="MF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Сокращаем переработку</t>
        </r>
      </text>
    </comment>
    <comment ref="ND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Проверка электроинструмента раз в 6 месяцев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CU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GU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1K постьоянно
Изменение ГРВ на 1М до 13.07.2022 устранение переработки
сз от 04/07</t>
        </r>
      </text>
    </comment>
    <comment ref="HG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Переведен ведущим инженером</t>
        </r>
      </text>
    </comment>
    <comment ref="ID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24/07</t>
        </r>
      </text>
    </comment>
    <comment ref="IK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Изменена дата начала в связи с изм ГРВ 
сз от 04/07</t>
        </r>
      </text>
    </comment>
    <comment ref="IZ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проверка знаний</t>
        </r>
      </text>
    </comment>
    <comment ref="JK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MAN</t>
        </r>
      </text>
    </comment>
    <comment ref="JM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Вахта 1M см.4</t>
        </r>
      </text>
    </comment>
    <comment ref="KT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Обученние WinCC</t>
        </r>
      </text>
    </comment>
    <comment ref="LC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LH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L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Сдал</t>
        </r>
      </text>
    </comment>
    <comment ref="MQ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/СЗ от 19.10.2022 1 час переработки</t>
        </r>
      </text>
    </comment>
    <comment ref="AW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Изменено ГРВ в связи с изменением алгоритма заезда</t>
        </r>
      </text>
    </comment>
    <comment ref="FZ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БС</t>
        </r>
      </text>
    </comment>
    <comment ref="IK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04/07</t>
        </r>
      </text>
    </comment>
    <comment ref="JG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прохождения МО согласован с Султановой</t>
        </r>
      </text>
    </comment>
    <comment ref="JJ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3кв.</t>
        </r>
      </text>
    </comment>
    <comment ref="MJ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O5" authorId="0" shapeId="0">
      <text>
        <r>
          <rPr>
            <sz val="9"/>
            <color indexed="81"/>
            <rFont val="Tahoma"/>
            <family val="2"/>
            <charset val="204"/>
          </rPr>
          <t>ПТМ сдал</t>
        </r>
      </text>
    </comment>
    <comment ref="GU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1K</t>
        </r>
      </text>
    </comment>
    <comment ref="HB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2М по 20.07.2022 устранение переработки
сз от 04/07</t>
        </r>
      </text>
    </comment>
    <comment ref="IJ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3кв. ездил</t>
        </r>
      </text>
    </comment>
    <comment ref="KF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KL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Автор:
измение ГРВ за переработку сз от 04/08</t>
        </r>
      </text>
    </comment>
    <comment ref="KM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KN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KO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IK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24/07</t>
        </r>
      </text>
    </comment>
    <comment ref="JK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online </t>
        </r>
      </text>
    </comment>
    <comment ref="KT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Z8" authorId="0" shapeId="0">
      <text>
        <r>
          <rPr>
            <b/>
            <sz val="9"/>
            <color indexed="81"/>
            <rFont val="Tahoma"/>
            <family val="2"/>
            <charset val="204"/>
          </rPr>
          <t>МО 4кв.
Прошел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19.10</t>
        </r>
      </text>
    </comment>
    <comment ref="CP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6 дней перенесены на май</t>
        </r>
      </text>
    </comment>
    <comment ref="EV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марта</t>
        </r>
      </text>
    </comment>
    <comment ref="JJ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Вахта 1M см 4</t>
        </r>
      </text>
    </comment>
    <comment ref="JK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Рустам дал согласие</t>
        </r>
      </text>
    </comment>
    <comment ref="KT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Обученние WinCC</t>
        </r>
      </text>
    </comment>
    <comment ref="LS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4кв.</t>
        </r>
      </text>
    </comment>
    <comment ref="LV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Z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Сдача ПТМ.
Не сдал</t>
        </r>
      </text>
    </comment>
    <comment ref="MC9" authorId="0" shapeId="0">
      <text>
        <r>
          <rPr>
            <b/>
            <sz val="9"/>
            <color indexed="81"/>
            <rFont val="Tahoma"/>
            <family val="2"/>
            <charset val="204"/>
          </rPr>
          <t>МО 4 кв.
прошел</t>
        </r>
      </text>
    </comment>
    <comment ref="MT9" authorId="0" shapeId="0">
      <text>
        <r>
          <rPr>
            <sz val="9"/>
            <color indexed="81"/>
            <rFont val="Tahoma"/>
            <family val="2"/>
            <charset val="204"/>
          </rPr>
          <t xml:space="preserve">Экзамен то ОТ,ПБ </t>
        </r>
      </text>
    </comment>
    <comment ref="MU9" authorId="0" shapeId="0">
      <text>
        <r>
          <rPr>
            <sz val="9"/>
            <color indexed="81"/>
            <rFont val="Tahoma"/>
            <family val="2"/>
            <charset val="204"/>
          </rPr>
          <t xml:space="preserve">повторный экзамен по ПТМ.
Сдал
</t>
        </r>
      </text>
    </comment>
    <comment ref="NG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DH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с марта</t>
        </r>
      </text>
    </comment>
    <comment ref="HI10" authorId="0" shapeId="0">
      <text>
        <r>
          <rPr>
            <b/>
            <sz val="9"/>
            <color indexed="81"/>
            <rFont val="Tahoma"/>
            <family val="2"/>
            <charset val="204"/>
          </rPr>
          <t>Nikitin, Vladislav V.
Изменение ГРВ в связи с переработкой и увольнением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Nikitin, Vladislav V
День увольнения</t>
        </r>
      </text>
    </comment>
    <comment ref="JG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День перевода</t>
        </r>
      </text>
    </comment>
    <comment ref="JT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Выход на вахту</t>
        </r>
      </text>
    </comment>
    <comment ref="KP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Провера знаний ПБ</t>
        </r>
      </text>
    </comment>
    <comment ref="LJ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30,09,2022</t>
        </r>
      </text>
    </comment>
    <comment ref="LO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S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Сдача ПТМ Перенос не подтвержден. Будет сдавать 15,11</t>
        </r>
      </text>
    </comment>
    <comment ref="HI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БС по семеййным обстоятельствам</t>
        </r>
      </text>
    </comment>
    <comment ref="JM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Открыл больничный</t>
        </r>
      </text>
    </comment>
    <comment ref="LV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Y11" authorId="0" shapeId="0">
      <text>
        <r>
          <rPr>
            <b/>
            <sz val="9"/>
            <color indexed="81"/>
            <rFont val="Tahoma"/>
            <family val="2"/>
            <charset val="204"/>
          </rPr>
          <t>МО 4кв.
Прошел</t>
        </r>
      </text>
    </comment>
    <comment ref="LZ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Сдача ПТМ.
Сдал</t>
        </r>
      </text>
    </comment>
    <comment ref="BD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в связи с изменением заезда</t>
        </r>
      </text>
    </comment>
    <comment ref="CK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09,10,11.02.2022</t>
        </r>
      </text>
    </comment>
    <comment ref="IR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24/07</t>
        </r>
      </text>
    </comment>
    <comment ref="JK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 3кв.</t>
        </r>
      </text>
    </comment>
    <comment ref="JT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05/08</t>
        </r>
      </text>
    </comment>
    <comment ref="KM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KV12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измение ГРВ за переработку сз от 05/08</t>
        </r>
      </text>
    </comment>
    <comment ref="LJ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07,10, 2022 за донорство СЗ изменено 01.11.2022</t>
        </r>
      </text>
    </comment>
    <comment ref="LM12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измение ГРВ 
за переработку сз от 05/08
изменено на от СЗ 01.11</t>
        </r>
      </text>
    </comment>
    <comment ref="MZ12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измение ГРВ за переработку сз от 05/08</t>
        </r>
      </text>
    </comment>
    <comment ref="NN12" authorId="0" shapeId="0">
      <text>
        <r>
          <rPr>
            <b/>
            <sz val="9"/>
            <color indexed="81"/>
            <rFont val="Tahoma"/>
            <family val="2"/>
            <charset val="204"/>
          </rPr>
          <t>измение ГРВ за переработку сз от 05/08</t>
        </r>
      </text>
    </comment>
    <comment ref="GJ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БС</t>
        </r>
      </text>
    </comment>
    <comment ref="IY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3кв. прошел</t>
        </r>
      </text>
    </comment>
    <comment ref="JW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Автор:
измение ГРВ за переработку сз от 04/08</t>
        </r>
      </text>
    </comment>
    <comment ref="KA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
</t>
        </r>
        <r>
          <rPr>
            <sz val="9"/>
            <color indexed="81"/>
            <rFont val="Tahoma"/>
            <family val="2"/>
            <charset val="204"/>
          </rPr>
          <t>Изменние ГРВ СЗ 24,09,2022</t>
        </r>
      </text>
    </comment>
    <comment ref="KT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Обученние WinCC</t>
        </r>
      </text>
    </comment>
    <comment ref="KV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LK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MQ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U13" authorId="0" shapeId="0">
      <text>
        <r>
          <rPr>
            <b/>
            <sz val="9"/>
            <color indexed="81"/>
            <rFont val="Tahoma"/>
            <family val="2"/>
            <charset val="204"/>
          </rPr>
          <t>Не сдал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Z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NN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FL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30,05,2022</t>
        </r>
      </text>
    </comment>
    <comment ref="HP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02.06.2022</t>
        </r>
      </text>
    </comment>
    <comment ref="KM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AR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Вывезли с вахты как контактника</t>
        </r>
      </text>
    </comment>
    <comment ref="CK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09,10,11.02.2022</t>
        </r>
      </text>
    </comment>
    <comment ref="JG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проверка знаний</t>
        </r>
      </text>
    </comment>
    <comment ref="LO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S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Сдача ПТМ Сдал</t>
        </r>
      </text>
    </comment>
    <comment ref="LV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MZ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FY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HB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 ГРВ на 1М смена 6</t>
        </r>
      </text>
    </comment>
    <comment ref="JK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MAN</t>
        </r>
      </text>
    </comment>
    <comment ref="MQ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U16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Сдал
</t>
        </r>
      </text>
    </comment>
    <comment ref="MZ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11.10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Продлено в связи с изменением способа заезда</t>
        </r>
      </text>
    </comment>
    <comment ref="CG1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CH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11.03.2022</t>
        </r>
      </text>
    </comment>
    <comment ref="ER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ОТ с 3 мая</t>
        </r>
      </text>
    </comment>
    <comment ref="GV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Ихменение ГРВ 1М см 6 с 07.07.2022</t>
        </r>
      </text>
    </comment>
    <comment ref="JK17" authorId="0" shapeId="0">
      <text>
        <r>
          <rPr>
            <b/>
            <sz val="9"/>
            <color indexed="81"/>
            <rFont val="Tahoma"/>
            <family val="2"/>
            <charset val="204"/>
          </rPr>
          <t>Nikitin, Vladislav V.
Дал согласие</t>
        </r>
      </text>
    </comment>
    <comment ref="LO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S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Сдача ПТМ Сдал</t>
        </r>
      </text>
    </comment>
    <comment ref="CN18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
заявка на транспорт отправил 08.03.2022</t>
        </r>
      </text>
    </comment>
    <comment ref="CO18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</t>
        </r>
        <r>
          <rPr>
            <sz val="10"/>
            <color indexed="81"/>
            <rFont val="Tahoma"/>
            <family val="2"/>
            <charset val="204"/>
          </rPr>
          <t xml:space="preserve">
переаод в 1К с 18.03 СЗ оформлена</t>
        </r>
      </text>
    </comment>
    <comment ref="EA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Отпуск перенесен с марта</t>
        </r>
      </text>
    </comment>
    <comment ref="EQ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ОТ с 3</t>
        </r>
      </text>
    </comment>
    <comment ref="GN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Перевод в вахту 2М</t>
        </r>
      </text>
    </comment>
    <comment ref="HI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мая 
СЗ от 02.06.2022</t>
        </r>
      </text>
    </comment>
    <comment ref="IW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3кв.</t>
        </r>
      </text>
    </comment>
    <comment ref="JJ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Вахта 1М см 4
Открыл больничный. Сайора в курсе</t>
        </r>
      </text>
    </comment>
    <comment ref="LA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NG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Карантин</t>
        </r>
      </text>
    </comment>
    <comment ref="CG1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FZ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перенсено с 18.05.2022</t>
        </r>
      </text>
    </comment>
    <comment ref="HB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02.06.2022</t>
        </r>
      </text>
    </comment>
    <comment ref="JC19" authorId="0" shapeId="0">
      <text>
        <r>
          <rPr>
            <b/>
            <sz val="9"/>
            <color indexed="81"/>
            <rFont val="Tahoma"/>
            <family val="2"/>
            <charset val="204"/>
          </rPr>
          <t>Nikitin, Vladislav V
БС по семейным обстоятельствам</t>
        </r>
      </text>
    </comment>
    <comment ref="LA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J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MK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ML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измение ГРВ за переработку сз от 04/08</t>
        </r>
      </text>
    </comment>
    <comment ref="CN2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DU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с марта</t>
        </r>
      </text>
    </comment>
    <comment ref="EY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ОТ с 3 мая</t>
        </r>
      </text>
    </comment>
    <comment ref="IZ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Бл с 01 по  07</t>
        </r>
      </text>
    </comment>
    <comment ref="MC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G20" authorId="0" shapeId="0">
      <text>
        <r>
          <rPr>
            <b/>
            <sz val="9"/>
            <color indexed="81"/>
            <rFont val="Tahoma"/>
            <family val="2"/>
            <charset val="204"/>
          </rPr>
          <t>Сдача ПТМ.
Сдал.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I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19.10 перераб 1 час</t>
        </r>
      </text>
    </comment>
    <comment ref="CN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 ГРВ 1M c17/03 по 18/03</t>
        </r>
      </text>
    </comment>
    <comment ref="DP21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</t>
        </r>
        <r>
          <rPr>
            <sz val="10"/>
            <color indexed="81"/>
            <rFont val="Tahoma"/>
            <family val="2"/>
            <charset val="204"/>
          </rPr>
          <t xml:space="preserve">
1К смена 4 с 14.04 
СЗ оформлена</t>
        </r>
      </text>
    </comment>
    <comment ref="FL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30,05,2022</t>
        </r>
      </text>
    </comment>
    <comment ref="GN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Перевод в вахту 2М</t>
        </r>
      </text>
    </comment>
    <comment ref="HI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мая
СЗ от 02.06.2022</t>
        </r>
      </text>
    </comment>
    <comment ref="IE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Перенесено с 27.07 в связи с недоработкой
СЗ от 04,07</t>
        </r>
      </text>
    </comment>
    <comment ref="IW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3кв.</t>
        </r>
      </text>
    </comment>
    <comment ref="NE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DP22" authorId="0" shapeId="0">
      <text>
        <r>
          <rPr>
            <b/>
            <sz val="10"/>
            <color indexed="81"/>
            <rFont val="Tahoma"/>
            <family val="2"/>
            <charset val="204"/>
          </rPr>
          <t>Автор:</t>
        </r>
        <r>
          <rPr>
            <sz val="10"/>
            <color indexed="81"/>
            <rFont val="Tahoma"/>
            <family val="2"/>
            <charset val="204"/>
          </rPr>
          <t xml:space="preserve">
с 14.04 2М смена 6 СЗ оформлена</t>
        </r>
      </text>
    </comment>
    <comment ref="GO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HB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02.06.2022</t>
        </r>
      </text>
    </comment>
    <comment ref="IR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Зявление на БС по семейным обстоятельствам. Болезень отца</t>
        </r>
      </text>
    </comment>
    <comment ref="NE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AP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Продлено в связи с изменением способа заезда</t>
        </r>
      </text>
    </comment>
    <comment ref="CI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Автор:
Заявление на БС согласовано </t>
        </r>
      </text>
    </comment>
    <comment ref="DI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МО</t>
        </r>
      </text>
    </comment>
    <comment ref="ID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то 04/07</t>
        </r>
      </text>
    </comment>
    <comment ref="MC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G23" authorId="0" shapeId="0">
      <text>
        <r>
          <rPr>
            <b/>
            <sz val="9"/>
            <color indexed="81"/>
            <rFont val="Tahoma"/>
            <family val="2"/>
            <charset val="204"/>
          </rPr>
          <t>Сдача ПТМ.
Сдал.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I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11.10</t>
        </r>
      </text>
    </comment>
    <comment ref="JK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MAN</t>
        </r>
      </text>
    </comment>
    <comment ref="LH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L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Сдал</t>
        </r>
      </text>
    </comment>
    <comment ref="LA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ПТМ</t>
        </r>
      </text>
    </comment>
    <comment ref="LR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4кв. Перенес с 15 на 10.11. Прошел</t>
        </r>
      </text>
    </comment>
    <comment ref="LW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МО 4кв.</t>
        </r>
      </text>
    </comment>
    <comment ref="FV3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Проверка электроинструмента раз в 6 месяцев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U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Отпуск перенесен на один день вправо. СЗ от 26,12,2022</t>
        </r>
      </text>
    </comment>
    <comment ref="BS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CZ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Командировка</t>
        </r>
      </text>
    </comment>
    <comment ref="HI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Предположительно БЛ на всю вахту</t>
        </r>
      </text>
    </comment>
    <comment ref="IZ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10</t>
        </r>
      </text>
    </comment>
    <comment ref="KS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стажировка</t>
        </r>
      </text>
    </comment>
    <comment ref="LH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NF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Отпустить с вахты раньше в связи с переработкой, а также по договоренности, что на НГ будет дома.</t>
        </r>
      </text>
    </comment>
    <comment ref="BJ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Больничный с 15.02.2023</t>
        </r>
      </text>
    </comment>
    <comment ref="CO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Электробезопасн</t>
        </r>
      </text>
    </comment>
    <comment ref="HA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об изм. ГРВ от 04.07.23</t>
        </r>
      </text>
    </comment>
    <comment ref="JG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11</t>
        </r>
      </text>
    </comment>
    <comment ref="JL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Устранение неедоеработок.
СЗ от 08.09.23</t>
        </r>
      </text>
    </comment>
    <comment ref="KN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ГРВ 08.09.2023</t>
        </r>
      </text>
    </comment>
    <comment ref="MI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HV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1-й раб.день</t>
        </r>
      </text>
    </comment>
    <comment ref="IE6" authorId="0" shapeId="0">
      <text>
        <r>
          <rPr>
            <b/>
            <sz val="9"/>
            <color indexed="81"/>
            <rFont val="Tahoma"/>
            <family val="2"/>
            <charset val="204"/>
          </rPr>
          <t>Обучение и тестирование по ПТМ</t>
        </r>
      </text>
    </comment>
    <comment ref="IY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Экзамен ТБ, ПБ и ООС
Сдал</t>
        </r>
      </text>
    </comment>
    <comment ref="JG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11</t>
        </r>
      </text>
    </comment>
    <comment ref="DN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раб. день</t>
        </r>
      </text>
    </comment>
    <comment ref="EQ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Экзамен по ТБ.
Сдал.</t>
        </r>
      </text>
    </comment>
    <comment ref="HY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Исполняет обязанности вед. Инж.</t>
        </r>
      </text>
    </comment>
    <comment ref="IE7" authorId="0" shapeId="0">
      <text>
        <r>
          <rPr>
            <b/>
            <sz val="9"/>
            <color indexed="81"/>
            <rFont val="Tahoma"/>
            <family val="2"/>
            <charset val="204"/>
          </rPr>
          <t>Обучение и тестирование по ПТМ</t>
        </r>
      </text>
    </comment>
    <comment ref="IQ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об изм. ГРВ от 18.07.23</t>
        </r>
      </text>
    </comment>
    <comment ref="IZ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10</t>
        </r>
      </text>
    </comment>
    <comment ref="CO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Электробезопас
Переносен на 01.04.23</t>
        </r>
      </text>
    </comment>
    <comment ref="CZ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Дата перевода
Первый раб. День </t>
        </r>
      </text>
    </comment>
    <comment ref="DC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Электробезоп.
Сдал</t>
        </r>
      </text>
    </comment>
    <comment ref="DO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Часть отпуска Отомуродова которую перенесли по СЗ от 13.03.23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Экзамен по ТБ</t>
        </r>
      </text>
    </comment>
    <comment ref="EJ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Пересдача ТБ.
Сдал.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N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
Пройдено</t>
        </r>
      </text>
    </comment>
    <comment ref="IL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8 Не сдал</t>
        </r>
      </text>
    </comment>
    <comment ref="IU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Пересдача ГЗ и ЧС
Сдал.</t>
        </r>
      </text>
    </comment>
    <comment ref="JB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ООО Химавтоматика</t>
        </r>
      </text>
    </comment>
    <comment ref="MI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BN3500</t>
        </r>
      </text>
    </comment>
    <comment ref="MV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по SQL</t>
        </r>
      </text>
    </comment>
    <comment ref="NE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CM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Дата перевода</t>
        </r>
      </text>
    </comment>
    <comment ref="CZ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Первый рабочий день.
БС с 29.03 по 10.04 - сессия</t>
        </r>
      </text>
    </comment>
    <comment ref="EC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Экзамен по ТБ</t>
        </r>
      </text>
    </comment>
    <comment ref="EJ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Пересдача ТБ.
Сдал.</t>
        </r>
      </text>
    </comment>
    <comment ref="EP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БС с 9 по 10-е</t>
        </r>
      </text>
    </comment>
    <comment ref="GF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на перенос отпуска от 08.05.2023</t>
        </r>
      </text>
    </comment>
    <comment ref="GV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Продление отпуска за  28/07/2023</t>
        </r>
      </text>
    </comment>
    <comment ref="IL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IS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9
Сдал.</t>
        </r>
      </text>
    </comment>
    <comment ref="JE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Устранение неедоеработок.
Готовится СЗ. Согласование Артура есть</t>
        </r>
      </text>
    </comment>
    <comment ref="MX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BH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IL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8</t>
        </r>
      </text>
    </comment>
    <comment ref="LP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 день отпуска пересен с 16.10.23</t>
        </r>
      </text>
    </comment>
    <comment ref="LV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 больничном</t>
        </r>
      </text>
    </comment>
    <comment ref="BC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Больничный закрыт этим днем</t>
        </r>
      </text>
    </comment>
    <comment ref="CZ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БС</t>
        </r>
      </text>
    </comment>
    <comment ref="FD11" authorId="0" shapeId="0">
      <text>
        <r>
          <rPr>
            <sz val="12"/>
            <color indexed="81"/>
            <rFont val="Tahoma"/>
            <family val="2"/>
            <charset val="204"/>
          </rPr>
          <t>с 24 по 29 БС
увольнение с 29.05</t>
        </r>
      </text>
    </comment>
    <comment ref="IJ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1- раб.день</t>
        </r>
      </text>
    </comment>
    <comment ref="JM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Экзамен ПБ, ОТ и ООС
не сдал С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Пересдача экзамена
направление С.
Сдал</t>
        </r>
      </text>
    </comment>
    <comment ref="JU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13
Сдал</t>
        </r>
      </text>
    </comment>
    <comment ref="KW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AW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внеочередная проверка знаний по ТБ и ПБ
Не сдал направление С</t>
        </r>
      </text>
    </comment>
    <comment ref="BC12" authorId="0" shapeId="0">
      <text>
        <r>
          <rPr>
            <b/>
            <sz val="9"/>
            <color indexed="81"/>
            <rFont val="Tahoma"/>
            <family val="2"/>
            <charset val="204"/>
          </rPr>
          <t>Nikitin, Vladislav V.:СЗ от 27.12.2022</t>
        </r>
      </text>
    </comment>
    <comment ref="BR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Пересдача ТБ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Изменить сроки отпуска при согласовании отпусков на март</t>
        </r>
      </text>
    </comment>
    <comment ref="II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JG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11</t>
        </r>
      </text>
    </comment>
    <comment ref="KR12" authorId="0" shapeId="0">
      <text>
        <r>
          <rPr>
            <sz val="9"/>
            <color indexed="81"/>
            <rFont val="Tahoma"/>
            <family val="2"/>
            <charset val="204"/>
          </rPr>
          <t>командировка в Екатеринбург</t>
        </r>
      </text>
    </comment>
    <comment ref="MX1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CC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JG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11</t>
        </r>
      </text>
    </comment>
    <comment ref="KQ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KR14" authorId="0" shapeId="0">
      <text>
        <r>
          <rPr>
            <b/>
            <sz val="9"/>
            <color indexed="81"/>
            <rFont val="Tahoma"/>
            <family val="2"/>
            <charset val="204"/>
          </rPr>
          <t>командировка в Екатеринбург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Z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DU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от 19.04.2023</t>
        </r>
      </text>
    </comment>
    <comment ref="EW15" authorId="0" shapeId="0">
      <text>
        <r>
          <rPr>
            <b/>
            <sz val="12"/>
            <color indexed="81"/>
            <rFont val="Tahoma"/>
            <family val="2"/>
            <charset val="204"/>
          </rPr>
          <t>Автор:</t>
        </r>
        <r>
          <rPr>
            <sz val="12"/>
            <color indexed="81"/>
            <rFont val="Tahoma"/>
            <family val="2"/>
            <charset val="204"/>
          </rPr>
          <t xml:space="preserve">
с 17 по 29 БС
увольнение с 29.05</t>
        </r>
      </text>
    </comment>
    <comment ref="KG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Подготовка к сдаче экзамена по ПБ, ОТ и ООС</t>
        </r>
      </text>
    </comment>
    <comment ref="KO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ПЗ по ПБ, ОТ и ООС</t>
        </r>
      </text>
    </comment>
    <comment ref="LJ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ПЗ по ПБ, ОТ и ООС раздел C</t>
        </r>
      </text>
    </comment>
    <comment ref="BY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GX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SM</t>
        </r>
      </text>
    </comment>
    <comment ref="IL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8</t>
        </r>
      </text>
    </comment>
    <comment ref="KQ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I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BN3500</t>
        </r>
      </text>
    </comment>
    <comment ref="EX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
Прошел</t>
        </r>
      </text>
    </comment>
    <comment ref="HO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об изменении ГРВ от 13.07</t>
        </r>
      </text>
    </comment>
    <comment ref="JL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Командировка с 13.09 по 16.09</t>
        </r>
      </text>
    </comment>
    <comment ref="JN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12</t>
        </r>
      </text>
    </comment>
    <comment ref="KR17" authorId="0" shapeId="0">
      <text>
        <r>
          <rPr>
            <b/>
            <sz val="9"/>
            <color indexed="81"/>
            <rFont val="Tahoma"/>
            <family val="2"/>
            <charset val="204"/>
          </rPr>
          <t>командировка в Екатеринбург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I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одного дня отпуска с 13.09.23.
СЗ от 07.09.23</t>
        </r>
      </text>
    </comment>
    <comment ref="LV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CY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Командировка</t>
        </r>
      </text>
    </comment>
    <comment ref="EI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 ГРВ на останов</t>
        </r>
      </text>
    </comment>
    <comment ref="IS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9
Сдал.</t>
        </r>
      </text>
    </comment>
    <comment ref="KN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СЗ на изм. ГРВ от 01.09</t>
        </r>
      </text>
    </comment>
    <comment ref="LD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MI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BN3500</t>
        </r>
      </text>
    </comment>
    <comment ref="LH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X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ПЗ по ПБ, ОТ и ООС</t>
        </r>
      </text>
    </comment>
    <comment ref="BO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CV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Перенос отпуска.
СЗ от 09.03.23</t>
        </r>
      </text>
    </comment>
    <comment ref="EI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 ГРВ на останов</t>
        </r>
      </text>
    </comment>
    <comment ref="GX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Обучение SM</t>
        </r>
      </text>
    </comment>
    <comment ref="IS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9
Сдал.</t>
        </r>
      </text>
    </comment>
    <comment ref="JB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Дежурство в день</t>
        </r>
      </text>
    </comment>
    <comment ref="KN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СЗ на изм. ГРВ от 01.09</t>
        </r>
      </text>
    </comment>
    <comment ref="KU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Дежурный в день на 2 дня</t>
        </r>
      </text>
    </comment>
    <comment ref="MC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CZ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
Дата перевода</t>
        </r>
      </text>
    </comment>
    <comment ref="DG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Первы раб. день</t>
        </r>
      </text>
    </comment>
    <comment ref="EJ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Экзамен по ТБ.
Сдал.</t>
        </r>
      </text>
    </comment>
    <comment ref="GL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Больничный
 с 27.06 по 05.07</t>
        </r>
      </text>
    </comment>
    <comment ref="HF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Experion PKS</t>
        </r>
      </text>
    </comment>
    <comment ref="HW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IQ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Перенести при согласовании отпусков с по графику с 16.08 по 18.08
Перенесен!</t>
        </r>
      </text>
    </comment>
    <comment ref="IZ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10</t>
        </r>
      </text>
    </comment>
    <comment ref="JU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Сбор МС</t>
        </r>
      </text>
    </comment>
    <comment ref="LD2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CZ22" authorId="0" shapeId="0">
      <text>
        <r>
          <rPr>
            <b/>
            <sz val="11"/>
            <color indexed="81"/>
            <rFont val="Tahoma"/>
            <family val="2"/>
            <charset val="204"/>
          </rPr>
          <t>Автор:</t>
        </r>
        <r>
          <rPr>
            <sz val="11"/>
            <color indexed="81"/>
            <rFont val="Tahoma"/>
            <family val="2"/>
            <charset val="204"/>
          </rPr>
          <t xml:space="preserve">
Изм. ГРВ на 2М</t>
        </r>
      </text>
    </comment>
    <comment ref="DG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 смене ГРВ Рахмонову от 13.03.23</t>
        </r>
      </text>
    </comment>
    <comment ref="JU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13
Сдал</t>
        </r>
      </text>
    </comment>
    <comment ref="MI2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CN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IS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9
Сдал.</t>
        </r>
      </text>
    </comment>
    <comment ref="JB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Обучение ООО Химавтоматика</t>
        </r>
      </text>
    </comment>
    <comment ref="KU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СЗ о переносе отпуска от 03.07.2023</t>
        </r>
      </text>
    </comment>
    <comment ref="LH2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IZ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10</t>
        </r>
      </text>
    </comment>
    <comment ref="LH2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IL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ГЗ ЧС группа 8
Сдал</t>
        </r>
      </text>
    </comment>
    <comment ref="KG2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KG2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BB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KY2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ПТМ</t>
        </r>
      </text>
    </comment>
    <comment ref="LJ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 ступень</t>
        </r>
      </text>
    </comment>
    <comment ref="FV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Проверка электроинструмента раз в 6 месяцев</t>
        </r>
      </text>
    </comment>
    <comment ref="EN4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МО</t>
        </r>
      </text>
    </comment>
    <comment ref="FD43" authorId="0" shapeId="0">
      <text>
        <r>
          <rPr>
            <sz val="12"/>
            <color indexed="81"/>
            <rFont val="Tahoma"/>
            <family val="2"/>
            <charset val="204"/>
          </rPr>
          <t>Возможно увольнение</t>
        </r>
      </text>
    </comment>
    <comment ref="EW48" authorId="0" shapeId="0">
      <text>
        <r>
          <rPr>
            <b/>
            <sz val="12"/>
            <color indexed="81"/>
            <rFont val="Tahoma"/>
            <family val="2"/>
            <charset val="204"/>
          </rPr>
          <t>Автор:</t>
        </r>
        <r>
          <rPr>
            <sz val="12"/>
            <color indexed="81"/>
            <rFont val="Tahoma"/>
            <family val="2"/>
            <charset val="204"/>
          </rPr>
          <t xml:space="preserve">
Возможно увольнение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LJ3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2 ступень</t>
        </r>
      </text>
    </comment>
    <comment ref="FU3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Проверка электроинструмента раз в 6 месяцев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CS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2K</t>
        </r>
      </text>
    </comment>
    <comment ref="CS1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изменение ГРВ на 2M</t>
        </r>
      </text>
    </comment>
    <comment ref="CS1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Б/С с 01.04.2021 по 07.04.2021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M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Уличная дверь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Уличная дверь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Уличная дверь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квадратный человек зеленый налево</t>
        </r>
      </text>
    </comment>
  </commentList>
</comments>
</file>

<file path=xl/sharedStrings.xml><?xml version="1.0" encoding="utf-8"?>
<sst xmlns="http://schemas.openxmlformats.org/spreadsheetml/2006/main" count="10764" uniqueCount="898">
  <si>
    <t>1М</t>
  </si>
  <si>
    <t>2М</t>
  </si>
  <si>
    <t>1К</t>
  </si>
  <si>
    <t>2К</t>
  </si>
  <si>
    <t>Абдижамалов Азамат Сейдуллаевич</t>
  </si>
  <si>
    <t>Назаров Темур Шовкат угли</t>
  </si>
  <si>
    <t>Валиев Ринат Талгатович</t>
  </si>
  <si>
    <t>Комардин Дмитрий Сергеевич</t>
  </si>
  <si>
    <t>Биран Анатолий Владимирович</t>
  </si>
  <si>
    <t>Лардугин Алексей Михайлович</t>
  </si>
  <si>
    <t>Отомуродов Рустам Похирдинович</t>
  </si>
  <si>
    <t>Гузаров Жамшид Каршиевич</t>
  </si>
  <si>
    <t>Равшанов Нуриддин Уктамович</t>
  </si>
  <si>
    <t xml:space="preserve">Комилов Нодир Собирович </t>
  </si>
  <si>
    <t>Ихматуллаев Даврон Махаматкаримович</t>
  </si>
  <si>
    <t>Рахмонов Рустам Тохирович</t>
  </si>
  <si>
    <t>Мамарасулов Зухриддин Салахидинович</t>
  </si>
  <si>
    <t>Набиев Абдурахмон Хасанович</t>
  </si>
  <si>
    <t>Аверьянихин Виталий Юрьевич</t>
  </si>
  <si>
    <t xml:space="preserve"> Шаяхметов Ильдар Шавкатович</t>
  </si>
  <si>
    <t>ФИО</t>
  </si>
  <si>
    <t>Комилов Нодир Собирович</t>
  </si>
  <si>
    <t>Шаяхметов Ильдар Шавкатович</t>
  </si>
  <si>
    <t>Околита Юрий Алексеевич</t>
  </si>
  <si>
    <t>Участок автоматизированных систем управления производством</t>
  </si>
  <si>
    <t>Начальник участка</t>
  </si>
  <si>
    <t>Данихин Станислав Александрович</t>
  </si>
  <si>
    <t>Командированный</t>
  </si>
  <si>
    <t>Никитин Владислав Викторович</t>
  </si>
  <si>
    <t>Главный специалист</t>
  </si>
  <si>
    <t>Никитин Вячеслав Викторович</t>
  </si>
  <si>
    <t>Захаров Алексей Павлович</t>
  </si>
  <si>
    <t>Ведущий инженер по автоматизированным системам управления производством</t>
  </si>
  <si>
    <t>Местный</t>
  </si>
  <si>
    <t>Инженер по автоматизированным системам управления производством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</si>
  <si>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</si>
  <si>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</si>
  <si>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</si>
  <si>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</si>
  <si>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</si>
  <si>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</si>
  <si>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</si>
  <si>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</si>
  <si>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</si>
  <si>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</si>
  <si>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</si>
  <si>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вахта</t>
  </si>
  <si>
    <t>Рахмонов Р.Т.</t>
  </si>
  <si>
    <t>Инженер по АСУП</t>
  </si>
  <si>
    <t>2K5</t>
  </si>
  <si>
    <t>Абдижамалов А.С.</t>
  </si>
  <si>
    <t>Вед инженер по АСУП</t>
  </si>
  <si>
    <t>1М5</t>
  </si>
  <si>
    <t>Назаров Т.Ш.</t>
  </si>
  <si>
    <t>1К5</t>
  </si>
  <si>
    <t>Очилов А.Р.</t>
  </si>
  <si>
    <t>2К5</t>
  </si>
  <si>
    <t>Валиев Р.Т.</t>
  </si>
  <si>
    <t>1М6</t>
  </si>
  <si>
    <t>Расулов Т.О.</t>
  </si>
  <si>
    <t>2М6</t>
  </si>
  <si>
    <t>Мамарасулов З.С.</t>
  </si>
  <si>
    <t>Гафаров Р.Н.</t>
  </si>
  <si>
    <t>2М7</t>
  </si>
  <si>
    <t>Околита Ю.А.</t>
  </si>
  <si>
    <t>2М5</t>
  </si>
  <si>
    <t>Аверьянихин В.Ю.</t>
  </si>
  <si>
    <t>Нишонов Ш.Ш.</t>
  </si>
  <si>
    <t>Отомуродов Р.П.</t>
  </si>
  <si>
    <t>Шаяхметов И.Ш.</t>
  </si>
  <si>
    <t>Равшанов Н.У.</t>
  </si>
  <si>
    <t>Биран А.В.</t>
  </si>
  <si>
    <t>Лардугин А.М.</t>
  </si>
  <si>
    <t>Комардин Д.С.</t>
  </si>
  <si>
    <t>1М7</t>
  </si>
  <si>
    <t>Комилов Н.С.</t>
  </si>
  <si>
    <t>Набиев А.Х.</t>
  </si>
  <si>
    <t>Гузаров Ж.К.</t>
  </si>
  <si>
    <t>Никитин В.В.</t>
  </si>
  <si>
    <t>Гл. спец АСУ ТП</t>
  </si>
  <si>
    <t>Захаров А.П.</t>
  </si>
  <si>
    <t>Тазутдинов Р.Ш.</t>
  </si>
  <si>
    <t>Нач. участка АСУП</t>
  </si>
  <si>
    <t>Данихин С.А.</t>
  </si>
  <si>
    <t>количество персонала</t>
  </si>
  <si>
    <t>ОГН</t>
  </si>
  <si>
    <t>огн</t>
  </si>
  <si>
    <t>Канеев Р.Э.</t>
  </si>
  <si>
    <t>вс</t>
  </si>
  <si>
    <t>пн</t>
  </si>
  <si>
    <t>вт</t>
  </si>
  <si>
    <t>ср</t>
  </si>
  <si>
    <t>чт</t>
  </si>
  <si>
    <t>пт</t>
  </si>
  <si>
    <t>сб</t>
  </si>
  <si>
    <t>Ихматуллаев Д.М.</t>
  </si>
  <si>
    <t>Никитин Вяч.В.</t>
  </si>
  <si>
    <t>Никитин Вл.В.</t>
  </si>
  <si>
    <t>отпуск</t>
  </si>
  <si>
    <t>ночная смена</t>
  </si>
  <si>
    <t>дата проверки огнетушителей</t>
  </si>
  <si>
    <t>обучение</t>
  </si>
  <si>
    <t>меняются водители</t>
  </si>
  <si>
    <t>Июнь</t>
  </si>
  <si>
    <t>Май</t>
  </si>
  <si>
    <t>Июль</t>
  </si>
  <si>
    <t>Август</t>
  </si>
  <si>
    <t>Фото</t>
  </si>
  <si>
    <t>Вахта</t>
  </si>
  <si>
    <t>№ п/п</t>
  </si>
  <si>
    <t>Должность</t>
  </si>
  <si>
    <t>ГПЗ</t>
  </si>
  <si>
    <t>СС</t>
  </si>
  <si>
    <t>Кар</t>
  </si>
  <si>
    <t>Апрель</t>
  </si>
  <si>
    <t>Март</t>
  </si>
  <si>
    <t>Б</t>
  </si>
  <si>
    <t>Весы для огнетушителей</t>
  </si>
  <si>
    <t>т.53-36 к.107</t>
  </si>
  <si>
    <t>29_1В</t>
  </si>
  <si>
    <t>29_2В</t>
  </si>
  <si>
    <t>29_2А</t>
  </si>
  <si>
    <t>29_1А</t>
  </si>
  <si>
    <t>Сентябрь</t>
  </si>
  <si>
    <t>Контрольный талон № 1</t>
  </si>
  <si>
    <t>Контрольный талон № 2</t>
  </si>
  <si>
    <t>ООО «ЛУКОЙЛ» Узбекистан Оперейтинг Компани</t>
  </si>
  <si>
    <t>МАТЕРИАЛЬНЫЙ ПРОПУСК №__</t>
  </si>
  <si>
    <t xml:space="preserve">                                       (вынос, вывоз)</t>
  </si>
  <si>
    <t xml:space="preserve">Наименование ТМЦ, индивидуальные признаки и количество: </t>
  </si>
  <si>
    <t>(подпись  /  Ф.И.О.)</t>
  </si>
  <si>
    <t>20000565</t>
  </si>
  <si>
    <t>20000513</t>
  </si>
  <si>
    <t>20001263</t>
  </si>
  <si>
    <t>20000627</t>
  </si>
  <si>
    <t>20000179</t>
  </si>
  <si>
    <t>20000817</t>
  </si>
  <si>
    <t>20000512</t>
  </si>
  <si>
    <t>Октябрь</t>
  </si>
  <si>
    <t>ТабНомер</t>
  </si>
  <si>
    <t>Табельный номер</t>
  </si>
  <si>
    <t>Вид записи родства</t>
  </si>
  <si>
    <t>Фамилия</t>
  </si>
  <si>
    <t>Имя</t>
  </si>
  <si>
    <t>Отчество</t>
  </si>
  <si>
    <t>ДатаРожд</t>
  </si>
  <si>
    <t>00014739</t>
  </si>
  <si>
    <t>Сын</t>
  </si>
  <si>
    <t>Собиров</t>
  </si>
  <si>
    <t>Жахонгир</t>
  </si>
  <si>
    <t>Нодирович</t>
  </si>
  <si>
    <t>Дочь</t>
  </si>
  <si>
    <t>Собирова</t>
  </si>
  <si>
    <t>Дилноза</t>
  </si>
  <si>
    <t>Нодировна</t>
  </si>
  <si>
    <t>00015338</t>
  </si>
  <si>
    <t>Шаяхметова</t>
  </si>
  <si>
    <t>Алсу</t>
  </si>
  <si>
    <t>Ильдаровна</t>
  </si>
  <si>
    <t>Муслима</t>
  </si>
  <si>
    <t>00015481</t>
  </si>
  <si>
    <t>Махаматкаримова</t>
  </si>
  <si>
    <t>Мумина</t>
  </si>
  <si>
    <t>Даврон кизи</t>
  </si>
  <si>
    <t>Абдижамалов</t>
  </si>
  <si>
    <t>Околита</t>
  </si>
  <si>
    <t>Валиев</t>
  </si>
  <si>
    <t>Альберт</t>
  </si>
  <si>
    <t>Ринатович</t>
  </si>
  <si>
    <t>Аверьянихин</t>
  </si>
  <si>
    <t>Богдан</t>
  </si>
  <si>
    <t>Витальевич</t>
  </si>
  <si>
    <t>Хасанов</t>
  </si>
  <si>
    <t>Абдурахмонович</t>
  </si>
  <si>
    <t>Аршад</t>
  </si>
  <si>
    <t>Отомуродов</t>
  </si>
  <si>
    <t>Ферузбек</t>
  </si>
  <si>
    <t>Рустамович</t>
  </si>
  <si>
    <t>Похирдинов</t>
  </si>
  <si>
    <t>Жасур</t>
  </si>
  <si>
    <t>Каршиев</t>
  </si>
  <si>
    <t>Мухаммадамин</t>
  </si>
  <si>
    <t>Жамшид угли</t>
  </si>
  <si>
    <t>Каршиева</t>
  </si>
  <si>
    <t>Мубина</t>
  </si>
  <si>
    <t>Жамшид кизи</t>
  </si>
  <si>
    <t>Солиха</t>
  </si>
  <si>
    <t>София</t>
  </si>
  <si>
    <t>Комардин</t>
  </si>
  <si>
    <t>Артем</t>
  </si>
  <si>
    <t>Дмитриевич</t>
  </si>
  <si>
    <t>Тохирова</t>
  </si>
  <si>
    <t>Мумтозбегим</t>
  </si>
  <si>
    <t>Рустам кизи</t>
  </si>
  <si>
    <t>Аверьянихина</t>
  </si>
  <si>
    <t>Ева</t>
  </si>
  <si>
    <t>Витальевна</t>
  </si>
  <si>
    <t>коррозия 485</t>
  </si>
  <si>
    <t>УД</t>
  </si>
  <si>
    <t>Коробкин Д.Н.</t>
  </si>
  <si>
    <t>Максимально возможная скорость сетевого подключения</t>
  </si>
  <si>
    <t>кар</t>
  </si>
  <si>
    <t>Январь</t>
  </si>
  <si>
    <t>третья ступень контроля</t>
  </si>
  <si>
    <t>Ноябрь</t>
  </si>
  <si>
    <t>Декабрь</t>
  </si>
  <si>
    <t>В 2021 вахта начинается в январе</t>
  </si>
  <si>
    <t xml:space="preserve"> </t>
  </si>
  <si>
    <t>Ташкент</t>
  </si>
  <si>
    <t>Направление к месту проживания</t>
  </si>
  <si>
    <t>Бухара</t>
  </si>
  <si>
    <t>Навои</t>
  </si>
  <si>
    <t>Biran Anatoliy Vladimirovich</t>
  </si>
  <si>
    <t>NAZAROV TEMUR SHOVKAT O’G’LI</t>
  </si>
  <si>
    <t>OKOLIТA YURIY ALEKSEYEVICH</t>
  </si>
  <si>
    <t>GUZAROV JAMSHID QARSHIYEVICH</t>
  </si>
  <si>
    <t>MAMARASULOV ZUXRIDDIN SALAXIDINOVICН</t>
  </si>
  <si>
    <t xml:space="preserve">Abdijamalov Azamat Seydullayevich  </t>
  </si>
  <si>
    <t>AVERYANIXIN VITALIY YUREVICH</t>
  </si>
  <si>
    <t>KOROBKIN DMITRIY NIKOLAYEVICH</t>
  </si>
  <si>
    <t>KOMARDIN DMITRIY SERGEYEVICH</t>
  </si>
  <si>
    <t>VALIYEV RINAT TALGATOVICH</t>
  </si>
  <si>
    <t>№</t>
  </si>
  <si>
    <t>Расположение</t>
  </si>
  <si>
    <t>Кол-во огнетушителей</t>
  </si>
  <si>
    <t>Инженерная комната</t>
  </si>
  <si>
    <t>ССВ</t>
  </si>
  <si>
    <t>Аппаратная АСУП</t>
  </si>
  <si>
    <t>PIB1</t>
  </si>
  <si>
    <t>PIB2</t>
  </si>
  <si>
    <t>PIB3</t>
  </si>
  <si>
    <t>PIB4</t>
  </si>
  <si>
    <t>Наименование помещения</t>
  </si>
  <si>
    <t>Огнетушитель</t>
  </si>
  <si>
    <t>ГАК</t>
  </si>
  <si>
    <t>Кабельный ввод</t>
  </si>
  <si>
    <t>Скуд на дверях</t>
  </si>
  <si>
    <t>Установлено</t>
  </si>
  <si>
    <t>РМУ</t>
  </si>
  <si>
    <t>Склад АСУП к.77</t>
  </si>
  <si>
    <t>Доступ посторонним запрещен</t>
  </si>
  <si>
    <t xml:space="preserve">Кол-во  входных дверей внутренних </t>
  </si>
  <si>
    <t>Кол-во входных дверей  внешних</t>
  </si>
  <si>
    <t>Ответственный за пожарную безопасность, при пожаре звонить</t>
  </si>
  <si>
    <t>Потребность</t>
  </si>
  <si>
    <t>Кол-во MCP</t>
  </si>
  <si>
    <t>Кнопка включения установок (систем) пожарной автоматики</t>
  </si>
  <si>
    <t>Телефоны</t>
  </si>
  <si>
    <t>Телефон для использования при пожаре ( в том числе телефон прямой связи с пожарной охраной)</t>
  </si>
  <si>
    <t>Звуковой оповещатель пожарной тревоги</t>
  </si>
  <si>
    <t>Оповещатели</t>
  </si>
  <si>
    <t>Опасность поражения электрическим током (самоклеющийся)</t>
  </si>
  <si>
    <t>Заземлено (самоклеющийся)</t>
  </si>
  <si>
    <t>Шкафы RTU</t>
  </si>
  <si>
    <t>CC</t>
  </si>
  <si>
    <t>Участок автоматизированных систем управления производством, Цех автоматизации и метрологии, Служба заместителя директора по техническому обслуживанию и ремонту оборудования</t>
  </si>
  <si>
    <t xml:space="preserve">Доступ посторонним запрещен </t>
  </si>
  <si>
    <t>Эвакуационный выход</t>
  </si>
  <si>
    <t>Коробкин Дмитрий Николаевич</t>
  </si>
  <si>
    <t>29-2Н</t>
  </si>
  <si>
    <t>29-1Н</t>
  </si>
  <si>
    <t>29-1O</t>
  </si>
  <si>
    <t>29-2O</t>
  </si>
  <si>
    <t>На вахте</t>
  </si>
  <si>
    <t>БС</t>
  </si>
  <si>
    <t>Февраль</t>
  </si>
  <si>
    <t>Сдача ТБ</t>
  </si>
  <si>
    <t>Фамилия Имя Отчество/Фамилия Имя Отчество (сменщика)</t>
  </si>
  <si>
    <t>Газоанализатор Тип</t>
  </si>
  <si>
    <t>Заводской номер</t>
  </si>
  <si>
    <t>Gas Alert Extreme</t>
  </si>
  <si>
    <t>J617-H039037</t>
  </si>
  <si>
    <t>J617-H041152</t>
  </si>
  <si>
    <t>Senko SP2nd</t>
  </si>
  <si>
    <t>SG0422348</t>
  </si>
  <si>
    <t>ARKJ-1924</t>
  </si>
  <si>
    <t>ARKJ-1568</t>
  </si>
  <si>
    <t>SG0422343</t>
  </si>
  <si>
    <t>ARKJ-1946</t>
  </si>
  <si>
    <t xml:space="preserve">Выполнение текущего технического обслуживания и планового предупредительного ремонта АСУТП. Обеспечение бесперебойного и надежного функционирования АСУТП. Выполнение работ по анализу и диагностике АСУП. </t>
  </si>
  <si>
    <t>Прямые и косвенные потери от сбоев и простоя оборудования из-за некачественного или несвоевременного выполнения текущего технического обслуживания и планово-предупредительного ремонта АСУТП минимизированы.</t>
  </si>
  <si>
    <t xml:space="preserve">Обеспечение бесперебойной работы автоматизированных систем управления технологическим процессом. </t>
  </si>
  <si>
    <t xml:space="preserve">Простой оборудования из-за сбоев, отказов оборудования АСУТП минимизирован за счет сокращения времени на диагностику, поиск, устранение неисправности. </t>
  </si>
  <si>
    <t>Устранение выявленных в процессе пусконаладочных и плановых работ замечаний в АСУТП</t>
  </si>
  <si>
    <t>Замечания устранены в соответствии с утвержденным перечнем и в указанный срок.</t>
  </si>
  <si>
    <t xml:space="preserve">Осуществление производственного контроля в области промышленной безопасности, охраны труда и окружающей среды при проведении работ на производственных объектах ГПК и вспомогательных объектах, в местах проведения работ подрядными организациями. </t>
  </si>
  <si>
    <t xml:space="preserve">Соблюдены законодательные требования Республики Узбекистан в области ПБ, ОТ и ООС, а также требования, установленные проектно-сметной документацией и локальными нормативными актами Оператора (в том числе со стороны подрядчиков) в процессе проведения работ на производственных объектах Оператора. Отсутствуют инциденты и аварии. Обеспечена готовность к локализации и ликвидации чрезвычайных ситуаций. </t>
  </si>
  <si>
    <t xml:space="preserve">Выполнение калибровки, поверки измерительных каналов АСУ ТП </t>
  </si>
  <si>
    <t xml:space="preserve">Калибровка, поверка измерительных каналов АСУ ТП выполнена в соответствии с утверждённым графиком поверки </t>
  </si>
  <si>
    <t xml:space="preserve">Контроль работы АСУТП, оперативное реагирование и устранение отказов в работе АСУТП. Оказание содействие инженерам пульта ПДС по вопросам АСУТП </t>
  </si>
  <si>
    <t xml:space="preserve">Простой оборудования из-за сбоев, отказов оборудования АСУТП минимизирован за счет оперативного реагирования на запросы инженеров пульта ПДС, качественное управление информацией при приеме/передаче смены, корректное ведение бумажной и электронной отчетности. </t>
  </si>
  <si>
    <t>Повышение версии ПО контроллеров СПАЗ Honeywell SM, в следствии чего прекратилось пропадание связи с универсальными модулями ввода/вывода.
Устранили замечания в работе ПО контроллеров Siemens компрессоров Kobelco. (Замечания: Отключение контроллеров при снятии приборов КИПиА в поверку, пропадание управления динамическим оборудованием соответствующего компрессора).
Устранили замечания в конфигурации сетях управления динамическим оборудованием КГПК от АСУТП до АСУЭ совместно с персоналом службы РЗиА ЦЭС. (Периодические сбои в управлении динамическим оборудованием на системах 484, 485, 243А/В/С, 331, 333, 334, 338, 335, 410, 277).</t>
  </si>
  <si>
    <t>Выполнение текущего технического обслуживания и планового предупредительного ремонта серверного оборудования АСУТП. Обеспечение информационной безопасности АСУТП. Техническое сопровождение задач, связанных с изменениями, модификацией, оптимизацией программного обеспечения АСУТП. Создание и обеспечение наличия резервных копий программ и конфигураций АСУТП.</t>
  </si>
  <si>
    <t>Прямые и косвенные потери от сбоев и простоя серверного оборудования из-за некачественного или несвоевременного выполнения текущего технического обслуживания и планово-предупредительного ремонта АСУТП минимизированы. Концепция информационной безопасности актуализирована. Задачи по изменению программного обеспечения выполнены с соответствии с указанными сроками. Резервные копии созданы в соответствии с графиком ППР.</t>
  </si>
  <si>
    <t>Водители</t>
  </si>
  <si>
    <t>Перевахтовка</t>
  </si>
  <si>
    <t>Умаров Д.Б.</t>
  </si>
  <si>
    <t>Умаров Даниил Бахтиёрович</t>
  </si>
  <si>
    <t>антитела</t>
  </si>
  <si>
    <t>нов</t>
  </si>
  <si>
    <t>1М(смена 4)</t>
  </si>
  <si>
    <t>1К(смена 4)</t>
  </si>
  <si>
    <t>2К(смена 4)</t>
  </si>
  <si>
    <t>2М(смена 4)</t>
  </si>
  <si>
    <t>1М(смена 7)</t>
  </si>
  <si>
    <t>2М(смена 7)</t>
  </si>
  <si>
    <t>1М(смена 6)</t>
  </si>
  <si>
    <t>2М(смена 6)</t>
  </si>
  <si>
    <t>B</t>
  </si>
  <si>
    <t>C</t>
  </si>
  <si>
    <t>Стажировка</t>
  </si>
  <si>
    <t>КП-1/СП-1</t>
  </si>
  <si>
    <t>КП-2/СП-1</t>
  </si>
  <si>
    <t>КП-4/СП-1</t>
  </si>
  <si>
    <t>СП-1</t>
  </si>
  <si>
    <t>КП-2/СП-2</t>
  </si>
  <si>
    <t>КП-3/СП-2</t>
  </si>
  <si>
    <t>КП4-СП-2</t>
  </si>
  <si>
    <t>СП-2</t>
  </si>
  <si>
    <t>CCB</t>
  </si>
  <si>
    <t>212-1</t>
  </si>
  <si>
    <t>212-2</t>
  </si>
  <si>
    <t>241-1</t>
  </si>
  <si>
    <t>241-2</t>
  </si>
  <si>
    <t>243-1</t>
  </si>
  <si>
    <t>243-2</t>
  </si>
  <si>
    <t>247-1</t>
  </si>
  <si>
    <t>247-2</t>
  </si>
  <si>
    <t>270-1</t>
  </si>
  <si>
    <t>270-2</t>
  </si>
  <si>
    <t>353-1</t>
  </si>
  <si>
    <t>353-2</t>
  </si>
  <si>
    <t>GS1</t>
  </si>
  <si>
    <t>GS2</t>
  </si>
  <si>
    <t>333/334/338</t>
  </si>
  <si>
    <t>ППР</t>
  </si>
  <si>
    <t>624-4</t>
  </si>
  <si>
    <t>624-2</t>
  </si>
  <si>
    <t>625-1</t>
  </si>
  <si>
    <t>625-2</t>
  </si>
  <si>
    <t>Шаяхметов</t>
  </si>
  <si>
    <t>Айрат</t>
  </si>
  <si>
    <t>Ильдарович</t>
  </si>
  <si>
    <t xml:space="preserve">Коробкин </t>
  </si>
  <si>
    <t>Егор</t>
  </si>
  <si>
    <t>1M</t>
  </si>
  <si>
    <t>2K</t>
  </si>
  <si>
    <t>Калибровка</t>
  </si>
  <si>
    <t>Ночь</t>
  </si>
  <si>
    <t>Деж. День</t>
  </si>
  <si>
    <t>28-2O</t>
  </si>
  <si>
    <t>28-1O</t>
  </si>
  <si>
    <t>28-2Н</t>
  </si>
  <si>
    <t>28-1Н</t>
  </si>
  <si>
    <t>J617-H039320</t>
  </si>
  <si>
    <t>J617-H040551</t>
  </si>
  <si>
    <t>J617-H041362</t>
  </si>
  <si>
    <t>J617-H040876</t>
  </si>
  <si>
    <t>J617-H040884</t>
  </si>
  <si>
    <t>день</t>
  </si>
  <si>
    <t>ночь</t>
  </si>
  <si>
    <t>ппр</t>
  </si>
  <si>
    <t>БЛ</t>
  </si>
  <si>
    <t>№ п.п.</t>
  </si>
  <si>
    <t>Наименование</t>
  </si>
  <si>
    <t>Количество, комплект</t>
  </si>
  <si>
    <t xml:space="preserve">( указывается: фамилия, имя, отчество, должность, название организации лица,  вывозящего ТМЦ) </t>
  </si>
  <si>
    <t>Лицо, разрешившее внос (руководитель подразделение КГПК)</t>
  </si>
  <si>
    <r>
      <rPr>
        <sz val="12"/>
        <color theme="1"/>
        <rFont val="Times New Roman"/>
        <family val="1"/>
        <charset val="204"/>
      </rPr>
      <t>Место отправления / доставки:</t>
    </r>
    <r>
      <rPr>
        <b/>
        <sz val="12"/>
        <color theme="1"/>
        <rFont val="Times New Roman"/>
        <family val="1"/>
        <charset val="204"/>
      </rPr>
      <t xml:space="preserve"> РСЦ Предзаводск. / Территория ГПП</t>
    </r>
  </si>
  <si>
    <t>Абдумуталов Д.А.</t>
  </si>
  <si>
    <t>Абдумуталов Дилхушбек Абдухаллок угли</t>
  </si>
  <si>
    <t>К</t>
  </si>
  <si>
    <t>Простой оборудования из-за сбоев, отказов оборудования АСУТП минимизирован за счет сокращения времени на диагностику, поиск, устранение неисправности.</t>
  </si>
  <si>
    <t>Устранение выявленных в процессе пусконаладочных и плановых работ замечаний в АСУТП.</t>
  </si>
  <si>
    <t>Осуществление производственного контроля в области промышленной безопасности, охраны труда и окружающей среды при проведении работ на производственных объектах ГПК и вспомогательных объектах, в местах проведения работ подрядными организациями.</t>
  </si>
  <si>
    <t>Соблюдены законодательные требования Республики Узбекистан в области ПБ, ОТ и ООС, а также требования, установленные проектно-сметной документацией и локальными нормативными актами Оператора (в том числе со стороны подрядчиков) в процессе проведения работ на производственных объектах Оператора. Отсутствуют инциденты и аварии. Обеспечена готовность к локализации и ликвидации чрезвычайных ситуаций.</t>
  </si>
  <si>
    <t>Простой оборудования из-за сбоев, отказов оборудования АСУТП минимизирован за счет оперативного реагирования на запросы инженеров пульта ПДС, качественное управление информацией при приеме/передаче смены, корректное ведение бумажной и электронной отчетности.</t>
  </si>
  <si>
    <t>В</t>
  </si>
  <si>
    <t>План</t>
  </si>
  <si>
    <t>ОТ</t>
  </si>
  <si>
    <t>Норма</t>
  </si>
  <si>
    <t>Факт</t>
  </si>
  <si>
    <t>Перераб.</t>
  </si>
  <si>
    <t>Телефон</t>
  </si>
  <si>
    <t>+998935912094</t>
  </si>
  <si>
    <t>+998909670466</t>
  </si>
  <si>
    <t>+998997355689
+998936580989</t>
  </si>
  <si>
    <t>Дата рождения</t>
  </si>
  <si>
    <t>+998916740794</t>
  </si>
  <si>
    <t>экзамен птм</t>
  </si>
  <si>
    <t>Url=phd://MES-PHDSRV2UZ</t>
  </si>
  <si>
    <t>Url=phd://10.129.67.200</t>
  </si>
  <si>
    <t>Дерат</t>
  </si>
  <si>
    <t>дерат</t>
  </si>
  <si>
    <t>Проверка наличия и работоспособности ультразвуковых отпугивателей, наличие отравы, клейких ловушек и заготовок для отмазок электриков (трупов мышей)</t>
  </si>
  <si>
    <t>Хадичабону</t>
  </si>
  <si>
    <t>Нодир кизи</t>
  </si>
  <si>
    <t>Одилбек</t>
  </si>
  <si>
    <t>Сабрина</t>
  </si>
  <si>
    <t>20001192</t>
  </si>
  <si>
    <t>Умаров</t>
  </si>
  <si>
    <t>Арсений</t>
  </si>
  <si>
    <t>Данилович</t>
  </si>
  <si>
    <t>Нишонов Шохжахон Фахриддин угли</t>
  </si>
  <si>
    <t>Нишонов Ш.Ф.</t>
  </si>
  <si>
    <t>ОТ/БЛ</t>
  </si>
  <si>
    <t>ВК</t>
  </si>
  <si>
    <t>Nishonov Shoxjaxon Faxriddin o'g'li</t>
  </si>
  <si>
    <t>креативность (творческий потенциал)</t>
  </si>
  <si>
    <t>уровень знаний</t>
  </si>
  <si>
    <t>Инженер АСУТП</t>
  </si>
  <si>
    <t>Отдел</t>
  </si>
  <si>
    <t>Тел. номер сотрудника</t>
  </si>
  <si>
    <t>Дата поверки газодетектора</t>
  </si>
  <si>
    <t>№ ПДУ</t>
  </si>
  <si>
    <t>Дата изготовления</t>
  </si>
  <si>
    <t xml:space="preserve"> Годен До</t>
  </si>
  <si>
    <t>Дата проверки</t>
  </si>
  <si>
    <t xml:space="preserve">Примечания </t>
  </si>
  <si>
    <t xml:space="preserve"> Околита Юрий / Абдижамалов Азамат</t>
  </si>
  <si>
    <t>Вед инженер по автоматизированным системам управления производством</t>
  </si>
  <si>
    <t>967-35-15 / 
967-36-52</t>
  </si>
  <si>
    <t>2019.03</t>
  </si>
  <si>
    <t>2024.09</t>
  </si>
  <si>
    <t>Назаров Темур Шовкат угли / Валиев Ринат Талгатович</t>
  </si>
  <si>
    <t>90-967-16-38 /              90 967-35-17</t>
  </si>
  <si>
    <t>GasAlert H2S EXTREME</t>
  </si>
  <si>
    <t xml:space="preserve"> Отомуродов Рустам Похирдинович / Рахмонов Рустам Тахирович</t>
  </si>
  <si>
    <t xml:space="preserve">967-36-19 /                   93-658-09-89
</t>
  </si>
  <si>
    <t>Drager 5500</t>
  </si>
  <si>
    <t xml:space="preserve">967-34-53 / 967-05-33 </t>
  </si>
  <si>
    <t>Биран Анатолий Владимирович /
Комардин Дмитрий Сергеевич</t>
  </si>
  <si>
    <t>967-36-53 / 967-36-64
`+998(90)168-05-38/+998(94)619-55-03</t>
  </si>
  <si>
    <t xml:space="preserve">стёрто (ARKJ-1919 от перечня метрологов) </t>
  </si>
  <si>
    <t>Коробкин Дмитрий Николаевич /
Умаров Даниил Бахтиёрович</t>
  </si>
  <si>
    <t xml:space="preserve"> / 91-980-25-00</t>
  </si>
  <si>
    <t>91 775 0037 / 967-19-23</t>
  </si>
  <si>
    <t>ARKJ-1587</t>
  </si>
  <si>
    <t>90 967-36-16</t>
  </si>
  <si>
    <t>SG0422342</t>
  </si>
  <si>
    <t>Равшанов Н:ПДУ № 532  не передаю.</t>
  </si>
  <si>
    <t xml:space="preserve"> / 967-04-66        </t>
  </si>
  <si>
    <t>2024.10</t>
  </si>
  <si>
    <t>ПДУ №  не передаю.</t>
  </si>
  <si>
    <t>Шаяхметов Ильдар Шавкатович/Гузаров Жамшид Каршиевич</t>
  </si>
  <si>
    <t>91 967-36-17</t>
  </si>
  <si>
    <t>SG0422205</t>
  </si>
  <si>
    <t>Склад АСУП</t>
  </si>
  <si>
    <t>Ихматуллаев Даврон Махаматкаримович /
Комилов Нодир Собирович</t>
  </si>
  <si>
    <t>Нишонов Ш.Ф. / 
Абдумуталов Д.А.</t>
  </si>
  <si>
    <t>Мамарасулов Зухриддин Салахидинович/ Набиев Абурахмон Хасанович</t>
  </si>
  <si>
    <t>ПНР ЖД налив</t>
  </si>
  <si>
    <t>ЭИ</t>
  </si>
  <si>
    <t>Габдулхаков Ринат Рафисович</t>
  </si>
  <si>
    <t>+998935569440</t>
  </si>
  <si>
    <t xml:space="preserve">+998909889809
+998900011011
</t>
  </si>
  <si>
    <t>+998911460097</t>
  </si>
  <si>
    <t>+998909673515</t>
  </si>
  <si>
    <t>+998917750037</t>
  </si>
  <si>
    <t>+99893-662-33-87
+99890 967-36-15</t>
  </si>
  <si>
    <t>+998946195503
+998909673664</t>
  </si>
  <si>
    <t>+998936027282
+998909673620</t>
  </si>
  <si>
    <t>Ташкентская область</t>
  </si>
  <si>
    <t>г. Алмалык</t>
  </si>
  <si>
    <t>Цех</t>
  </si>
  <si>
    <t>ЦАМ</t>
  </si>
  <si>
    <t>Регион</t>
  </si>
  <si>
    <t>Район города</t>
  </si>
  <si>
    <t>г. Навои</t>
  </si>
  <si>
    <t>г. Ташкент</t>
  </si>
  <si>
    <t>г. Бухара</t>
  </si>
  <si>
    <t>г. Фергана</t>
  </si>
  <si>
    <t>г. Заравшан</t>
  </si>
  <si>
    <t>г. Ангрен</t>
  </si>
  <si>
    <t>Бухарская область</t>
  </si>
  <si>
    <t>+998909671638</t>
  </si>
  <si>
    <t>Алмазарский район</t>
  </si>
  <si>
    <t>+998911324884</t>
  </si>
  <si>
    <t>Шайхонтохурский р-н</t>
  </si>
  <si>
    <t>Навоийская область</t>
  </si>
  <si>
    <t>+998906141486</t>
  </si>
  <si>
    <t>г. Бекабад</t>
  </si>
  <si>
    <t>г. Чирчик</t>
  </si>
  <si>
    <t>Яшнабадский р-н</t>
  </si>
  <si>
    <t>Мирзо - Улугбекский р-н</t>
  </si>
  <si>
    <t>+998909673653</t>
  </si>
  <si>
    <t>Навоийская обл.</t>
  </si>
  <si>
    <t>Ферганская обл.</t>
  </si>
  <si>
    <t>Чиланзарский р-н</t>
  </si>
  <si>
    <t>ферганская обл.</t>
  </si>
  <si>
    <t>Учтепинский район</t>
  </si>
  <si>
    <t>МФГ Эски-Каунчи</t>
  </si>
  <si>
    <t>+998909673517</t>
  </si>
  <si>
    <t>+998909673617</t>
  </si>
  <si>
    <t>Габдулхаков Р.Р.</t>
  </si>
  <si>
    <t>Испытания СИЗ</t>
  </si>
  <si>
    <t>\\dfs.int.lukoil-international.uz\root\Public_KGPK\02 KIP_M\08_ПБОТиООС\График исп СИЗ КГПК 2022.pdf</t>
  </si>
  <si>
    <t>Заявка на поверочные клейма</t>
  </si>
  <si>
    <t>ПАЗ1</t>
  </si>
  <si>
    <t>ПАЗ2</t>
  </si>
  <si>
    <t>ПАЗ3</t>
  </si>
  <si>
    <t>243-0</t>
  </si>
  <si>
    <t>ППР2</t>
  </si>
  <si>
    <t>ППР3</t>
  </si>
  <si>
    <t>работы ночью</t>
  </si>
  <si>
    <t>241-0</t>
  </si>
  <si>
    <t>353-0</t>
  </si>
  <si>
    <t>624-1</t>
  </si>
  <si>
    <t>ППР4</t>
  </si>
  <si>
    <t>работы днём</t>
  </si>
  <si>
    <t>ночью</t>
  </si>
  <si>
    <t>ПАЗ0</t>
  </si>
  <si>
    <t>держурный день</t>
  </si>
  <si>
    <t>дежурный ночь</t>
  </si>
  <si>
    <t>калибровка день</t>
  </si>
  <si>
    <t>калибровка ночь</t>
  </si>
  <si>
    <t>ком</t>
  </si>
  <si>
    <t>Худойбердиев Махмуд Абдурашидович</t>
  </si>
  <si>
    <t>/Аверьхянихин Виталий Юрьевич</t>
  </si>
  <si>
    <t>Худойбердиев М.А.</t>
  </si>
  <si>
    <t>`</t>
  </si>
  <si>
    <t xml:space="preserve">                                                                          </t>
  </si>
  <si>
    <t>Дежурный1</t>
  </si>
  <si>
    <t>Дежурный2</t>
  </si>
  <si>
    <t>ПАЗ 1</t>
  </si>
  <si>
    <t>ПАЗ 2</t>
  </si>
  <si>
    <t>ПАЗ 3</t>
  </si>
  <si>
    <t>Пульт 1</t>
  </si>
  <si>
    <t>Пульт 2</t>
  </si>
  <si>
    <t>ТО 2</t>
  </si>
  <si>
    <t>ТО 3</t>
  </si>
  <si>
    <t>ТО 4</t>
  </si>
  <si>
    <t>День</t>
  </si>
  <si>
    <t>калибровка</t>
  </si>
  <si>
    <t>КП1/1</t>
  </si>
  <si>
    <t>КП4/1</t>
  </si>
  <si>
    <t>КП2/2</t>
  </si>
  <si>
    <t>КП3/2</t>
  </si>
  <si>
    <t>КП2/1</t>
  </si>
  <si>
    <t>СП1</t>
  </si>
  <si>
    <t>КП4/2</t>
  </si>
  <si>
    <t>СП2</t>
  </si>
  <si>
    <t>гузаров</t>
  </si>
  <si>
    <t>нишонов</t>
  </si>
  <si>
    <t>Ихматулаев</t>
  </si>
  <si>
    <t>Азамат</t>
  </si>
  <si>
    <t>Ринат</t>
  </si>
  <si>
    <t>Юра</t>
  </si>
  <si>
    <t>Рахмонов</t>
  </si>
  <si>
    <t>Габдулхаков</t>
  </si>
  <si>
    <t>Виталий</t>
  </si>
  <si>
    <t>Комилов</t>
  </si>
  <si>
    <t>Биран</t>
  </si>
  <si>
    <t>Набиев</t>
  </si>
  <si>
    <t>коробкин</t>
  </si>
  <si>
    <t>мамарасулов</t>
  </si>
  <si>
    <t>Абдумуталов</t>
  </si>
  <si>
    <t>комардин</t>
  </si>
  <si>
    <t>звено</t>
  </si>
  <si>
    <t>1 вариант</t>
  </si>
  <si>
    <t>624_5_СП-1</t>
  </si>
  <si>
    <t>624_5_СП-2</t>
  </si>
  <si>
    <t>НТС322</t>
  </si>
  <si>
    <t>худобердыев</t>
  </si>
  <si>
    <t>Последний вариант</t>
  </si>
  <si>
    <t>Худобердыев</t>
  </si>
  <si>
    <t>Коробкин</t>
  </si>
  <si>
    <t>Мамарасулов</t>
  </si>
  <si>
    <t>Ихматуллаев</t>
  </si>
  <si>
    <t>Захаров</t>
  </si>
  <si>
    <t>+998916676228</t>
  </si>
  <si>
    <t>XUDOYBERDIYEV MAXMUD ABDURASHIDOVICH</t>
  </si>
  <si>
    <t>Гузаров</t>
  </si>
  <si>
    <t>Нишонов</t>
  </si>
  <si>
    <t>Анзор</t>
  </si>
  <si>
    <t>бс</t>
  </si>
  <si>
    <t>Собиржоний Ахаджон Абдуллажон угли</t>
  </si>
  <si>
    <t>SHAYAXMETOV ILDAR SHAVKATOVICH</t>
  </si>
  <si>
    <t>"K:\02 KIP_M\04_УАСУП\6-Персонал\Информация по удостоверениям ПБ.xlsx"</t>
  </si>
  <si>
    <t>Приоритет</t>
  </si>
  <si>
    <t>Годовая задача</t>
  </si>
  <si>
    <t>Ожидаемый результат выполнения</t>
  </si>
  <si>
    <t>Прямые и косвенные потери от сбоев и простоя серверного оборудования из-за некачественного или несвоевременного выполнения текущего технического обслуживания и планово-предупредительного ремонта АСУТП минимизированы. Информационная безопасность АСУТП обеспечена. Задачи по изменению программного обеспечения выполнены с соответствии с указанными сроками. Резервные копии созданы в соответствии с графиком ППР.</t>
  </si>
  <si>
    <t>Простой оборудования из-за сбоев, отказов оборудования АСУТП минимизирован за счет сокращения времени на диагностику, поиск, устранение неисправности. Обеспечено соответствие алгоритмов АСУТП положениям технологических регламентов, производственных инструкций, матрицам C&amp;E</t>
  </si>
  <si>
    <t>Гл. Спец.</t>
  </si>
  <si>
    <t>Вед. Инж.</t>
  </si>
  <si>
    <t>Выполнение текущего технического обслуживания и планового предупредительного ремонта АСУТП. Обеспечение бесперебойного и надежного функционирования АСУТП. Выполнение работ по анализу и диагностике АСУП.</t>
  </si>
  <si>
    <t>Деж. Инженер</t>
  </si>
  <si>
    <t>Прямые и косвенные потери от сбоев и простоя серверного оборудования из-за некачественного или несвоевременного выполнения текущего технического обслуживания и планово-предупредительного ремонта АСУТП минимизированы.</t>
  </si>
  <si>
    <t>Контроль работы АСУТП, оперативное реагирование и устранение отказов в работе АСУТП. Оказание содействия инженерам пульта ПДС по вопросам АСУТП.</t>
  </si>
  <si>
    <t>Простой оборудования из-за сбоев, отказов оборудования АСУТП минимизирован за счет сокращения времени на диагностику, поиск, устранение неисправности. Информационная безопасность АСУТП обеспечена.</t>
  </si>
  <si>
    <t xml:space="preserve">Инженер </t>
  </si>
  <si>
    <t>Выполнение калибровки, поверки измерительных каналов АСУ ТП.</t>
  </si>
  <si>
    <t>Обеспечение бесперебойной работы автоматизированных систем управления технологическим процессом, информационно-измерительных систем, систем противоаварийной защиты и пожарогазообнаружения.</t>
  </si>
  <si>
    <t>Совершенствование работы АСУП. Устранение выявленных в процессе пусконаладочных и плановых работ замечаний в АСУТП.</t>
  </si>
  <si>
    <t>Предложения по оптимизации АСУП предложены, рассмотрены и внедрены. Замечания устранены в соответствии с утвержденным перечнем и в указанный срок.</t>
  </si>
  <si>
    <t>Прямые и косвенные потери от сбоев и простоя оборудования из-за некачественного или несвоевременного планирования и выполнения текущего технического обслуживания и планово-предупредительного ремонта АСУТП минимизированы.</t>
  </si>
  <si>
    <t>Выполнение текущего технического обслуживания и планового предупредительного ремонта АСУТП. Обеспечение бесперебойного и надежного функционирования АСУТП. Выполнение работ по анализу и диагностике АСУП. Выполнение установленных в интегрированной системе управления SAP ERP ИСУ функций.</t>
  </si>
  <si>
    <t>Калибровка, поверка измерительных каналов АСУ ТП выполнена в соответствии с утверждённым графиком поверки.</t>
  </si>
  <si>
    <t>Abdumutalov Dilxushbek Abduxallok ugli</t>
  </si>
  <si>
    <t>Соловьев А.Н.</t>
  </si>
  <si>
    <t>Соловьёв Алексей Николаевич</t>
  </si>
  <si>
    <t>Собиржоний А.А.</t>
  </si>
  <si>
    <t>+998903632870</t>
  </si>
  <si>
    <t>Каб</t>
  </si>
  <si>
    <t>20001709</t>
  </si>
  <si>
    <t>20000143</t>
  </si>
  <si>
    <t>20000231</t>
  </si>
  <si>
    <t>20000450</t>
  </si>
  <si>
    <t>20000826</t>
  </si>
  <si>
    <t>20001440</t>
  </si>
  <si>
    <t>20001446</t>
  </si>
  <si>
    <t>20001540</t>
  </si>
  <si>
    <t xml:space="preserve">город Фергана, улица Абдула Кадыри дом 146 кв 54  </t>
  </si>
  <si>
    <t>Вид образования</t>
  </si>
  <si>
    <t>Название учебного заведения</t>
  </si>
  <si>
    <t>Дата выдачи документа</t>
  </si>
  <si>
    <t>Специальность</t>
  </si>
  <si>
    <t>Квалификация</t>
  </si>
  <si>
    <t>Раздел персонала</t>
  </si>
  <si>
    <t>Возраст сотрудника</t>
  </si>
  <si>
    <t>Начало срока действия инфо-тип</t>
  </si>
  <si>
    <t>Конец срока действия инфо-типа</t>
  </si>
  <si>
    <t>Документ об образовании</t>
  </si>
  <si>
    <t>Номер и серия документа</t>
  </si>
  <si>
    <t>Высшее профессиональное образование</t>
  </si>
  <si>
    <t>Ташкентский государственный технический университет</t>
  </si>
  <si>
    <t>Информатика и информационные технологии</t>
  </si>
  <si>
    <t>Бакалавр</t>
  </si>
  <si>
    <t>LUOC</t>
  </si>
  <si>
    <t>диплом бакалавра</t>
  </si>
  <si>
    <t>055337</t>
  </si>
  <si>
    <t>Ташкентский химико-технологический институт</t>
  </si>
  <si>
    <t>Автоматизация и управление</t>
  </si>
  <si>
    <t>Магистр</t>
  </si>
  <si>
    <t>диплом магистра</t>
  </si>
  <si>
    <t>064583</t>
  </si>
  <si>
    <t>572285</t>
  </si>
  <si>
    <t>Российский государственный универститет им. И.М. Губкина</t>
  </si>
  <si>
    <t>Нефтегазовое дело</t>
  </si>
  <si>
    <t>107705 0100333</t>
  </si>
  <si>
    <t>Ташкентский университет информационных технологий</t>
  </si>
  <si>
    <t>430262</t>
  </si>
  <si>
    <t>Среднее профессиональное образование</t>
  </si>
  <si>
    <t>Мирабадский профессиональный колледж бытового обслуживания</t>
  </si>
  <si>
    <t>Ремонт и обслуживание радиотехники и телеаппаратуры</t>
  </si>
  <si>
    <t>Мастер по ремонту и обслуживанию радиотехники и телеоборудования</t>
  </si>
  <si>
    <t>диплом о среднем проф. образовании</t>
  </si>
  <si>
    <t>536244</t>
  </si>
  <si>
    <t>Алмалыкский горно-металлургический профессиональный колледж</t>
  </si>
  <si>
    <t>Автоматика и контрольно-измерительные приборы</t>
  </si>
  <si>
    <t>Слесарь по контрольно-измерительным приборам и автоматике</t>
  </si>
  <si>
    <t>720705</t>
  </si>
  <si>
    <t>Навоийский государственный горный институт</t>
  </si>
  <si>
    <t>Горный электромеханик</t>
  </si>
  <si>
    <t>558834</t>
  </si>
  <si>
    <t>Ташкентский Государственный Технический Университет</t>
  </si>
  <si>
    <t>Электроэнергетика</t>
  </si>
  <si>
    <t>481747</t>
  </si>
  <si>
    <t>Ташкентский государственный педагогический университет им. Низами</t>
  </si>
  <si>
    <t>Математика и информатика</t>
  </si>
  <si>
    <t>227248</t>
  </si>
  <si>
    <t>431736</t>
  </si>
  <si>
    <t>Информационная безопасность</t>
  </si>
  <si>
    <t>497981</t>
  </si>
  <si>
    <t>437295</t>
  </si>
  <si>
    <t>231063</t>
  </si>
  <si>
    <t>Автоматизация производства и технологических процессов</t>
  </si>
  <si>
    <t>037395</t>
  </si>
  <si>
    <t>Ташкентский профессиональный колледж связи</t>
  </si>
  <si>
    <t>Телекомуникация</t>
  </si>
  <si>
    <t>Электромеханик по международной и городской связи</t>
  </si>
  <si>
    <t>1430853</t>
  </si>
  <si>
    <t>736345</t>
  </si>
  <si>
    <t>Технология переработки нефти и газа</t>
  </si>
  <si>
    <t>232143</t>
  </si>
  <si>
    <t>Бухарский колледж нефтяной и газовой промышленности</t>
  </si>
  <si>
    <t>Техник по ремонту и эксплуатации автоматизированных систем и контрол</t>
  </si>
  <si>
    <t>Техник</t>
  </si>
  <si>
    <t>3540849</t>
  </si>
  <si>
    <t>Бухарский инженерно-технологический институт</t>
  </si>
  <si>
    <t>Системы информационных технологий в управлении технологическими про</t>
  </si>
  <si>
    <t>063293</t>
  </si>
  <si>
    <t/>
  </si>
  <si>
    <t>500610</t>
  </si>
  <si>
    <t>Университет ИНХА в г.Ташкенте</t>
  </si>
  <si>
    <t>Компьютерный и программный инжиниринг</t>
  </si>
  <si>
    <t>Инженер-программист</t>
  </si>
  <si>
    <t>152245</t>
  </si>
  <si>
    <t>Приборостроение</t>
  </si>
  <si>
    <t>удостоверение о среднем проф.образовании</t>
  </si>
  <si>
    <t>3139503</t>
  </si>
  <si>
    <t>Томский Государственный Университет систем управления и радиоэлектр</t>
  </si>
  <si>
    <t>Электроника и наноэлектроника</t>
  </si>
  <si>
    <t>107005 0935526</t>
  </si>
  <si>
    <t>Ферганский политехнический институт</t>
  </si>
  <si>
    <t>Управление и автоматизация технологических процессов и производств</t>
  </si>
  <si>
    <t>Инженер-системотехник</t>
  </si>
  <si>
    <t>В№00053610</t>
  </si>
  <si>
    <t>Автоматизация и контроль технологических процессов и производства (х</t>
  </si>
  <si>
    <t>инженер-системотехник</t>
  </si>
  <si>
    <t>В №00001619</t>
  </si>
  <si>
    <t>Аларм манажемент</t>
  </si>
  <si>
    <t>Рабочие часы</t>
  </si>
  <si>
    <t>Хасанов Р.Х.</t>
  </si>
  <si>
    <t>Чел.час./год</t>
  </si>
  <si>
    <t>Чел.дней/год</t>
  </si>
  <si>
    <t>Стажировка / ОВКВ</t>
  </si>
  <si>
    <t>Хасанов Рафис Хафизович</t>
  </si>
  <si>
    <t>ПТМ</t>
  </si>
  <si>
    <t>Арсен</t>
  </si>
  <si>
    <t>Ринатович  </t>
  </si>
  <si>
    <t> 16.04.2012</t>
  </si>
  <si>
    <t>Тимур</t>
  </si>
  <si>
    <t>AM</t>
  </si>
  <si>
    <t>Нишонова</t>
  </si>
  <si>
    <t>Ясмина</t>
  </si>
  <si>
    <t>табель</t>
  </si>
  <si>
    <t>Г</t>
  </si>
  <si>
    <t>+998909671524</t>
  </si>
  <si>
    <t xml:space="preserve">Должность </t>
  </si>
  <si>
    <t>Инженер АСУП</t>
  </si>
  <si>
    <t>Медицинский осмотр</t>
  </si>
  <si>
    <t>Аварийный выход</t>
  </si>
  <si>
    <t>Операторная</t>
  </si>
  <si>
    <t>Комната инж. АСУП 5</t>
  </si>
  <si>
    <t>Комната инж. АСУП 11</t>
  </si>
  <si>
    <t>КПП4</t>
  </si>
  <si>
    <t>Иминов Сардорбек Тавакилович</t>
  </si>
  <si>
    <t>+998903037907</t>
  </si>
  <si>
    <t>IMINOV SARDORBEK TAVAKILOVICH</t>
  </si>
  <si>
    <t>Никитин Вячеслав Викторович / Никитин Владислав Викторович</t>
  </si>
  <si>
    <t>Захаров Алексей Павлович/ 
Хасанов Рафис Хафизович</t>
  </si>
  <si>
    <t xml:space="preserve">967-36-48  / 967-05-33 </t>
  </si>
  <si>
    <t>967-35-26 / 967-34-64</t>
  </si>
  <si>
    <t>Тухтасинов Махмуджон Рустамполвон угли</t>
  </si>
  <si>
    <t>Шайдуллов Артур Фагимович</t>
  </si>
  <si>
    <t>Шайдуллов А.Ф.</t>
  </si>
  <si>
    <t>Тухтасинов М.Р.</t>
  </si>
  <si>
    <t>Толмасов Дурбек Хусанович</t>
  </si>
  <si>
    <t>Gabdulkhakov Rinat Rafisovich</t>
  </si>
  <si>
    <t>Толмасов Д.Х.</t>
  </si>
  <si>
    <t>+998936663101</t>
  </si>
  <si>
    <t>Дата увольнения</t>
  </si>
  <si>
    <t>Расулов Тимур Олегович</t>
  </si>
  <si>
    <t xml:space="preserve">Гафаров Руслан </t>
  </si>
  <si>
    <t>Нишонов Шухратжон</t>
  </si>
  <si>
    <t>Тазутдинов Рафаиль Шамильевич</t>
  </si>
  <si>
    <t>Нугманов Рашид Анварович</t>
  </si>
  <si>
    <t>Информативный Лист движения персонала Служб АСУП</t>
  </si>
  <si>
    <t>Промысел</t>
  </si>
  <si>
    <t>Штат</t>
  </si>
  <si>
    <t>Год</t>
  </si>
  <si>
    <t>Количество принятых</t>
  </si>
  <si>
    <r>
      <t>внешних</t>
    </r>
    <r>
      <rPr>
        <sz val="11"/>
        <color rgb="FF000000"/>
        <rFont val="Calibri"/>
        <family val="2"/>
        <charset val="204"/>
      </rPr>
      <t xml:space="preserve"> кандидатов в службу АСУП</t>
    </r>
  </si>
  <si>
    <t>Количество отказавшихся внешних кандидатов в службу АСУП</t>
  </si>
  <si>
    <t>Количество принятых внутренних кандидатов ЛУОК  в службу АСУП</t>
  </si>
  <si>
    <t>Ожидаемое количество увольнений персонала службы АСУП</t>
  </si>
  <si>
    <t>Лардугин</t>
  </si>
  <si>
    <t>Статистика не велась</t>
  </si>
  <si>
    <t>---</t>
  </si>
  <si>
    <t>Tolmasov Durbek Xusanovich</t>
  </si>
  <si>
    <t>+998946902552</t>
  </si>
  <si>
    <t>Мирабадский район, ул. Чехова, д.30</t>
  </si>
  <si>
    <t>г.Ташкент</t>
  </si>
  <si>
    <t>Вакансия</t>
  </si>
  <si>
    <t>РЕМОНТ</t>
  </si>
  <si>
    <t>ТО_2</t>
  </si>
  <si>
    <t>Потерянный кадровый резерв</t>
  </si>
  <si>
    <t>ПАЗ_2</t>
  </si>
  <si>
    <t>ПАЗ_3</t>
  </si>
  <si>
    <t>ТО_1</t>
  </si>
  <si>
    <t>Деж_1</t>
  </si>
  <si>
    <t>ПАЗ_1</t>
  </si>
  <si>
    <t>Деж_2</t>
  </si>
  <si>
    <t>Стажировка на дежурного</t>
  </si>
  <si>
    <t>Машрабов Фаррухжон Мурод угли не принял предложение по зарплате.</t>
  </si>
  <si>
    <t>Машрабов Ф.М.</t>
  </si>
  <si>
    <t>Мухитдинов Д</t>
  </si>
  <si>
    <t>Турдалиев М.</t>
  </si>
  <si>
    <t>Мухитдинов Джавохир не принял предложение по зарплате.</t>
  </si>
  <si>
    <t>Турдалиев Машраб не принял предложение по зарплате.</t>
  </si>
  <si>
    <t>Иминов С.Т.</t>
  </si>
  <si>
    <t>КГПК АСУП</t>
  </si>
  <si>
    <t xml:space="preserve">Гафаров Р.Н. </t>
  </si>
  <si>
    <t>Нугманов Р.А.</t>
  </si>
  <si>
    <t>Количество уволившегося персонала участка АСУП</t>
  </si>
  <si>
    <t>Обшатко А.Е.</t>
  </si>
  <si>
    <t>Данилов И.В.</t>
  </si>
  <si>
    <t>Капралов И.В.</t>
  </si>
  <si>
    <t>Каримбаев А.Т.</t>
  </si>
  <si>
    <t>Бекмурадов Ш.Г.</t>
  </si>
  <si>
    <t>Габдулхаков Р.Р,</t>
  </si>
  <si>
    <t>Кол-во персонала</t>
  </si>
  <si>
    <t>Город</t>
  </si>
  <si>
    <t>ЖД билет</t>
  </si>
  <si>
    <t>нет</t>
  </si>
  <si>
    <t>да</t>
  </si>
  <si>
    <t>ФИО на латинице</t>
  </si>
  <si>
    <t>Кем и когда выдан</t>
  </si>
  <si>
    <t>IXMATULLAYEV DAVRON MAXAMATKARIMOVICH</t>
  </si>
  <si>
    <t>АА 8694841</t>
  </si>
  <si>
    <t>TOSHKENT VILOYATI CHIRCHIQ SHAHAR IIB</t>
  </si>
  <si>
    <t>Tukhtasinov Makhmudjon Rustampolvon ugli</t>
  </si>
  <si>
    <t>AA 6058855</t>
  </si>
  <si>
    <t>Farg'ona viloyati Farg'ona shaxar IIB</t>
  </si>
  <si>
    <t>Shaydulov Artur Fagimovich</t>
  </si>
  <si>
    <t>TOSHKENT VILOYATI OLMALIQ SHAHAR IIB</t>
  </si>
  <si>
    <t>AD 2094718</t>
  </si>
  <si>
    <t>SOBIRJONIY AHADJON ABDULAJON UGLI</t>
  </si>
  <si>
    <t>AD3273965</t>
  </si>
  <si>
    <t>IIV 26294</t>
  </si>
  <si>
    <t>AD2793090</t>
  </si>
  <si>
    <t>IIV 27407</t>
  </si>
  <si>
    <t>SOLOVYOV ALEKSEY NIKOLAYEVICH</t>
  </si>
  <si>
    <t>IIV 30401</t>
  </si>
  <si>
    <t>АА 9789003</t>
  </si>
  <si>
    <t>ANGREN SHAHAR IIB</t>
  </si>
  <si>
    <t>АA 2844314</t>
  </si>
  <si>
    <t>Toshkent shahar Mirobod tumani IIB</t>
  </si>
  <si>
    <t>AA 6441195</t>
  </si>
  <si>
    <t>MIRISHKOR TUMANI IIB</t>
  </si>
  <si>
    <t>Rahmonov Rustam Toxirovich</t>
  </si>
  <si>
    <t>AA 6482829</t>
  </si>
  <si>
    <t>NAVOIY VILOYATI ZARAFSHON SHAHAR IIB</t>
  </si>
  <si>
    <t>ФИО полное</t>
  </si>
  <si>
    <t>Ибрагимов Мамур  не принял предложение по зарплате.</t>
  </si>
  <si>
    <t>Ибрагимов М.</t>
  </si>
  <si>
    <t>Вакансия /Лещенко А.В.</t>
  </si>
  <si>
    <t>Проверка электроиснтр. В ЛУОК</t>
  </si>
  <si>
    <t>Umarov Daniil Baxtiyorovich</t>
  </si>
  <si>
    <t>AD3220537</t>
  </si>
  <si>
    <r>
      <t xml:space="preserve">Паспорт номер / </t>
    </r>
    <r>
      <rPr>
        <b/>
        <sz val="11"/>
        <color theme="5"/>
        <rFont val="Times New Roman"/>
        <family val="1"/>
        <charset val="204"/>
      </rPr>
      <t>ID Card</t>
    </r>
  </si>
  <si>
    <t>Лет</t>
  </si>
  <si>
    <t>Точка вахтования</t>
  </si>
  <si>
    <t>+998919787997</t>
  </si>
  <si>
    <t>AD3717510</t>
  </si>
  <si>
    <t>город Фергана, улица Аэропорт, дом 14</t>
  </si>
  <si>
    <t>+998909673619
+998913084986</t>
  </si>
  <si>
    <t>Клименко В.В.</t>
  </si>
  <si>
    <t>Клименко Владислав Валерьевич</t>
  </si>
  <si>
    <t>Муминов Н.Г.</t>
  </si>
  <si>
    <t>Лещенко А.В.</t>
  </si>
  <si>
    <t xml:space="preserve">Клименко Владислав Валерьевич </t>
  </si>
  <si>
    <t>+998907399539</t>
  </si>
  <si>
    <t>KLIMENKO VLADISLAV</t>
  </si>
  <si>
    <t>AA 6950143</t>
  </si>
  <si>
    <t>AD 2355377</t>
  </si>
  <si>
    <t>Курс</t>
  </si>
  <si>
    <t>Honeywell  SM4550/4551Safety Manager: Fundamentals – Implementation and Maintenance</t>
  </si>
  <si>
    <t>Experion PKS: Конфигурирование, настройка графики и реализация стратегии управления / Fundamentals - Configuration, Graphics Building and Control Strategy Implementation</t>
  </si>
  <si>
    <t>Программируемые Контроллеры: Создание, программирование и обслуживание системы RSLogix5000 (CCP143, 146, 151,153)</t>
  </si>
  <si>
    <t>Примечание</t>
  </si>
  <si>
    <t>Обучался не на КГПК</t>
  </si>
  <si>
    <t>Статус</t>
  </si>
  <si>
    <t>Обучен</t>
  </si>
  <si>
    <t>Дата начала  обучения</t>
  </si>
  <si>
    <t>Experion PKS: Установка и администрирование системы / Advanced - Server and Station Installation and Administration</t>
  </si>
  <si>
    <t>MS-S7.1  Базовый. Программирование контроллеров Siemens S-7-300/400.
MS-S7.2  Расширенный. Программирование контроллеров Siemens S-7-300/400.</t>
  </si>
  <si>
    <t>Siemens ST-BWINCCS. Системный курс Siemens по проектированию в среде SIMATIC WinCC</t>
  </si>
  <si>
    <t>Обучение по калибровке и поверке измерительных каналов</t>
  </si>
  <si>
    <t>ST-7SERV3 - сервисный курс "Эксперт"</t>
  </si>
  <si>
    <t>Комплексная программа обучения CCNA R&amp;S- CISCO CERTIFIED NETWORK ASSOCIATE Routing &amp;Switching. состоит из курсов ICND 1 + ICND 2</t>
  </si>
  <si>
    <t>Course 20462D Administering Microsoft SQL Server Databases (Администрирование Microsoft SQL Server 2014)</t>
  </si>
  <si>
    <t>Course 20461D Создание запросов  Microsoft SQL Server 2014)</t>
  </si>
  <si>
    <t>EXP-1014R410RU/EXP-23R400
Experion PKS: Advanced - Server and Station Installation and Administration -Non LCN- Connected</t>
  </si>
  <si>
    <t>HoneywellHC-0002-AT: HC900: Fundamentals – Hybrid Controller and Control Station Implementation
Course Number: HC-0002-AT</t>
  </si>
  <si>
    <t>Siemens Climatix - HVAC control solution
Имеется бесплатный (https://stepik.org/95643
https://stepik.org/course/95643/promo?search=841841236)</t>
  </si>
  <si>
    <t xml:space="preserve">Honeywell UNI-5747 : Uniformance PHD: Fundamentals - System Administration </t>
  </si>
  <si>
    <t>Эксплуатация и обслуживание системы 3500</t>
  </si>
  <si>
    <t>Коробкин Д.Н</t>
  </si>
  <si>
    <t>MAN</t>
  </si>
  <si>
    <t>Muminov Nuritdin Gayratovich</t>
  </si>
  <si>
    <t>Муминов Нуритдин Гайратович</t>
  </si>
  <si>
    <t>AD 2079777</t>
  </si>
  <si>
    <t>AD4069125</t>
  </si>
  <si>
    <t>Разрешается: _______________________________________________________</t>
  </si>
  <si>
    <t>Проксиметор BentlyNevada s/n 13A0238P</t>
  </si>
  <si>
    <t>Кабель удлинительный в броне</t>
  </si>
  <si>
    <t>Датчик вибрации BentlyNevada s/n 13A013H0</t>
  </si>
  <si>
    <r>
      <t>_</t>
    </r>
    <r>
      <rPr>
        <b/>
        <u/>
        <sz val="12"/>
        <color theme="1"/>
        <rFont val="Times New Roman"/>
        <family val="1"/>
        <charset val="204"/>
      </rPr>
      <t xml:space="preserve">Внос/вынос </t>
    </r>
    <r>
      <rPr>
        <u/>
        <sz val="12"/>
        <color theme="1"/>
        <rFont val="Times New Roman"/>
        <family val="1"/>
        <charset val="204"/>
      </rPr>
      <t>через КПП КГПК, КПП ВГ</t>
    </r>
  </si>
  <si>
    <t>"___"___________ 2023г.</t>
  </si>
  <si>
    <t>Дата "___" __________ 2023 года</t>
  </si>
  <si>
    <t>_______________ Нач. уч. АСУП Никитин Владислав Викторович</t>
  </si>
  <si>
    <t>Лещенко Андрей Викторович</t>
  </si>
  <si>
    <t>АБК ВГ</t>
  </si>
  <si>
    <t>СКУД</t>
  </si>
  <si>
    <t>ВЗ</t>
  </si>
  <si>
    <t>Категория, класс помещения</t>
  </si>
  <si>
    <t>Категория, класс пожарную безопасности помещения</t>
  </si>
  <si>
    <t>MS-S7.1  Базовый. Программирование контроллеров Siemens S-7-300/400. MS-S7.2  Расширенный. Программирование контроллеров Siemens S-7-300/400.</t>
  </si>
  <si>
    <t>Эксплуатация и обслуживание системы System 1 (Основы работы с System 1 Classic )</t>
  </si>
  <si>
    <t>Эксплуатация и обслуживание системы защиты от сверхоборотов (overspeed)  3701</t>
  </si>
  <si>
    <t xml:space="preserve"> Honeywell UNI-5747 : Uniformance PHD: Fundamentals - System Administration </t>
  </si>
  <si>
    <t>+998905307457</t>
  </si>
  <si>
    <t>Холиков Б.М.</t>
  </si>
  <si>
    <t>Холиков Баходир Махмудович</t>
  </si>
  <si>
    <t>+998906159531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</si>
</sst>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419]d\ mmm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i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9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name val="Calibri"/>
      <family val="2"/>
      <scheme val="minor"/>
    </font>
    <font>
      <b/>
      <u/>
      <sz val="12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sz val="11"/>
      <color rgb="FFFF0000"/>
      <name val="Calibri"/>
      <family val="2"/>
      <scheme val="minor"/>
    </font>
    <font>
      <sz val="9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color rgb="FF212529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b/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FontAwesome"/>
    </font>
    <font>
      <b/>
      <sz val="11"/>
      <color rgb="FF212529"/>
      <name val="Roboto"/>
    </font>
    <font>
      <sz val="11"/>
      <color rgb="FF212529"/>
      <name val="Roboto"/>
    </font>
    <font>
      <sz val="11"/>
      <name val="Times New Roman"/>
      <family val="1"/>
      <charset val="204"/>
    </font>
    <font>
      <b/>
      <sz val="11"/>
      <color rgb="FFFFFF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FF00"/>
      <name val="Calibri"/>
      <family val="2"/>
      <scheme val="minor"/>
    </font>
    <font>
      <b/>
      <sz val="12"/>
      <color rgb="FFFFFF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b/>
      <sz val="11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5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5" fillId="0" borderId="0"/>
    <xf numFmtId="0" fontId="17" fillId="0" borderId="0"/>
    <xf numFmtId="0" fontId="14" fillId="0" borderId="0"/>
    <xf numFmtId="0" fontId="13" fillId="0" borderId="0"/>
    <xf numFmtId="0" fontId="12" fillId="0" borderId="0"/>
    <xf numFmtId="0" fontId="31" fillId="0" borderId="0"/>
    <xf numFmtId="0" fontId="9" fillId="0" borderId="0"/>
    <xf numFmtId="0" fontId="31" fillId="0" borderId="0"/>
    <xf numFmtId="0" fontId="47" fillId="0" borderId="0" applyNumberFormat="0" applyFill="0" applyBorder="0" applyAlignment="0" applyProtection="0"/>
    <xf numFmtId="0" fontId="4" fillId="0" borderId="0"/>
    <xf numFmtId="0" fontId="43" fillId="0" borderId="0"/>
    <xf numFmtId="0" fontId="4" fillId="0" borderId="0"/>
  </cellStyleXfs>
  <cellXfs count="1424">
    <xf numFmtId="0" fontId="0" fillId="0" borderId="0" xfId="0"/>
    <xf numFmtId="0" fontId="0" fillId="0" borderId="0" xfId="0" applyFill="1"/>
    <xf numFmtId="0" fontId="18" fillId="0" borderId="1" xfId="2" applyNumberFormat="1" applyFont="1" applyFill="1" applyBorder="1" applyAlignment="1" applyProtection="1">
      <alignment horizontal="center" vertical="center"/>
      <protection locked="0" hidden="1"/>
    </xf>
    <xf numFmtId="0" fontId="16" fillId="0" borderId="2" xfId="0" applyFont="1" applyBorder="1" applyAlignment="1" applyProtection="1">
      <alignment horizontal="left"/>
      <protection locked="0" hidden="1"/>
    </xf>
    <xf numFmtId="0" fontId="18" fillId="2" borderId="2" xfId="2" applyNumberFormat="1" applyFont="1" applyFill="1" applyBorder="1" applyAlignment="1" applyProtection="1">
      <alignment horizontal="left" vertical="center"/>
      <protection locked="0" hidden="1"/>
    </xf>
    <xf numFmtId="0" fontId="21" fillId="5" borderId="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 applyProtection="1">
      <alignment horizontal="center" vertical="center"/>
      <protection locked="0" hidden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6" fillId="0" borderId="10" xfId="0" applyFont="1" applyFill="1" applyBorder="1" applyAlignment="1" applyProtection="1">
      <alignment horizontal="left"/>
      <protection locked="0" hidden="1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0" fontId="20" fillId="6" borderId="0" xfId="0" applyFont="1" applyFill="1" applyAlignment="1" applyProtection="1">
      <alignment horizontal="center" vertical="center"/>
      <protection locked="0" hidden="1"/>
    </xf>
    <xf numFmtId="0" fontId="16" fillId="0" borderId="2" xfId="0" applyFont="1" applyFill="1" applyBorder="1" applyAlignment="1" applyProtection="1">
      <alignment horizontal="left"/>
      <protection locked="0" hidden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164" fontId="0" fillId="7" borderId="0" xfId="0" applyNumberFormat="1" applyFill="1" applyAlignment="1">
      <alignment horizontal="center" vertical="center"/>
    </xf>
    <xf numFmtId="0" fontId="18" fillId="2" borderId="0" xfId="2" applyNumberFormat="1" applyFont="1" applyFill="1" applyBorder="1" applyAlignment="1" applyProtection="1">
      <alignment horizontal="left" vertical="center"/>
      <protection locked="0" hidden="1"/>
    </xf>
    <xf numFmtId="0" fontId="16" fillId="0" borderId="10" xfId="0" applyFont="1" applyBorder="1" applyAlignment="1" applyProtection="1">
      <alignment horizontal="left"/>
      <protection locked="0" hidden="1"/>
    </xf>
    <xf numFmtId="0" fontId="0" fillId="8" borderId="0" xfId="0" applyFill="1"/>
    <xf numFmtId="0" fontId="0" fillId="8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24" fillId="2" borderId="0" xfId="2" applyNumberFormat="1" applyFont="1" applyFill="1" applyBorder="1" applyAlignment="1">
      <alignment horizontal="center" vertical="center"/>
    </xf>
    <xf numFmtId="164" fontId="24" fillId="0" borderId="0" xfId="2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24" fillId="4" borderId="0" xfId="2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24" fillId="7" borderId="0" xfId="2" applyNumberFormat="1" applyFont="1" applyFill="1" applyBorder="1" applyAlignment="1">
      <alignment horizontal="center" vertical="center"/>
    </xf>
    <xf numFmtId="0" fontId="24" fillId="7" borderId="0" xfId="3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0" fontId="0" fillId="10" borderId="0" xfId="0" applyFill="1"/>
    <xf numFmtId="14" fontId="0" fillId="0" borderId="0" xfId="0" applyNumberFormat="1"/>
    <xf numFmtId="0" fontId="0" fillId="4" borderId="0" xfId="0" applyFill="1"/>
    <xf numFmtId="0" fontId="16" fillId="0" borderId="0" xfId="0" applyFont="1" applyFill="1" applyBorder="1" applyAlignment="1" applyProtection="1">
      <alignment horizontal="left"/>
      <protection locked="0" hidden="1"/>
    </xf>
    <xf numFmtId="164" fontId="0" fillId="8" borderId="0" xfId="0" applyNumberFormat="1" applyFill="1" applyBorder="1" applyAlignment="1">
      <alignment horizontal="center" vertical="center"/>
    </xf>
    <xf numFmtId="0" fontId="24" fillId="0" borderId="1" xfId="3" applyFont="1" applyBorder="1" applyAlignment="1">
      <alignment horizontal="center"/>
    </xf>
    <xf numFmtId="0" fontId="0" fillId="11" borderId="0" xfId="0" applyFill="1"/>
    <xf numFmtId="0" fontId="18" fillId="0" borderId="2" xfId="2" applyNumberFormat="1" applyFont="1" applyFill="1" applyBorder="1" applyAlignment="1" applyProtection="1">
      <alignment horizontal="left" vertical="center"/>
      <protection locked="0" hidden="1"/>
    </xf>
    <xf numFmtId="0" fontId="0" fillId="0" borderId="0" xfId="0" applyFill="1" applyAlignment="1">
      <alignment horizontal="center"/>
    </xf>
    <xf numFmtId="165" fontId="21" fillId="5" borderId="1" xfId="0" applyNumberFormat="1" applyFont="1" applyFill="1" applyBorder="1" applyAlignment="1">
      <alignment horizontal="center"/>
    </xf>
    <xf numFmtId="165" fontId="0" fillId="0" borderId="0" xfId="0" applyNumberFormat="1"/>
    <xf numFmtId="164" fontId="0" fillId="12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24" fillId="3" borderId="0" xfId="2" applyNumberFormat="1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165" fontId="21" fillId="13" borderId="1" xfId="0" applyNumberFormat="1" applyFont="1" applyFill="1" applyBorder="1" applyAlignment="1">
      <alignment horizontal="center"/>
    </xf>
    <xf numFmtId="0" fontId="0" fillId="0" borderId="1" xfId="0" applyBorder="1"/>
    <xf numFmtId="0" fontId="26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 wrapText="1"/>
    </xf>
    <xf numFmtId="0" fontId="26" fillId="2" borderId="1" xfId="0" quotePrefix="1" applyFont="1" applyFill="1" applyBorder="1" applyAlignment="1">
      <alignment horizontal="center" vertical="center" wrapText="1"/>
    </xf>
    <xf numFmtId="0" fontId="0" fillId="0" borderId="0" xfId="0" applyBorder="1"/>
    <xf numFmtId="0" fontId="24" fillId="0" borderId="15" xfId="3" applyFont="1" applyBorder="1" applyAlignment="1">
      <alignment horizontal="center"/>
    </xf>
    <xf numFmtId="0" fontId="24" fillId="0" borderId="16" xfId="3" applyFont="1" applyBorder="1" applyAlignment="1">
      <alignment horizontal="center"/>
    </xf>
    <xf numFmtId="165" fontId="21" fillId="13" borderId="15" xfId="0" applyNumberFormat="1" applyFont="1" applyFill="1" applyBorder="1" applyAlignment="1">
      <alignment horizontal="center"/>
    </xf>
    <xf numFmtId="165" fontId="21" fillId="13" borderId="16" xfId="0" applyNumberFormat="1" applyFont="1" applyFill="1" applyBorder="1" applyAlignment="1">
      <alignment horizont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24" fillId="0" borderId="17" xfId="2" applyNumberFormat="1" applyFon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164" fontId="24" fillId="4" borderId="17" xfId="2" applyNumberFormat="1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4" fillId="0" borderId="18" xfId="2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8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5" fontId="21" fillId="5" borderId="15" xfId="0" applyNumberFormat="1" applyFont="1" applyFill="1" applyBorder="1" applyAlignment="1">
      <alignment horizontal="center"/>
    </xf>
    <xf numFmtId="165" fontId="21" fillId="5" borderId="16" xfId="0" applyNumberFormat="1" applyFont="1" applyFill="1" applyBorder="1" applyAlignment="1">
      <alignment horizontal="center"/>
    </xf>
    <xf numFmtId="164" fontId="0" fillId="4" borderId="17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8" xfId="0" applyFill="1" applyBorder="1"/>
    <xf numFmtId="164" fontId="0" fillId="16" borderId="0" xfId="0" applyNumberFormat="1" applyFill="1" applyBorder="1" applyAlignment="1">
      <alignment horizontal="center" vertical="center"/>
    </xf>
    <xf numFmtId="164" fontId="24" fillId="4" borderId="18" xfId="2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0" fillId="7" borderId="0" xfId="0" applyFill="1" applyBorder="1"/>
    <xf numFmtId="0" fontId="0" fillId="7" borderId="18" xfId="0" applyFill="1" applyBorder="1"/>
    <xf numFmtId="164" fontId="0" fillId="3" borderId="18" xfId="0" applyNumberFormat="1" applyFill="1" applyBorder="1" applyAlignment="1">
      <alignment horizontal="center" vertical="center"/>
    </xf>
    <xf numFmtId="0" fontId="0" fillId="0" borderId="17" xfId="0" applyFill="1" applyBorder="1"/>
    <xf numFmtId="164" fontId="24" fillId="2" borderId="18" xfId="2" applyNumberFormat="1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8" fillId="2" borderId="22" xfId="2" applyNumberFormat="1" applyFont="1" applyFill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/>
      <protection locked="0" hidden="1"/>
    </xf>
    <xf numFmtId="0" fontId="16" fillId="0" borderId="18" xfId="0" applyFont="1" applyFill="1" applyBorder="1" applyAlignment="1" applyProtection="1">
      <alignment horizontal="left"/>
      <protection locked="0" hidden="1"/>
    </xf>
    <xf numFmtId="0" fontId="18" fillId="0" borderId="22" xfId="2" applyNumberFormat="1" applyFont="1" applyFill="1" applyBorder="1" applyAlignment="1" applyProtection="1">
      <alignment horizontal="left" vertical="center"/>
      <protection locked="0" hidden="1"/>
    </xf>
    <xf numFmtId="0" fontId="16" fillId="0" borderId="11" xfId="0" applyFont="1" applyFill="1" applyBorder="1" applyAlignment="1" applyProtection="1">
      <alignment horizontal="left"/>
      <protection locked="0" hidden="1"/>
    </xf>
    <xf numFmtId="0" fontId="18" fillId="2" borderId="24" xfId="2" applyNumberFormat="1" applyFont="1" applyFill="1" applyBorder="1" applyAlignment="1" applyProtection="1">
      <alignment horizontal="left" vertical="center"/>
      <protection locked="0" hidden="1"/>
    </xf>
    <xf numFmtId="0" fontId="24" fillId="0" borderId="8" xfId="3" applyFont="1" applyBorder="1" applyAlignment="1">
      <alignment horizontal="center"/>
    </xf>
    <xf numFmtId="165" fontId="21" fillId="5" borderId="8" xfId="0" applyNumberFormat="1" applyFont="1" applyFill="1" applyBorder="1" applyAlignment="1">
      <alignment horizontal="center"/>
    </xf>
    <xf numFmtId="164" fontId="0" fillId="16" borderId="18" xfId="0" applyNumberFormat="1" applyFill="1" applyBorder="1" applyAlignment="1">
      <alignment horizontal="center" vertical="center"/>
    </xf>
    <xf numFmtId="0" fontId="13" fillId="0" borderId="0" xfId="4"/>
    <xf numFmtId="0" fontId="13" fillId="0" borderId="18" xfId="4" applyBorder="1"/>
    <xf numFmtId="0" fontId="28" fillId="0" borderId="18" xfId="4" applyFont="1" applyBorder="1" applyAlignment="1">
      <alignment horizontal="left"/>
    </xf>
    <xf numFmtId="0" fontId="13" fillId="0" borderId="21" xfId="4" applyBorder="1"/>
    <xf numFmtId="0" fontId="13" fillId="0" borderId="0" xfId="4" applyBorder="1"/>
    <xf numFmtId="0" fontId="28" fillId="0" borderId="0" xfId="4" applyFont="1" applyBorder="1" applyAlignment="1">
      <alignment horizontal="left"/>
    </xf>
    <xf numFmtId="0" fontId="13" fillId="0" borderId="17" xfId="4" applyBorder="1"/>
    <xf numFmtId="0" fontId="13" fillId="0" borderId="19" xfId="4" applyBorder="1"/>
    <xf numFmtId="0" fontId="13" fillId="0" borderId="20" xfId="4" applyBorder="1"/>
    <xf numFmtId="0" fontId="0" fillId="3" borderId="0" xfId="0" applyFill="1"/>
    <xf numFmtId="0" fontId="0" fillId="21" borderId="0" xfId="0" applyFill="1"/>
    <xf numFmtId="0" fontId="18" fillId="0" borderId="23" xfId="2" applyNumberFormat="1" applyFont="1" applyFill="1" applyBorder="1" applyAlignment="1" applyProtection="1">
      <alignment horizontal="left" vertical="center"/>
      <protection locked="0" hidden="1"/>
    </xf>
    <xf numFmtId="0" fontId="18" fillId="3" borderId="2" xfId="2" applyNumberFormat="1" applyFont="1" applyFill="1" applyBorder="1" applyAlignment="1" applyProtection="1">
      <alignment horizontal="left" vertical="center"/>
      <protection locked="0" hidden="1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0" borderId="1" xfId="3" applyFont="1" applyBorder="1" applyAlignment="1">
      <alignment horizontal="center"/>
    </xf>
    <xf numFmtId="0" fontId="16" fillId="3" borderId="11" xfId="0" applyFont="1" applyFill="1" applyBorder="1" applyAlignment="1" applyProtection="1">
      <alignment horizontal="left"/>
      <protection locked="0" hidden="1"/>
    </xf>
    <xf numFmtId="0" fontId="18" fillId="0" borderId="24" xfId="2" applyNumberFormat="1" applyFont="1" applyFill="1" applyBorder="1" applyAlignment="1" applyProtection="1">
      <alignment horizontal="left" vertical="center"/>
      <protection locked="0" hidden="1"/>
    </xf>
    <xf numFmtId="0" fontId="0" fillId="0" borderId="0" xfId="0" applyAlignment="1">
      <alignment horizontal="center"/>
    </xf>
    <xf numFmtId="0" fontId="24" fillId="4" borderId="1" xfId="3" applyFont="1" applyFill="1" applyBorder="1" applyAlignment="1">
      <alignment horizontal="center"/>
    </xf>
    <xf numFmtId="0" fontId="0" fillId="24" borderId="0" xfId="0" applyFill="1"/>
    <xf numFmtId="0" fontId="0" fillId="7" borderId="0" xfId="0" applyFill="1" applyAlignment="1">
      <alignment horizontal="center"/>
    </xf>
    <xf numFmtId="165" fontId="21" fillId="8" borderId="1" xfId="0" applyNumberFormat="1" applyFont="1" applyFill="1" applyBorder="1" applyAlignment="1">
      <alignment horizontal="center"/>
    </xf>
    <xf numFmtId="0" fontId="24" fillId="8" borderId="1" xfId="3" applyFont="1" applyFill="1" applyBorder="1" applyAlignment="1">
      <alignment horizont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32" fillId="0" borderId="0" xfId="2" applyNumberFormat="1" applyFont="1" applyFill="1" applyBorder="1" applyAlignment="1">
      <alignment horizontal="center" vertical="center"/>
    </xf>
    <xf numFmtId="164" fontId="11" fillId="16" borderId="0" xfId="0" applyNumberFormat="1" applyFont="1" applyFill="1" applyBorder="1" applyAlignment="1">
      <alignment horizontal="center" vertical="center"/>
    </xf>
    <xf numFmtId="164" fontId="11" fillId="4" borderId="17" xfId="0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32" fillId="4" borderId="0" xfId="2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4" fontId="11" fillId="0" borderId="18" xfId="0" applyNumberFormat="1" applyFont="1" applyFill="1" applyBorder="1" applyAlignment="1">
      <alignment horizontal="center" vertical="center"/>
    </xf>
    <xf numFmtId="164" fontId="11" fillId="7" borderId="0" xfId="0" applyNumberFormat="1" applyFont="1" applyFill="1" applyAlignment="1">
      <alignment horizontal="center" vertical="center"/>
    </xf>
    <xf numFmtId="0" fontId="11" fillId="0" borderId="0" xfId="0" applyFont="1" applyFill="1" applyBorder="1"/>
    <xf numFmtId="0" fontId="11" fillId="0" borderId="0" xfId="0" applyFont="1" applyBorder="1"/>
    <xf numFmtId="164" fontId="11" fillId="0" borderId="17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17" xfId="0" applyFont="1" applyFill="1" applyBorder="1"/>
    <xf numFmtId="164" fontId="11" fillId="0" borderId="0" xfId="0" applyNumberFormat="1" applyFont="1" applyFill="1" applyBorder="1" applyAlignment="1">
      <alignment horizontal="left" vertical="center"/>
    </xf>
    <xf numFmtId="164" fontId="11" fillId="8" borderId="0" xfId="0" applyNumberFormat="1" applyFont="1" applyFill="1" applyBorder="1" applyAlignment="1">
      <alignment horizontal="center" vertical="center"/>
    </xf>
    <xf numFmtId="0" fontId="32" fillId="0" borderId="0" xfId="3" applyFont="1" applyFill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164" fontId="11" fillId="7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24" fillId="0" borderId="3" xfId="3" applyFont="1" applyBorder="1" applyAlignment="1">
      <alignment horizontal="center"/>
    </xf>
    <xf numFmtId="165" fontId="21" fillId="5" borderId="3" xfId="0" applyNumberFormat="1" applyFont="1" applyFill="1" applyBorder="1" applyAlignment="1">
      <alignment horizontal="center"/>
    </xf>
    <xf numFmtId="164" fontId="32" fillId="0" borderId="17" xfId="2" applyNumberFormat="1" applyFont="1" applyFill="1" applyBorder="1" applyAlignment="1">
      <alignment horizontal="center" vertical="center"/>
    </xf>
    <xf numFmtId="164" fontId="32" fillId="0" borderId="18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4" fillId="10" borderId="1" xfId="3" applyFont="1" applyFill="1" applyBorder="1" applyAlignment="1">
      <alignment horizontal="center"/>
    </xf>
    <xf numFmtId="164" fontId="0" fillId="27" borderId="0" xfId="0" applyNumberFormat="1" applyFill="1" applyBorder="1" applyAlignment="1">
      <alignment horizontal="center" vertical="center"/>
    </xf>
    <xf numFmtId="0" fontId="18" fillId="19" borderId="22" xfId="2" applyNumberFormat="1" applyFont="1" applyFill="1" applyBorder="1" applyAlignment="1" applyProtection="1">
      <alignment horizontal="left" vertical="center"/>
      <protection locked="0" hidden="1"/>
    </xf>
    <xf numFmtId="0" fontId="33" fillId="0" borderId="0" xfId="0" applyFont="1" applyAlignment="1">
      <alignment vertical="center"/>
    </xf>
    <xf numFmtId="164" fontId="32" fillId="26" borderId="0" xfId="2" applyNumberFormat="1" applyFont="1" applyFill="1" applyBorder="1" applyAlignment="1">
      <alignment horizontal="center" vertical="center"/>
    </xf>
    <xf numFmtId="164" fontId="0" fillId="28" borderId="0" xfId="0" applyNumberFormat="1" applyFill="1" applyBorder="1" applyAlignment="1">
      <alignment horizontal="center" vertical="center"/>
    </xf>
    <xf numFmtId="164" fontId="0" fillId="28" borderId="0" xfId="0" applyNumberFormat="1" applyFill="1"/>
    <xf numFmtId="0" fontId="0" fillId="0" borderId="1" xfId="0" applyBorder="1" applyAlignment="1">
      <alignment horizontal="center"/>
    </xf>
    <xf numFmtId="164" fontId="32" fillId="25" borderId="0" xfId="2" applyNumberFormat="1" applyFont="1" applyFill="1" applyBorder="1" applyAlignment="1">
      <alignment horizontal="center" vertical="center"/>
    </xf>
    <xf numFmtId="0" fontId="11" fillId="25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/>
    <xf numFmtId="0" fontId="0" fillId="0" borderId="28" xfId="0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8" xfId="0" quotePrefix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5" xfId="0" quotePrefix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vertical="center" wrapText="1"/>
    </xf>
    <xf numFmtId="0" fontId="0" fillId="0" borderId="7" xfId="0" quotePrefix="1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vertical="center" wrapText="1"/>
    </xf>
    <xf numFmtId="0" fontId="0" fillId="0" borderId="22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164" fontId="32" fillId="4" borderId="18" xfId="2" applyNumberFormat="1" applyFont="1" applyFill="1" applyBorder="1" applyAlignment="1">
      <alignment horizontal="center" vertical="center"/>
    </xf>
    <xf numFmtId="164" fontId="0" fillId="27" borderId="18" xfId="0" applyNumberFormat="1" applyFill="1" applyBorder="1" applyAlignment="1">
      <alignment horizontal="center" vertical="center"/>
    </xf>
    <xf numFmtId="164" fontId="32" fillId="4" borderId="17" xfId="2" applyNumberFormat="1" applyFont="1" applyFill="1" applyBorder="1" applyAlignment="1">
      <alignment horizontal="center" vertical="center"/>
    </xf>
    <xf numFmtId="164" fontId="0" fillId="28" borderId="17" xfId="0" applyNumberForma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8" fillId="21" borderId="22" xfId="2" applyNumberFormat="1" applyFont="1" applyFill="1" applyBorder="1" applyAlignment="1" applyProtection="1">
      <alignment horizontal="left" vertical="center"/>
      <protection locked="0" hidden="1"/>
    </xf>
    <xf numFmtId="0" fontId="18" fillId="16" borderId="22" xfId="2" applyNumberFormat="1" applyFont="1" applyFill="1" applyBorder="1" applyAlignment="1" applyProtection="1">
      <alignment horizontal="left" vertical="center"/>
      <protection locked="0" hidden="1"/>
    </xf>
    <xf numFmtId="0" fontId="18" fillId="29" borderId="22" xfId="2" applyNumberFormat="1" applyFont="1" applyFill="1" applyBorder="1" applyAlignment="1" applyProtection="1">
      <alignment horizontal="left" vertical="center"/>
      <protection locked="0" hidden="1"/>
    </xf>
    <xf numFmtId="0" fontId="18" fillId="22" borderId="22" xfId="2" applyNumberFormat="1" applyFont="1" applyFill="1" applyBorder="1" applyAlignment="1" applyProtection="1">
      <alignment horizontal="left" vertical="center"/>
      <protection locked="0" hidden="1"/>
    </xf>
    <xf numFmtId="0" fontId="20" fillId="6" borderId="1" xfId="0" applyFont="1" applyFill="1" applyBorder="1" applyAlignment="1" applyProtection="1">
      <alignment horizontal="center" vertical="center"/>
      <protection locked="0" hidden="1"/>
    </xf>
    <xf numFmtId="165" fontId="34" fillId="5" borderId="1" xfId="0" applyNumberFormat="1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right" vertical="center"/>
      <protection locked="0" hidden="1"/>
    </xf>
    <xf numFmtId="0" fontId="20" fillId="21" borderId="3" xfId="0" applyFont="1" applyFill="1" applyBorder="1" applyAlignment="1" applyProtection="1">
      <alignment horizontal="center" vertical="center"/>
      <protection locked="0" hidden="1"/>
    </xf>
    <xf numFmtId="0" fontId="20" fillId="16" borderId="3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/>
    <xf numFmtId="0" fontId="24" fillId="8" borderId="15" xfId="3" applyFont="1" applyFill="1" applyBorder="1" applyAlignment="1">
      <alignment horizontal="center"/>
    </xf>
    <xf numFmtId="165" fontId="34" fillId="8" borderId="15" xfId="0" applyNumberFormat="1" applyFont="1" applyFill="1" applyBorder="1" applyAlignment="1">
      <alignment horizontal="center"/>
    </xf>
    <xf numFmtId="165" fontId="34" fillId="5" borderId="16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4" fillId="8" borderId="8" xfId="3" applyFont="1" applyFill="1" applyBorder="1" applyAlignment="1">
      <alignment horizontal="center"/>
    </xf>
    <xf numFmtId="165" fontId="21" fillId="8" borderId="8" xfId="0" applyNumberFormat="1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0" xfId="0" applyAlignment="1">
      <alignment textRotation="9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165" fontId="34" fillId="5" borderId="8" xfId="0" applyNumberFormat="1" applyFont="1" applyFill="1" applyBorder="1" applyAlignment="1">
      <alignment horizontal="center"/>
    </xf>
    <xf numFmtId="0" fontId="16" fillId="0" borderId="1" xfId="1" applyFont="1" applyFill="1" applyBorder="1" applyAlignment="1" applyProtection="1">
      <alignment horizontal="center" vertical="center" wrapText="1"/>
      <protection locked="0" hidden="1"/>
    </xf>
    <xf numFmtId="0" fontId="16" fillId="0" borderId="1" xfId="1" applyFont="1" applyFill="1" applyBorder="1" applyAlignment="1" applyProtection="1">
      <alignment horizontal="center" vertical="center"/>
      <protection locked="0" hidden="1"/>
    </xf>
    <xf numFmtId="0" fontId="19" fillId="0" borderId="1" xfId="0" applyFont="1" applyFill="1" applyBorder="1" applyAlignment="1" applyProtection="1">
      <alignment horizontal="center" vertical="center"/>
      <protection locked="0" hidden="1"/>
    </xf>
    <xf numFmtId="165" fontId="21" fillId="4" borderId="1" xfId="0" applyNumberFormat="1" applyFont="1" applyFill="1" applyBorder="1" applyAlignment="1">
      <alignment horizontal="center"/>
    </xf>
    <xf numFmtId="0" fontId="20" fillId="3" borderId="3" xfId="0" applyFont="1" applyFill="1" applyBorder="1" applyAlignment="1" applyProtection="1">
      <alignment horizontal="center" vertical="center"/>
      <protection locked="0" hidden="1"/>
    </xf>
    <xf numFmtId="0" fontId="16" fillId="3" borderId="4" xfId="0" applyFont="1" applyFill="1" applyBorder="1" applyAlignment="1" applyProtection="1">
      <alignment horizontal="left"/>
      <protection locked="0" hidden="1"/>
    </xf>
    <xf numFmtId="0" fontId="20" fillId="3" borderId="1" xfId="0" applyFont="1" applyFill="1" applyBorder="1" applyAlignment="1" applyProtection="1">
      <alignment horizontal="center" vertical="center"/>
      <protection locked="0" hidden="1"/>
    </xf>
    <xf numFmtId="164" fontId="11" fillId="8" borderId="17" xfId="0" applyNumberFormat="1" applyFont="1" applyFill="1" applyBorder="1" applyAlignment="1">
      <alignment horizontal="center" vertical="center"/>
    </xf>
    <xf numFmtId="0" fontId="18" fillId="3" borderId="23" xfId="2" applyNumberFormat="1" applyFont="1" applyFill="1" applyBorder="1" applyAlignment="1" applyProtection="1">
      <alignment horizontal="left" vertical="center"/>
      <protection locked="0" hidden="1"/>
    </xf>
    <xf numFmtId="0" fontId="0" fillId="31" borderId="0" xfId="0" applyFill="1" applyBorder="1" applyAlignment="1">
      <alignment horizontal="center"/>
    </xf>
    <xf numFmtId="0" fontId="18" fillId="3" borderId="36" xfId="2" applyNumberFormat="1" applyFont="1" applyFill="1" applyBorder="1" applyAlignment="1" applyProtection="1">
      <alignment horizontal="left" vertical="center"/>
      <protection locked="0" hidden="1"/>
    </xf>
    <xf numFmtId="0" fontId="18" fillId="3" borderId="4" xfId="2" applyNumberFormat="1" applyFont="1" applyFill="1" applyBorder="1" applyAlignment="1" applyProtection="1">
      <alignment horizontal="left" vertical="center"/>
      <protection locked="0" hidden="1"/>
    </xf>
    <xf numFmtId="0" fontId="18" fillId="0" borderId="18" xfId="2" applyNumberFormat="1" applyFont="1" applyFill="1" applyBorder="1" applyAlignment="1" applyProtection="1">
      <alignment horizontal="left" vertical="center"/>
      <protection locked="0" hidden="1"/>
    </xf>
    <xf numFmtId="0" fontId="0" fillId="31" borderId="18" xfId="0" applyFill="1" applyBorder="1" applyAlignment="1">
      <alignment horizontal="center"/>
    </xf>
    <xf numFmtId="0" fontId="18" fillId="0" borderId="22" xfId="2" applyNumberFormat="1" applyFont="1" applyFill="1" applyBorder="1" applyAlignment="1" applyProtection="1">
      <alignment horizontal="center" vertical="center"/>
      <protection locked="0" hidden="1"/>
    </xf>
    <xf numFmtId="0" fontId="0" fillId="8" borderId="0" xfId="0" applyFill="1" applyBorder="1" applyAlignment="1">
      <alignment horizontal="center"/>
    </xf>
    <xf numFmtId="0" fontId="0" fillId="32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31" borderId="17" xfId="0" applyFill="1" applyBorder="1" applyAlignment="1">
      <alignment horizontal="center"/>
    </xf>
    <xf numFmtId="0" fontId="38" fillId="3" borderId="0" xfId="0" applyFont="1" applyFill="1" applyBorder="1" applyAlignment="1">
      <alignment horizontal="center"/>
    </xf>
    <xf numFmtId="0" fontId="38" fillId="32" borderId="0" xfId="0" applyFont="1" applyFill="1" applyBorder="1" applyAlignment="1">
      <alignment horizontal="center"/>
    </xf>
    <xf numFmtId="0" fontId="0" fillId="33" borderId="0" xfId="0" applyFill="1"/>
    <xf numFmtId="0" fontId="0" fillId="3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8" fillId="3" borderId="4" xfId="0" applyFont="1" applyFill="1" applyBorder="1" applyAlignment="1" applyProtection="1">
      <alignment horizontal="left"/>
      <protection locked="0" hidden="1"/>
    </xf>
    <xf numFmtId="0" fontId="0" fillId="29" borderId="0" xfId="0" applyFill="1" applyBorder="1"/>
    <xf numFmtId="0" fontId="0" fillId="29" borderId="18" xfId="0" applyFill="1" applyBorder="1"/>
    <xf numFmtId="0" fontId="0" fillId="0" borderId="1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29" borderId="17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164" fontId="0" fillId="28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35" borderId="0" xfId="0" applyFill="1" applyBorder="1" applyAlignment="1">
      <alignment horizontal="center"/>
    </xf>
    <xf numFmtId="0" fontId="0" fillId="35" borderId="0" xfId="0" applyFill="1" applyBorder="1"/>
    <xf numFmtId="0" fontId="0" fillId="0" borderId="26" xfId="0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5" borderId="25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7" xfId="0" applyFill="1" applyBorder="1"/>
    <xf numFmtId="0" fontId="0" fillId="0" borderId="27" xfId="0" applyBorder="1"/>
    <xf numFmtId="0" fontId="0" fillId="6" borderId="0" xfId="0" applyFill="1" applyBorder="1" applyAlignment="1">
      <alignment horizontal="center"/>
    </xf>
    <xf numFmtId="0" fontId="0" fillId="35" borderId="20" xfId="0" applyFill="1" applyBorder="1"/>
    <xf numFmtId="0" fontId="38" fillId="0" borderId="27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20" xfId="0" applyFont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8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164" fontId="11" fillId="8" borderId="18" xfId="0" applyNumberFormat="1" applyFont="1" applyFill="1" applyBorder="1" applyAlignment="1">
      <alignment horizontal="center" vertical="center"/>
    </xf>
    <xf numFmtId="0" fontId="18" fillId="35" borderId="22" xfId="2" applyNumberFormat="1" applyFont="1" applyFill="1" applyBorder="1" applyAlignment="1" applyProtection="1">
      <alignment horizontal="left" vertical="center"/>
      <protection locked="0" hidden="1"/>
    </xf>
    <xf numFmtId="0" fontId="0" fillId="6" borderId="0" xfId="0" applyFill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8" fillId="8" borderId="0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Border="1" applyAlignment="1">
      <alignment horizontal="center" vertical="center"/>
    </xf>
    <xf numFmtId="164" fontId="8" fillId="8" borderId="18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2" borderId="17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8" borderId="27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37" borderId="27" xfId="0" applyFill="1" applyBorder="1" applyAlignment="1">
      <alignment horizontal="center"/>
    </xf>
    <xf numFmtId="0" fontId="38" fillId="37" borderId="0" xfId="0" applyFont="1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20" fillId="19" borderId="3" xfId="0" applyFont="1" applyFill="1" applyBorder="1" applyAlignment="1" applyProtection="1">
      <alignment horizontal="center" vertical="center"/>
      <protection locked="0" hidden="1"/>
    </xf>
    <xf numFmtId="0" fontId="13" fillId="0" borderId="0" xfId="4" applyBorder="1" applyAlignment="1">
      <alignment horizontal="center"/>
    </xf>
    <xf numFmtId="0" fontId="13" fillId="0" borderId="18" xfId="4" applyBorder="1" applyAlignment="1">
      <alignment horizontal="center"/>
    </xf>
    <xf numFmtId="0" fontId="30" fillId="0" borderId="0" xfId="4" applyFont="1" applyBorder="1" applyAlignment="1">
      <alignment horizontal="center"/>
    </xf>
    <xf numFmtId="0" fontId="19" fillId="0" borderId="0" xfId="4" applyFont="1" applyBorder="1" applyAlignment="1">
      <alignment horizontal="center" vertical="center" wrapText="1"/>
    </xf>
    <xf numFmtId="0" fontId="19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 wrapText="1"/>
    </xf>
    <xf numFmtId="0" fontId="13" fillId="0" borderId="0" xfId="4" applyBorder="1" applyAlignment="1">
      <alignment horizontal="center" wrapText="1"/>
    </xf>
    <xf numFmtId="0" fontId="16" fillId="0" borderId="0" xfId="4" applyFont="1" applyBorder="1" applyAlignment="1">
      <alignment horizontal="left"/>
    </xf>
    <xf numFmtId="0" fontId="16" fillId="0" borderId="18" xfId="4" applyFont="1" applyBorder="1" applyAlignment="1">
      <alignment horizontal="left"/>
    </xf>
    <xf numFmtId="0" fontId="20" fillId="0" borderId="0" xfId="4" applyFont="1" applyBorder="1" applyAlignment="1">
      <alignment horizontal="center" vertical="center"/>
    </xf>
    <xf numFmtId="0" fontId="20" fillId="0" borderId="18" xfId="4" applyFont="1" applyBorder="1" applyAlignment="1">
      <alignment horizontal="center" vertical="center"/>
    </xf>
    <xf numFmtId="0" fontId="29" fillId="0" borderId="0" xfId="4" applyFont="1" applyBorder="1" applyAlignment="1">
      <alignment horizontal="center"/>
    </xf>
    <xf numFmtId="0" fontId="13" fillId="0" borderId="27" xfId="4" applyBorder="1" applyAlignment="1">
      <alignment horizontal="right"/>
    </xf>
    <xf numFmtId="0" fontId="19" fillId="0" borderId="0" xfId="4" applyFont="1" applyBorder="1" applyAlignment="1">
      <alignment horizontal="left" wrapText="1"/>
    </xf>
    <xf numFmtId="0" fontId="25" fillId="0" borderId="0" xfId="4" applyFont="1" applyBorder="1" applyAlignment="1">
      <alignment horizontal="center"/>
    </xf>
    <xf numFmtId="0" fontId="16" fillId="0" borderId="0" xfId="4" applyFont="1" applyBorder="1" applyAlignment="1">
      <alignment horizontal="center" vertical="center" wrapText="1"/>
    </xf>
    <xf numFmtId="0" fontId="20" fillId="0" borderId="0" xfId="4" applyFont="1" applyBorder="1" applyAlignment="1">
      <alignment vertical="center"/>
    </xf>
    <xf numFmtId="0" fontId="20" fillId="0" borderId="18" xfId="4" applyFont="1" applyBorder="1" applyAlignment="1">
      <alignment vertical="center"/>
    </xf>
    <xf numFmtId="0" fontId="16" fillId="0" borderId="1" xfId="4" applyFont="1" applyBorder="1" applyAlignment="1">
      <alignment horizontal="center" vertical="center" wrapText="1"/>
    </xf>
    <xf numFmtId="0" fontId="20" fillId="0" borderId="1" xfId="4" applyFont="1" applyBorder="1" applyAlignment="1">
      <alignment horizontal="center" vertical="center"/>
    </xf>
    <xf numFmtId="0" fontId="13" fillId="0" borderId="26" xfId="4" applyBorder="1"/>
    <xf numFmtId="0" fontId="20" fillId="0" borderId="1" xfId="4" applyFont="1" applyBorder="1" applyAlignment="1">
      <alignment horizontal="center" vertical="center" wrapText="1"/>
    </xf>
    <xf numFmtId="0" fontId="7" fillId="0" borderId="0" xfId="4" applyFont="1" applyBorder="1" applyAlignment="1">
      <alignment horizontal="center"/>
    </xf>
    <xf numFmtId="0" fontId="10" fillId="0" borderId="0" xfId="4" applyFont="1" applyBorder="1" applyAlignment="1">
      <alignment horizontal="center"/>
    </xf>
    <xf numFmtId="0" fontId="13" fillId="0" borderId="18" xfId="4" applyBorder="1" applyAlignment="1"/>
    <xf numFmtId="0" fontId="28" fillId="0" borderId="0" xfId="4" applyFont="1" applyBorder="1" applyAlignment="1"/>
    <xf numFmtId="0" fontId="41" fillId="9" borderId="0" xfId="0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32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0" fillId="41" borderId="0" xfId="0" applyFill="1"/>
    <xf numFmtId="0" fontId="0" fillId="38" borderId="17" xfId="0" applyFill="1" applyBorder="1" applyAlignment="1">
      <alignment horizontal="center"/>
    </xf>
    <xf numFmtId="165" fontId="21" fillId="8" borderId="15" xfId="0" applyNumberFormat="1" applyFont="1" applyFill="1" applyBorder="1" applyAlignment="1">
      <alignment horizontal="center"/>
    </xf>
    <xf numFmtId="0" fontId="20" fillId="19" borderId="0" xfId="0" applyFont="1" applyFill="1" applyBorder="1" applyAlignment="1" applyProtection="1">
      <alignment horizontal="center" vertical="center"/>
      <protection locked="0" hidden="1"/>
    </xf>
    <xf numFmtId="0" fontId="20" fillId="16" borderId="0" xfId="0" applyFont="1" applyFill="1" applyBorder="1" applyAlignment="1" applyProtection="1">
      <alignment horizontal="center" vertical="center"/>
      <protection locked="0" hidden="1"/>
    </xf>
    <xf numFmtId="0" fontId="20" fillId="21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2" applyNumberFormat="1" applyFont="1" applyFill="1" applyBorder="1" applyAlignment="1" applyProtection="1">
      <alignment horizontal="center" vertical="center"/>
      <protection locked="0" hidden="1"/>
    </xf>
    <xf numFmtId="0" fontId="20" fillId="19" borderId="1" xfId="0" applyFont="1" applyFill="1" applyBorder="1" applyAlignment="1" applyProtection="1">
      <alignment horizontal="center" vertical="center"/>
      <protection locked="0" hidden="1"/>
    </xf>
    <xf numFmtId="0" fontId="0" fillId="0" borderId="0" xfId="0" applyNumberFormat="1"/>
    <xf numFmtId="0" fontId="18" fillId="0" borderId="4" xfId="2" applyNumberFormat="1" applyFont="1" applyFill="1" applyBorder="1" applyAlignment="1" applyProtection="1">
      <alignment horizontal="center" vertical="center"/>
      <protection locked="0" hidden="1"/>
    </xf>
    <xf numFmtId="14" fontId="26" fillId="2" borderId="1" xfId="0" applyNumberFormat="1" applyFont="1" applyFill="1" applyBorder="1" applyAlignment="1">
      <alignment vertical="center" wrapText="1"/>
    </xf>
    <xf numFmtId="0" fontId="0" fillId="19" borderId="1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3" fillId="42" borderId="37" xfId="8" applyFont="1" applyFill="1" applyBorder="1"/>
    <xf numFmtId="0" fontId="0" fillId="1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43" fillId="4" borderId="37" xfId="8" applyFont="1" applyFill="1" applyBorder="1"/>
    <xf numFmtId="0" fontId="0" fillId="21" borderId="18" xfId="0" applyFill="1" applyBorder="1" applyAlignment="1">
      <alignment horizontal="center"/>
    </xf>
    <xf numFmtId="0" fontId="16" fillId="0" borderId="4" xfId="0" applyFont="1" applyFill="1" applyBorder="1" applyAlignment="1" applyProtection="1">
      <alignment horizontal="left"/>
      <protection locked="0" hidden="1"/>
    </xf>
    <xf numFmtId="0" fontId="0" fillId="38" borderId="18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8" fillId="4" borderId="2" xfId="2" applyNumberFormat="1" applyFont="1" applyFill="1" applyBorder="1" applyAlignment="1" applyProtection="1">
      <alignment horizontal="left" vertical="center"/>
      <protection locked="0" hidden="1"/>
    </xf>
    <xf numFmtId="0" fontId="18" fillId="4" borderId="0" xfId="2" applyNumberFormat="1" applyFont="1" applyFill="1" applyBorder="1" applyAlignment="1" applyProtection="1">
      <alignment horizontal="left" vertical="center"/>
      <protection locked="0" hidden="1"/>
    </xf>
    <xf numFmtId="0" fontId="0" fillId="5" borderId="0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18" fillId="0" borderId="0" xfId="2" applyNumberFormat="1" applyFont="1" applyFill="1" applyBorder="1" applyAlignment="1" applyProtection="1">
      <alignment horizontal="left" vertical="center"/>
      <protection locked="0" hidden="1"/>
    </xf>
    <xf numFmtId="0" fontId="18" fillId="8" borderId="0" xfId="2" applyNumberFormat="1" applyFont="1" applyFill="1" applyBorder="1" applyAlignment="1" applyProtection="1">
      <alignment horizontal="left" vertical="center"/>
      <protection locked="0" hidden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8" fillId="8" borderId="22" xfId="2" applyNumberFormat="1" applyFont="1" applyFill="1" applyBorder="1" applyAlignment="1" applyProtection="1">
      <alignment horizontal="left" vertical="center"/>
      <protection locked="0" hidden="1"/>
    </xf>
    <xf numFmtId="0" fontId="18" fillId="8" borderId="2" xfId="2" applyNumberFormat="1" applyFont="1" applyFill="1" applyBorder="1" applyAlignment="1" applyProtection="1">
      <alignment horizontal="left" vertical="center"/>
      <protection locked="0" hidden="1"/>
    </xf>
    <xf numFmtId="0" fontId="18" fillId="8" borderId="4" xfId="2" applyNumberFormat="1" applyFont="1" applyFill="1" applyBorder="1" applyAlignment="1" applyProtection="1">
      <alignment horizontal="left" vertical="center"/>
      <protection locked="0" hidden="1"/>
    </xf>
    <xf numFmtId="0" fontId="20" fillId="8" borderId="1" xfId="0" applyFont="1" applyFill="1" applyBorder="1" applyAlignment="1" applyProtection="1">
      <alignment horizontal="center" vertical="center"/>
      <protection locked="0" hidden="1"/>
    </xf>
    <xf numFmtId="0" fontId="20" fillId="8" borderId="3" xfId="0" applyFont="1" applyFill="1" applyBorder="1" applyAlignment="1" applyProtection="1">
      <alignment horizontal="center" vertical="center"/>
      <protection locked="0" hidden="1"/>
    </xf>
    <xf numFmtId="0" fontId="43" fillId="8" borderId="37" xfId="8" applyFont="1" applyFill="1" applyBorder="1"/>
    <xf numFmtId="0" fontId="44" fillId="0" borderId="0" xfId="0" applyFont="1" applyFill="1"/>
    <xf numFmtId="165" fontId="34" fillId="5" borderId="3" xfId="0" applyNumberFormat="1" applyFont="1" applyFill="1" applyBorder="1" applyAlignment="1">
      <alignment horizontal="center"/>
    </xf>
    <xf numFmtId="165" fontId="34" fillId="5" borderId="15" xfId="0" applyNumberFormat="1" applyFont="1" applyFill="1" applyBorder="1" applyAlignment="1">
      <alignment horizontal="center"/>
    </xf>
    <xf numFmtId="0" fontId="24" fillId="4" borderId="15" xfId="3" applyFont="1" applyFill="1" applyBorder="1" applyAlignment="1">
      <alignment horizontal="center"/>
    </xf>
    <xf numFmtId="0" fontId="24" fillId="4" borderId="16" xfId="3" applyFont="1" applyFill="1" applyBorder="1" applyAlignment="1">
      <alignment horizontal="center"/>
    </xf>
    <xf numFmtId="165" fontId="34" fillId="8" borderId="1" xfId="0" applyNumberFormat="1" applyFont="1" applyFill="1" applyBorder="1" applyAlignment="1">
      <alignment horizontal="center"/>
    </xf>
    <xf numFmtId="0" fontId="0" fillId="4" borderId="0" xfId="0" applyFill="1" applyBorder="1"/>
    <xf numFmtId="14" fontId="0" fillId="0" borderId="0" xfId="0" applyNumberFormat="1" applyAlignment="1">
      <alignment horizontal="center"/>
    </xf>
    <xf numFmtId="0" fontId="18" fillId="0" borderId="1" xfId="2" applyNumberFormat="1" applyFont="1" applyFill="1" applyBorder="1" applyAlignment="1" applyProtection="1">
      <alignment horizontal="left" vertical="center"/>
      <protection locked="0" hidden="1"/>
    </xf>
    <xf numFmtId="0" fontId="18" fillId="0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0" fillId="21" borderId="0" xfId="0" applyFill="1" applyAlignment="1">
      <alignment horizontal="center"/>
    </xf>
    <xf numFmtId="0" fontId="18" fillId="35" borderId="22" xfId="2" applyNumberFormat="1" applyFont="1" applyFill="1" applyBorder="1" applyAlignment="1" applyProtection="1">
      <alignment horizontal="center" vertical="center"/>
      <protection locked="0" hidden="1"/>
    </xf>
    <xf numFmtId="0" fontId="18" fillId="21" borderId="22" xfId="2" applyNumberFormat="1" applyFont="1" applyFill="1" applyBorder="1" applyAlignment="1" applyProtection="1">
      <alignment horizontal="center" vertical="center"/>
      <protection locked="0" hidden="1"/>
    </xf>
    <xf numFmtId="0" fontId="18" fillId="16" borderId="22" xfId="2" applyNumberFormat="1" applyFont="1" applyFill="1" applyBorder="1" applyAlignment="1" applyProtection="1">
      <alignment horizontal="center" vertical="center"/>
      <protection locked="0" hidden="1"/>
    </xf>
    <xf numFmtId="0" fontId="18" fillId="22" borderId="22" xfId="2" applyNumberFormat="1" applyFont="1" applyFill="1" applyBorder="1" applyAlignment="1" applyProtection="1">
      <alignment horizontal="center" vertical="center"/>
      <protection locked="0" hidden="1"/>
    </xf>
    <xf numFmtId="0" fontId="18" fillId="29" borderId="22" xfId="2" applyNumberFormat="1" applyFont="1" applyFill="1" applyBorder="1" applyAlignment="1" applyProtection="1">
      <alignment horizontal="center" vertical="center"/>
      <protection locked="0" hidden="1"/>
    </xf>
    <xf numFmtId="0" fontId="18" fillId="8" borderId="0" xfId="2" applyNumberFormat="1" applyFont="1" applyFill="1" applyBorder="1" applyAlignment="1" applyProtection="1">
      <alignment horizontal="center" vertical="center"/>
      <protection locked="0" hidden="1"/>
    </xf>
    <xf numFmtId="0" fontId="0" fillId="18" borderId="0" xfId="0" applyFill="1" applyAlignment="1">
      <alignment horizontal="center"/>
    </xf>
    <xf numFmtId="0" fontId="36" fillId="29" borderId="1" xfId="0" applyFont="1" applyFill="1" applyBorder="1" applyAlignment="1" applyProtection="1">
      <alignment horizontal="center" vertical="center" wrapText="1"/>
      <protection locked="0"/>
    </xf>
    <xf numFmtId="0" fontId="36" fillId="29" borderId="1" xfId="0" applyFont="1" applyFill="1" applyBorder="1" applyAlignment="1" applyProtection="1">
      <alignment vertical="center" wrapText="1"/>
      <protection locked="0"/>
    </xf>
    <xf numFmtId="49" fontId="36" fillId="29" borderId="1" xfId="0" applyNumberFormat="1" applyFont="1" applyFill="1" applyBorder="1" applyAlignment="1" applyProtection="1">
      <alignment vertical="center" wrapText="1"/>
      <protection locked="0"/>
    </xf>
    <xf numFmtId="0" fontId="36" fillId="29" borderId="39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2" fontId="37" fillId="0" borderId="1" xfId="0" applyNumberFormat="1" applyFont="1" applyFill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14" fontId="37" fillId="0" borderId="9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/>
    </xf>
    <xf numFmtId="14" fontId="37" fillId="3" borderId="9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/>
    </xf>
    <xf numFmtId="0" fontId="0" fillId="40" borderId="0" xfId="0" applyFont="1" applyFill="1" applyBorder="1" applyAlignment="1">
      <alignment horizontal="center"/>
    </xf>
    <xf numFmtId="14" fontId="37" fillId="4" borderId="1" xfId="0" applyNumberFormat="1" applyFont="1" applyFill="1" applyBorder="1" applyAlignment="1">
      <alignment horizontal="center" vertical="center"/>
    </xf>
    <xf numFmtId="0" fontId="37" fillId="4" borderId="1" xfId="0" applyNumberFormat="1" applyFont="1" applyFill="1" applyBorder="1" applyAlignment="1">
      <alignment horizontal="center" vertical="center"/>
    </xf>
    <xf numFmtId="14" fontId="37" fillId="4" borderId="9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45" fillId="19" borderId="0" xfId="0" applyFont="1" applyFill="1" applyBorder="1" applyAlignment="1" applyProtection="1">
      <alignment horizontal="center" vertical="center"/>
      <protection locked="0" hidden="1"/>
    </xf>
    <xf numFmtId="0" fontId="45" fillId="19" borderId="0" xfId="0" applyNumberFormat="1" applyFont="1" applyFill="1" applyBorder="1" applyAlignment="1" applyProtection="1">
      <alignment horizontal="center" vertical="center"/>
      <protection locked="0" hidden="1"/>
    </xf>
    <xf numFmtId="0" fontId="0" fillId="39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textRotation="255"/>
    </xf>
    <xf numFmtId="0" fontId="18" fillId="2" borderId="41" xfId="2" applyNumberFormat="1" applyFont="1" applyFill="1" applyBorder="1" applyAlignment="1" applyProtection="1">
      <alignment horizontal="left" vertical="center"/>
      <protection locked="0" hidden="1"/>
    </xf>
    <xf numFmtId="0" fontId="18" fillId="35" borderId="40" xfId="2" applyNumberFormat="1" applyFont="1" applyFill="1" applyBorder="1" applyAlignment="1" applyProtection="1">
      <alignment horizontal="center" vertical="center"/>
      <protection locked="0" hidden="1"/>
    </xf>
    <xf numFmtId="0" fontId="0" fillId="39" borderId="17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43" borderId="17" xfId="0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3" borderId="0" xfId="0" applyFont="1" applyFill="1" applyBorder="1" applyAlignment="1">
      <alignment horizontal="center"/>
    </xf>
    <xf numFmtId="0" fontId="24" fillId="0" borderId="1" xfId="3" applyFont="1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40" borderId="18" xfId="0" applyFill="1" applyBorder="1" applyAlignment="1">
      <alignment horizontal="center"/>
    </xf>
    <xf numFmtId="0" fontId="0" fillId="40" borderId="0" xfId="0" applyFill="1" applyAlignment="1">
      <alignment horizontal="center"/>
    </xf>
    <xf numFmtId="0" fontId="0" fillId="40" borderId="17" xfId="0" applyFill="1" applyBorder="1" applyAlignment="1">
      <alignment horizontal="center"/>
    </xf>
    <xf numFmtId="0" fontId="0" fillId="33" borderId="43" xfId="0" applyFill="1" applyBorder="1" applyAlignment="1">
      <alignment horizontal="center"/>
    </xf>
    <xf numFmtId="0" fontId="0" fillId="33" borderId="44" xfId="0" applyFill="1" applyBorder="1" applyAlignment="1">
      <alignment horizontal="center"/>
    </xf>
    <xf numFmtId="0" fontId="0" fillId="33" borderId="45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31" borderId="43" xfId="0" applyFill="1" applyBorder="1" applyAlignment="1">
      <alignment horizontal="center"/>
    </xf>
    <xf numFmtId="0" fontId="0" fillId="31" borderId="45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26" fillId="2" borderId="46" xfId="0" applyFont="1" applyFill="1" applyBorder="1" applyAlignment="1">
      <alignment horizontal="center" vertical="center" wrapText="1"/>
    </xf>
    <xf numFmtId="0" fontId="0" fillId="38" borderId="43" xfId="0" applyFill="1" applyBorder="1" applyAlignment="1">
      <alignment horizontal="center"/>
    </xf>
    <xf numFmtId="0" fontId="0" fillId="38" borderId="45" xfId="0" applyFill="1" applyBorder="1" applyAlignment="1">
      <alignment horizontal="center"/>
    </xf>
    <xf numFmtId="0" fontId="0" fillId="38" borderId="44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31" borderId="44" xfId="0" applyFill="1" applyBorder="1" applyAlignment="1">
      <alignment horizontal="center"/>
    </xf>
    <xf numFmtId="0" fontId="0" fillId="19" borderId="43" xfId="0" applyFill="1" applyBorder="1" applyAlignment="1">
      <alignment horizontal="center"/>
    </xf>
    <xf numFmtId="0" fontId="0" fillId="19" borderId="44" xfId="0" applyFill="1" applyBorder="1" applyAlignment="1">
      <alignment horizontal="center"/>
    </xf>
    <xf numFmtId="0" fontId="0" fillId="19" borderId="45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21" borderId="0" xfId="0" applyFill="1" applyBorder="1"/>
    <xf numFmtId="0" fontId="18" fillId="3" borderId="0" xfId="2" applyNumberFormat="1" applyFont="1" applyFill="1" applyBorder="1" applyAlignment="1" applyProtection="1">
      <alignment horizontal="left" vertical="center"/>
      <protection locked="0" hidden="1"/>
    </xf>
    <xf numFmtId="0" fontId="20" fillId="6" borderId="4" xfId="0" applyFont="1" applyFill="1" applyBorder="1" applyAlignment="1" applyProtection="1">
      <alignment horizontal="center" vertical="center"/>
      <protection locked="0" hidden="1"/>
    </xf>
    <xf numFmtId="0" fontId="20" fillId="3" borderId="4" xfId="0" applyFont="1" applyFill="1" applyBorder="1" applyAlignment="1" applyProtection="1">
      <alignment horizontal="center" vertical="center"/>
      <protection locked="0" hidden="1"/>
    </xf>
    <xf numFmtId="0" fontId="43" fillId="42" borderId="0" xfId="8" applyFont="1" applyFill="1" applyBorder="1"/>
    <xf numFmtId="0" fontId="20" fillId="19" borderId="4" xfId="0" applyFont="1" applyFill="1" applyBorder="1" applyAlignment="1" applyProtection="1">
      <alignment horizontal="center" vertical="center"/>
      <protection locked="0" hidden="1"/>
    </xf>
    <xf numFmtId="0" fontId="20" fillId="19" borderId="46" xfId="0" applyFont="1" applyFill="1" applyBorder="1" applyAlignment="1" applyProtection="1">
      <alignment horizontal="center" vertical="center"/>
      <protection locked="0" hidden="1"/>
    </xf>
    <xf numFmtId="165" fontId="34" fillId="5" borderId="47" xfId="0" applyNumberFormat="1" applyFont="1" applyFill="1" applyBorder="1" applyAlignment="1">
      <alignment horizontal="center"/>
    </xf>
    <xf numFmtId="0" fontId="24" fillId="0" borderId="47" xfId="3" applyFont="1" applyBorder="1" applyAlignment="1">
      <alignment horizontal="center"/>
    </xf>
    <xf numFmtId="0" fontId="24" fillId="4" borderId="47" xfId="3" applyFont="1" applyFill="1" applyBorder="1" applyAlignment="1">
      <alignment horizontal="center"/>
    </xf>
    <xf numFmtId="0" fontId="0" fillId="45" borderId="0" xfId="0" applyFill="1" applyAlignment="1">
      <alignment horizontal="center"/>
    </xf>
    <xf numFmtId="14" fontId="46" fillId="45" borderId="0" xfId="0" applyNumberFormat="1" applyFont="1" applyFill="1" applyAlignment="1">
      <alignment horizontal="center"/>
    </xf>
    <xf numFmtId="0" fontId="47" fillId="0" borderId="0" xfId="9"/>
    <xf numFmtId="165" fontId="0" fillId="0" borderId="0" xfId="0" applyNumberFormat="1" applyFill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27" xfId="0" applyFill="1" applyBorder="1"/>
    <xf numFmtId="0" fontId="38" fillId="35" borderId="0" xfId="0" applyFont="1" applyFill="1" applyBorder="1" applyAlignment="1">
      <alignment horizontal="center"/>
    </xf>
    <xf numFmtId="0" fontId="38" fillId="35" borderId="27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35" borderId="51" xfId="0" applyFill="1" applyBorder="1" applyAlignment="1">
      <alignment horizontal="center"/>
    </xf>
    <xf numFmtId="0" fontId="0" fillId="35" borderId="45" xfId="0" applyFill="1" applyBorder="1" applyAlignment="1">
      <alignment horizontal="center"/>
    </xf>
    <xf numFmtId="0" fontId="0" fillId="35" borderId="49" xfId="0" applyFill="1" applyBorder="1" applyAlignment="1">
      <alignment horizontal="center"/>
    </xf>
    <xf numFmtId="0" fontId="0" fillId="16" borderId="0" xfId="0" applyFill="1"/>
    <xf numFmtId="0" fontId="48" fillId="0" borderId="0" xfId="0" applyFont="1"/>
    <xf numFmtId="0" fontId="27" fillId="0" borderId="1" xfId="2" applyNumberFormat="1" applyFont="1" applyFill="1" applyBorder="1" applyAlignment="1" applyProtection="1">
      <alignment horizontal="center" vertical="center"/>
      <protection locked="0" hidden="1"/>
    </xf>
    <xf numFmtId="0" fontId="18" fillId="0" borderId="48" xfId="2" applyNumberFormat="1" applyFont="1" applyFill="1" applyBorder="1" applyAlignment="1" applyProtection="1">
      <alignment horizontal="center" vertical="center"/>
      <protection locked="0" hidden="1"/>
    </xf>
    <xf numFmtId="0" fontId="16" fillId="0" borderId="48" xfId="0" applyFont="1" applyFill="1" applyBorder="1" applyAlignment="1" applyProtection="1">
      <alignment horizontal="center" vertical="center" wrapText="1"/>
      <protection locked="0" hidden="1"/>
    </xf>
    <xf numFmtId="0" fontId="0" fillId="0" borderId="1" xfId="0" applyFill="1" applyBorder="1" applyAlignment="1">
      <alignment horizontal="center" vertical="center" wrapText="1"/>
    </xf>
    <xf numFmtId="0" fontId="24" fillId="4" borderId="48" xfId="3" applyFont="1" applyFill="1" applyBorder="1" applyAlignment="1">
      <alignment horizontal="center"/>
    </xf>
    <xf numFmtId="0" fontId="24" fillId="0" borderId="48" xfId="3" applyFont="1" applyBorder="1" applyAlignment="1">
      <alignment horizontal="center"/>
    </xf>
    <xf numFmtId="0" fontId="24" fillId="8" borderId="48" xfId="3" applyFont="1" applyFill="1" applyBorder="1" applyAlignment="1">
      <alignment horizontal="center"/>
    </xf>
    <xf numFmtId="165" fontId="34" fillId="5" borderId="52" xfId="0" applyNumberFormat="1" applyFont="1" applyFill="1" applyBorder="1" applyAlignment="1">
      <alignment horizontal="center"/>
    </xf>
    <xf numFmtId="165" fontId="34" fillId="8" borderId="52" xfId="0" applyNumberFormat="1" applyFont="1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21" borderId="17" xfId="0" applyFill="1" applyBorder="1"/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27" borderId="0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24" fillId="0" borderId="55" xfId="3" applyFont="1" applyBorder="1" applyAlignment="1">
      <alignment horizontal="center"/>
    </xf>
    <xf numFmtId="165" fontId="34" fillId="5" borderId="55" xfId="0" applyNumberFormat="1" applyFont="1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0" fontId="0" fillId="46" borderId="1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8" fillId="19" borderId="0" xfId="0" applyFont="1" applyFill="1" applyBorder="1" applyAlignment="1">
      <alignment horizontal="center"/>
    </xf>
    <xf numFmtId="16" fontId="0" fillId="0" borderId="0" xfId="0" applyNumberFormat="1"/>
    <xf numFmtId="0" fontId="0" fillId="35" borderId="50" xfId="0" applyFill="1" applyBorder="1" applyAlignment="1">
      <alignment horizontal="center"/>
    </xf>
    <xf numFmtId="0" fontId="26" fillId="2" borderId="5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8" fillId="35" borderId="20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24" fillId="8" borderId="56" xfId="3" applyFont="1" applyFill="1" applyBorder="1" applyAlignment="1">
      <alignment horizontal="center"/>
    </xf>
    <xf numFmtId="0" fontId="24" fillId="0" borderId="56" xfId="3" applyFont="1" applyBorder="1" applyAlignment="1">
      <alignment horizontal="center"/>
    </xf>
    <xf numFmtId="0" fontId="24" fillId="4" borderId="56" xfId="3" applyFont="1" applyFill="1" applyBorder="1" applyAlignment="1">
      <alignment horizontal="center"/>
    </xf>
    <xf numFmtId="165" fontId="34" fillId="8" borderId="56" xfId="0" applyNumberFormat="1" applyFont="1" applyFill="1" applyBorder="1" applyAlignment="1">
      <alignment horizontal="center"/>
    </xf>
    <xf numFmtId="165" fontId="34" fillId="5" borderId="56" xfId="0" applyNumberFormat="1" applyFont="1" applyFill="1" applyBorder="1" applyAlignment="1">
      <alignment horizontal="center"/>
    </xf>
    <xf numFmtId="0" fontId="38" fillId="32" borderId="17" xfId="0" applyFont="1" applyFill="1" applyBorder="1" applyAlignment="1">
      <alignment horizontal="center"/>
    </xf>
    <xf numFmtId="165" fontId="34" fillId="5" borderId="57" xfId="0" applyNumberFormat="1" applyFont="1" applyFill="1" applyBorder="1" applyAlignment="1">
      <alignment horizontal="center"/>
    </xf>
    <xf numFmtId="165" fontId="34" fillId="8" borderId="57" xfId="0" applyNumberFormat="1" applyFont="1" applyFill="1" applyBorder="1" applyAlignment="1">
      <alignment horizontal="center"/>
    </xf>
    <xf numFmtId="0" fontId="24" fillId="0" borderId="58" xfId="3" applyFont="1" applyBorder="1" applyAlignment="1">
      <alignment horizontal="center"/>
    </xf>
    <xf numFmtId="0" fontId="24" fillId="4" borderId="58" xfId="3" applyFont="1" applyFill="1" applyBorder="1" applyAlignment="1">
      <alignment horizontal="center"/>
    </xf>
    <xf numFmtId="0" fontId="24" fillId="8" borderId="58" xfId="3" applyFont="1" applyFill="1" applyBorder="1" applyAlignment="1">
      <alignment horizontal="center"/>
    </xf>
    <xf numFmtId="165" fontId="34" fillId="5" borderId="58" xfId="0" applyNumberFormat="1" applyFont="1" applyFill="1" applyBorder="1" applyAlignment="1">
      <alignment horizontal="center"/>
    </xf>
    <xf numFmtId="165" fontId="34" fillId="8" borderId="58" xfId="0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47" borderId="0" xfId="0" applyFill="1" applyBorder="1" applyAlignment="1">
      <alignment horizontal="center"/>
    </xf>
    <xf numFmtId="0" fontId="24" fillId="0" borderId="60" xfId="3" applyFont="1" applyBorder="1" applyAlignment="1">
      <alignment horizontal="center"/>
    </xf>
    <xf numFmtId="165" fontId="34" fillId="5" borderId="60" xfId="0" applyNumberFormat="1" applyFont="1" applyFill="1" applyBorder="1" applyAlignment="1">
      <alignment horizontal="center"/>
    </xf>
    <xf numFmtId="0" fontId="24" fillId="0" borderId="59" xfId="3" applyFont="1" applyBorder="1" applyAlignment="1">
      <alignment horizontal="center"/>
    </xf>
    <xf numFmtId="0" fontId="24" fillId="4" borderId="59" xfId="3" applyFont="1" applyFill="1" applyBorder="1" applyAlignment="1">
      <alignment horizontal="center"/>
    </xf>
    <xf numFmtId="165" fontId="34" fillId="5" borderId="59" xfId="0" applyNumberFormat="1" applyFont="1" applyFill="1" applyBorder="1" applyAlignment="1">
      <alignment horizontal="center"/>
    </xf>
    <xf numFmtId="0" fontId="0" fillId="47" borderId="17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19" fillId="32" borderId="1" xfId="0" applyFont="1" applyFill="1" applyBorder="1" applyAlignment="1" applyProtection="1">
      <alignment horizontal="center" vertical="center"/>
      <protection locked="0" hidden="1"/>
    </xf>
    <xf numFmtId="0" fontId="0" fillId="18" borderId="18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16" fillId="0" borderId="61" xfId="1" applyFont="1" applyFill="1" applyBorder="1" applyAlignment="1" applyProtection="1">
      <alignment horizontal="center" vertical="center"/>
      <protection locked="0" hidden="1"/>
    </xf>
    <xf numFmtId="0" fontId="19" fillId="0" borderId="61" xfId="0" applyFont="1" applyFill="1" applyBorder="1" applyAlignment="1" applyProtection="1">
      <alignment horizontal="center" vertical="center"/>
      <protection locked="0" hidden="1"/>
    </xf>
    <xf numFmtId="0" fontId="27" fillId="0" borderId="61" xfId="2" applyNumberFormat="1" applyFont="1" applyFill="1" applyBorder="1" applyAlignment="1" applyProtection="1">
      <alignment horizontal="center" vertical="center"/>
      <protection locked="0" hidden="1"/>
    </xf>
    <xf numFmtId="0" fontId="18" fillId="0" borderId="61" xfId="2" applyNumberFormat="1" applyFont="1" applyFill="1" applyBorder="1" applyAlignment="1" applyProtection="1">
      <alignment horizontal="center" vertical="center"/>
      <protection locked="0" hidden="1"/>
    </xf>
    <xf numFmtId="0" fontId="16" fillId="0" borderId="61" xfId="0" applyFont="1" applyFill="1" applyBorder="1" applyAlignment="1" applyProtection="1">
      <alignment horizontal="center" vertical="center" wrapText="1"/>
      <protection locked="0" hidden="1"/>
    </xf>
    <xf numFmtId="0" fontId="18" fillId="4" borderId="61" xfId="2" applyNumberFormat="1" applyFont="1" applyFill="1" applyBorder="1" applyAlignment="1" applyProtection="1">
      <alignment horizontal="center" vertical="center"/>
      <protection locked="0" hidden="1"/>
    </xf>
    <xf numFmtId="0" fontId="0" fillId="5" borderId="17" xfId="0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8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18" fillId="4" borderId="48" xfId="2" applyNumberFormat="1" applyFont="1" applyFill="1" applyBorder="1" applyAlignment="1" applyProtection="1">
      <alignment horizontal="center" vertical="center"/>
      <protection locked="0" hidden="1"/>
    </xf>
    <xf numFmtId="0" fontId="18" fillId="4" borderId="1" xfId="2" applyNumberFormat="1" applyFont="1" applyFill="1" applyBorder="1" applyAlignment="1" applyProtection="1">
      <alignment horizontal="center" vertical="center"/>
      <protection locked="0" hidden="1"/>
    </xf>
    <xf numFmtId="0" fontId="16" fillId="32" borderId="1" xfId="0" applyFont="1" applyFill="1" applyBorder="1" applyAlignment="1" applyProtection="1">
      <alignment horizontal="center" vertical="center"/>
      <protection locked="0" hidden="1"/>
    </xf>
    <xf numFmtId="0" fontId="0" fillId="0" borderId="44" xfId="0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0" borderId="49" xfId="0" applyBorder="1" applyAlignment="1">
      <alignment horizontal="center"/>
    </xf>
    <xf numFmtId="14" fontId="46" fillId="45" borderId="0" xfId="0" applyNumberFormat="1" applyFont="1" applyFill="1" applyBorder="1" applyAlignment="1">
      <alignment horizontal="center"/>
    </xf>
    <xf numFmtId="0" fontId="47" fillId="0" borderId="0" xfId="9" applyBorder="1"/>
    <xf numFmtId="0" fontId="0" fillId="41" borderId="0" xfId="0" applyFill="1" applyBorder="1"/>
    <xf numFmtId="0" fontId="0" fillId="11" borderId="0" xfId="0" applyFill="1" applyBorder="1"/>
    <xf numFmtId="0" fontId="0" fillId="40" borderId="43" xfId="0" applyFill="1" applyBorder="1" applyAlignment="1">
      <alignment horizontal="center"/>
    </xf>
    <xf numFmtId="0" fontId="0" fillId="44" borderId="1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0" fillId="33" borderId="0" xfId="0" applyFill="1" applyBorder="1"/>
    <xf numFmtId="0" fontId="0" fillId="32" borderId="21" xfId="0" applyFill="1" applyBorder="1" applyAlignment="1">
      <alignment horizontal="center"/>
    </xf>
    <xf numFmtId="0" fontId="20" fillId="19" borderId="62" xfId="0" applyFont="1" applyFill="1" applyBorder="1" applyAlignment="1" applyProtection="1">
      <alignment horizontal="center" vertical="center"/>
      <protection locked="0" hidden="1"/>
    </xf>
    <xf numFmtId="0" fontId="43" fillId="42" borderId="65" xfId="8" applyFont="1" applyFill="1" applyBorder="1"/>
    <xf numFmtId="0" fontId="18" fillId="0" borderId="63" xfId="2" applyNumberFormat="1" applyFont="1" applyFill="1" applyBorder="1" applyAlignment="1" applyProtection="1">
      <alignment horizontal="center" vertical="center"/>
      <protection locked="0" hidden="1"/>
    </xf>
    <xf numFmtId="0" fontId="18" fillId="19" borderId="62" xfId="2" applyNumberFormat="1" applyFont="1" applyFill="1" applyBorder="1" applyAlignment="1" applyProtection="1">
      <alignment horizontal="left" vertical="center"/>
      <protection locked="0" hidden="1"/>
    </xf>
    <xf numFmtId="0" fontId="18" fillId="35" borderId="62" xfId="2" applyNumberFormat="1" applyFont="1" applyFill="1" applyBorder="1" applyAlignment="1" applyProtection="1">
      <alignment horizontal="left" vertical="center"/>
      <protection locked="0" hidden="1"/>
    </xf>
    <xf numFmtId="0" fontId="18" fillId="3" borderId="62" xfId="2" applyNumberFormat="1" applyFont="1" applyFill="1" applyBorder="1" applyAlignment="1" applyProtection="1">
      <alignment horizontal="left" vertical="center"/>
      <protection locked="0" hidden="1"/>
    </xf>
    <xf numFmtId="0" fontId="16" fillId="0" borderId="62" xfId="0" applyFont="1" applyFill="1" applyBorder="1" applyAlignment="1" applyProtection="1">
      <alignment horizontal="left"/>
      <protection locked="0" hidden="1"/>
    </xf>
    <xf numFmtId="0" fontId="18" fillId="21" borderId="62" xfId="2" applyNumberFormat="1" applyFont="1" applyFill="1" applyBorder="1" applyAlignment="1" applyProtection="1">
      <alignment horizontal="left" vertical="center"/>
      <protection locked="0" hidden="1"/>
    </xf>
    <xf numFmtId="0" fontId="18" fillId="29" borderId="62" xfId="2" applyNumberFormat="1" applyFont="1" applyFill="1" applyBorder="1" applyAlignment="1" applyProtection="1">
      <alignment horizontal="left" vertical="center"/>
      <protection locked="0" hidden="1"/>
    </xf>
    <xf numFmtId="0" fontId="18" fillId="16" borderId="62" xfId="2" applyNumberFormat="1" applyFont="1" applyFill="1" applyBorder="1" applyAlignment="1" applyProtection="1">
      <alignment horizontal="left" vertical="center"/>
      <protection locked="0" hidden="1"/>
    </xf>
    <xf numFmtId="0" fontId="20" fillId="16" borderId="62" xfId="0" applyFont="1" applyFill="1" applyBorder="1" applyAlignment="1" applyProtection="1">
      <alignment horizontal="center" vertical="center"/>
      <protection locked="0" hidden="1"/>
    </xf>
    <xf numFmtId="0" fontId="18" fillId="22" borderId="62" xfId="2" applyNumberFormat="1" applyFont="1" applyFill="1" applyBorder="1" applyAlignment="1" applyProtection="1">
      <alignment horizontal="left" vertical="center"/>
      <protection locked="0" hidden="1"/>
    </xf>
    <xf numFmtId="0" fontId="20" fillId="21" borderId="62" xfId="0" applyFont="1" applyFill="1" applyBorder="1" applyAlignment="1" applyProtection="1">
      <alignment horizontal="center" vertical="center"/>
      <protection locked="0" hidden="1"/>
    </xf>
    <xf numFmtId="0" fontId="18" fillId="0" borderId="62" xfId="2" applyNumberFormat="1" applyFont="1" applyFill="1" applyBorder="1" applyAlignment="1" applyProtection="1">
      <alignment horizontal="left" vertical="center"/>
      <protection locked="0" hidden="1"/>
    </xf>
    <xf numFmtId="0" fontId="18" fillId="0" borderId="62" xfId="2" applyNumberFormat="1" applyFont="1" applyFill="1" applyBorder="1" applyAlignment="1" applyProtection="1">
      <alignment horizontal="center" vertical="center"/>
      <protection locked="0" hidden="1"/>
    </xf>
    <xf numFmtId="0" fontId="18" fillId="2" borderId="62" xfId="2" applyNumberFormat="1" applyFont="1" applyFill="1" applyBorder="1" applyAlignment="1" applyProtection="1">
      <alignment horizontal="left" vertical="center"/>
      <protection locked="0" hidden="1"/>
    </xf>
    <xf numFmtId="0" fontId="35" fillId="0" borderId="62" xfId="0" applyFont="1" applyFill="1" applyBorder="1" applyAlignment="1" applyProtection="1">
      <alignment horizontal="right" vertical="center"/>
      <protection locked="0" hidden="1"/>
    </xf>
    <xf numFmtId="165" fontId="34" fillId="5" borderId="64" xfId="0" applyNumberFormat="1" applyFont="1" applyFill="1" applyBorder="1" applyAlignment="1">
      <alignment horizontal="center"/>
    </xf>
    <xf numFmtId="0" fontId="24" fillId="8" borderId="66" xfId="3" applyFont="1" applyFill="1" applyBorder="1" applyAlignment="1">
      <alignment horizontal="center"/>
    </xf>
    <xf numFmtId="165" fontId="34" fillId="8" borderId="66" xfId="0" applyNumberFormat="1" applyFont="1" applyFill="1" applyBorder="1" applyAlignment="1">
      <alignment horizontal="center"/>
    </xf>
    <xf numFmtId="0" fontId="24" fillId="0" borderId="62" xfId="3" applyFont="1" applyBorder="1" applyAlignment="1">
      <alignment horizontal="center"/>
    </xf>
    <xf numFmtId="0" fontId="24" fillId="4" borderId="62" xfId="3" applyFont="1" applyFill="1" applyBorder="1" applyAlignment="1">
      <alignment horizontal="center"/>
    </xf>
    <xf numFmtId="165" fontId="34" fillId="8" borderId="62" xfId="0" applyNumberFormat="1" applyFont="1" applyFill="1" applyBorder="1" applyAlignment="1">
      <alignment horizontal="center"/>
    </xf>
    <xf numFmtId="165" fontId="34" fillId="5" borderId="62" xfId="0" applyNumberFormat="1" applyFont="1" applyFill="1" applyBorder="1" applyAlignment="1">
      <alignment horizontal="center"/>
    </xf>
    <xf numFmtId="0" fontId="24" fillId="0" borderId="64" xfId="3" applyFont="1" applyBorder="1" applyAlignment="1">
      <alignment horizontal="center"/>
    </xf>
    <xf numFmtId="0" fontId="0" fillId="31" borderId="26" xfId="0" applyFill="1" applyBorder="1" applyAlignment="1">
      <alignment horizontal="center"/>
    </xf>
    <xf numFmtId="0" fontId="0" fillId="31" borderId="27" xfId="0" applyFill="1" applyBorder="1" applyAlignment="1">
      <alignment horizontal="center"/>
    </xf>
    <xf numFmtId="0" fontId="0" fillId="31" borderId="25" xfId="0" applyFill="1" applyBorder="1" applyAlignment="1">
      <alignment horizontal="center"/>
    </xf>
    <xf numFmtId="0" fontId="0" fillId="32" borderId="43" xfId="0" applyFill="1" applyBorder="1" applyAlignment="1">
      <alignment horizontal="center"/>
    </xf>
    <xf numFmtId="0" fontId="53" fillId="0" borderId="67" xfId="0" applyFont="1" applyBorder="1" applyAlignment="1">
      <alignment horizontal="center" wrapText="1"/>
    </xf>
    <xf numFmtId="0" fontId="54" fillId="0" borderId="68" xfId="0" applyFont="1" applyBorder="1" applyAlignment="1">
      <alignment vertical="top" wrapText="1"/>
    </xf>
    <xf numFmtId="0" fontId="5" fillId="0" borderId="0" xfId="0" applyFont="1"/>
    <xf numFmtId="0" fontId="54" fillId="48" borderId="68" xfId="0" applyFont="1" applyFill="1" applyBorder="1" applyAlignment="1">
      <alignment vertical="top" wrapText="1"/>
    </xf>
    <xf numFmtId="0" fontId="0" fillId="22" borderId="0" xfId="0" applyFill="1"/>
    <xf numFmtId="0" fontId="0" fillId="0" borderId="0" xfId="0" applyFill="1" applyAlignment="1">
      <alignment wrapText="1"/>
    </xf>
    <xf numFmtId="0" fontId="58" fillId="0" borderId="67" xfId="0" applyFont="1" applyFill="1" applyBorder="1" applyAlignment="1">
      <alignment horizontal="center" wrapText="1"/>
    </xf>
    <xf numFmtId="0" fontId="59" fillId="0" borderId="68" xfId="0" applyFont="1" applyFill="1" applyBorder="1" applyAlignment="1">
      <alignment vertical="top" wrapText="1"/>
    </xf>
    <xf numFmtId="0" fontId="57" fillId="0" borderId="68" xfId="0" applyFont="1" applyFill="1" applyBorder="1" applyAlignment="1">
      <alignment vertical="top" wrapText="1"/>
    </xf>
    <xf numFmtId="0" fontId="55" fillId="0" borderId="67" xfId="0" applyFont="1" applyFill="1" applyBorder="1" applyAlignment="1">
      <alignment horizontal="center" wrapText="1"/>
    </xf>
    <xf numFmtId="0" fontId="56" fillId="0" borderId="68" xfId="0" applyFont="1" applyFill="1" applyBorder="1" applyAlignment="1">
      <alignment vertical="top" wrapText="1"/>
    </xf>
    <xf numFmtId="0" fontId="5" fillId="0" borderId="0" xfId="0" applyFont="1" applyFill="1"/>
    <xf numFmtId="0" fontId="53" fillId="0" borderId="67" xfId="0" applyFont="1" applyFill="1" applyBorder="1" applyAlignment="1">
      <alignment horizontal="center" wrapText="1"/>
    </xf>
    <xf numFmtId="0" fontId="54" fillId="0" borderId="68" xfId="0" applyFont="1" applyFill="1" applyBorder="1" applyAlignment="1">
      <alignment vertical="top" wrapText="1"/>
    </xf>
    <xf numFmtId="0" fontId="54" fillId="0" borderId="68" xfId="0" applyFont="1" applyFill="1" applyBorder="1" applyAlignment="1">
      <alignment horizontal="center" vertical="top" wrapText="1"/>
    </xf>
    <xf numFmtId="0" fontId="5" fillId="0" borderId="0" xfId="0" applyFont="1" applyFill="1" applyAlignment="1">
      <alignment horizontal="center" vertical="center"/>
    </xf>
    <xf numFmtId="0" fontId="5" fillId="22" borderId="0" xfId="0" applyFont="1" applyFill="1"/>
    <xf numFmtId="0" fontId="5" fillId="22" borderId="0" xfId="0" applyFont="1" applyFill="1" applyAlignment="1">
      <alignment horizontal="center" vertical="center"/>
    </xf>
    <xf numFmtId="0" fontId="0" fillId="49" borderId="0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32" borderId="44" xfId="0" applyFill="1" applyBorder="1" applyAlignment="1">
      <alignment horizontal="center"/>
    </xf>
    <xf numFmtId="0" fontId="0" fillId="32" borderId="25" xfId="0" applyFill="1" applyBorder="1" applyAlignment="1">
      <alignment horizontal="center"/>
    </xf>
    <xf numFmtId="165" fontId="34" fillId="5" borderId="69" xfId="0" applyNumberFormat="1" applyFont="1" applyFill="1" applyBorder="1" applyAlignment="1">
      <alignment horizontal="center"/>
    </xf>
    <xf numFmtId="0" fontId="0" fillId="25" borderId="49" xfId="0" applyFill="1" applyBorder="1" applyAlignment="1">
      <alignment horizontal="center"/>
    </xf>
    <xf numFmtId="0" fontId="0" fillId="25" borderId="43" xfId="0" applyFill="1" applyBorder="1" applyAlignment="1">
      <alignment horizontal="center"/>
    </xf>
    <xf numFmtId="165" fontId="34" fillId="5" borderId="72" xfId="0" applyNumberFormat="1" applyFont="1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0" fillId="18" borderId="44" xfId="0" applyFill="1" applyBorder="1" applyAlignment="1">
      <alignment horizontal="center"/>
    </xf>
    <xf numFmtId="0" fontId="0" fillId="18" borderId="4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24" fillId="0" borderId="73" xfId="3" applyFont="1" applyBorder="1" applyAlignment="1">
      <alignment horizontal="center"/>
    </xf>
    <xf numFmtId="0" fontId="24" fillId="4" borderId="70" xfId="3" applyFont="1" applyFill="1" applyBorder="1" applyAlignment="1">
      <alignment horizontal="center"/>
    </xf>
    <xf numFmtId="0" fontId="24" fillId="0" borderId="70" xfId="3" applyFont="1" applyBorder="1" applyAlignment="1">
      <alignment horizontal="center"/>
    </xf>
    <xf numFmtId="165" fontId="34" fillId="5" borderId="7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vertical="center" wrapText="1"/>
    </xf>
    <xf numFmtId="0" fontId="0" fillId="43" borderId="49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20" fillId="0" borderId="62" xfId="0" applyFont="1" applyFill="1" applyBorder="1" applyAlignment="1" applyProtection="1">
      <alignment horizontal="center" vertical="center"/>
      <protection locked="0" hidden="1"/>
    </xf>
    <xf numFmtId="0" fontId="0" fillId="0" borderId="62" xfId="0" applyFill="1" applyBorder="1"/>
    <xf numFmtId="0" fontId="60" fillId="0" borderId="62" xfId="0" applyFont="1" applyFill="1" applyBorder="1" applyAlignment="1" applyProtection="1">
      <alignment horizontal="center" vertical="center"/>
      <protection locked="0" hidden="1"/>
    </xf>
    <xf numFmtId="0" fontId="26" fillId="2" borderId="46" xfId="0" applyFont="1" applyFill="1" applyBorder="1" applyAlignment="1">
      <alignment vertical="center" wrapText="1"/>
    </xf>
    <xf numFmtId="0" fontId="20" fillId="16" borderId="62" xfId="0" applyFont="1" applyFill="1" applyBorder="1" applyAlignment="1" applyProtection="1">
      <alignment horizontal="center"/>
      <protection locked="0" hidden="1"/>
    </xf>
    <xf numFmtId="0" fontId="43" fillId="50" borderId="37" xfId="8" applyFont="1" applyFill="1" applyBorder="1"/>
    <xf numFmtId="49" fontId="43" fillId="42" borderId="74" xfId="8" applyNumberFormat="1" applyFont="1" applyFill="1" applyBorder="1"/>
    <xf numFmtId="14" fontId="43" fillId="42" borderId="74" xfId="8" applyNumberFormat="1" applyFont="1" applyFill="1" applyBorder="1"/>
    <xf numFmtId="0" fontId="43" fillId="42" borderId="74" xfId="8" applyFont="1" applyFill="1" applyBorder="1"/>
    <xf numFmtId="49" fontId="43" fillId="42" borderId="37" xfId="8" applyNumberFormat="1" applyFont="1" applyFill="1" applyBorder="1"/>
    <xf numFmtId="14" fontId="43" fillId="42" borderId="37" xfId="8" applyNumberFormat="1" applyFont="1" applyFill="1" applyBorder="1"/>
    <xf numFmtId="165" fontId="34" fillId="5" borderId="75" xfId="0" applyNumberFormat="1" applyFont="1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165" fontId="34" fillId="5" borderId="76" xfId="0" applyNumberFormat="1" applyFont="1" applyFill="1" applyBorder="1" applyAlignment="1">
      <alignment horizontal="center"/>
    </xf>
    <xf numFmtId="0" fontId="0" fillId="18" borderId="51" xfId="0" applyFill="1" applyBorder="1" applyAlignment="1">
      <alignment horizontal="center"/>
    </xf>
    <xf numFmtId="165" fontId="34" fillId="5" borderId="77" xfId="0" applyNumberFormat="1" applyFont="1" applyFill="1" applyBorder="1" applyAlignment="1">
      <alignment horizontal="center"/>
    </xf>
    <xf numFmtId="165" fontId="34" fillId="5" borderId="78" xfId="0" applyNumberFormat="1" applyFont="1" applyFill="1" applyBorder="1" applyAlignment="1">
      <alignment horizontal="center"/>
    </xf>
    <xf numFmtId="0" fontId="0" fillId="43" borderId="44" xfId="0" applyFill="1" applyBorder="1" applyAlignment="1">
      <alignment horizontal="center"/>
    </xf>
    <xf numFmtId="0" fontId="0" fillId="23" borderId="45" xfId="0" applyFill="1" applyBorder="1" applyAlignment="1">
      <alignment horizontal="center"/>
    </xf>
    <xf numFmtId="0" fontId="0" fillId="40" borderId="44" xfId="0" applyFill="1" applyBorder="1" applyAlignment="1">
      <alignment horizontal="center"/>
    </xf>
    <xf numFmtId="0" fontId="0" fillId="40" borderId="45" xfId="0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24" fillId="0" borderId="34" xfId="3" applyFont="1" applyBorder="1" applyAlignment="1">
      <alignment horizontal="center"/>
    </xf>
    <xf numFmtId="0" fontId="24" fillId="4" borderId="34" xfId="3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4" fillId="0" borderId="33" xfId="3" applyFont="1" applyBorder="1" applyAlignment="1">
      <alignment horizontal="center"/>
    </xf>
    <xf numFmtId="165" fontId="34" fillId="5" borderId="83" xfId="0" applyNumberFormat="1" applyFont="1" applyFill="1" applyBorder="1" applyAlignment="1">
      <alignment horizontal="center"/>
    </xf>
    <xf numFmtId="0" fontId="24" fillId="0" borderId="0" xfId="3" applyFont="1" applyFill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/>
    <xf numFmtId="165" fontId="34" fillId="5" borderId="85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41" fillId="0" borderId="17" xfId="0" applyFont="1" applyFill="1" applyBorder="1" applyAlignment="1">
      <alignment horizontal="center"/>
    </xf>
    <xf numFmtId="0" fontId="18" fillId="22" borderId="82" xfId="2" applyNumberFormat="1" applyFont="1" applyFill="1" applyBorder="1" applyAlignment="1" applyProtection="1">
      <alignment horizontal="left" vertical="center"/>
      <protection locked="0" hidden="1"/>
    </xf>
    <xf numFmtId="0" fontId="18" fillId="3" borderId="82" xfId="2" applyNumberFormat="1" applyFont="1" applyFill="1" applyBorder="1" applyAlignment="1" applyProtection="1">
      <alignment horizontal="left" vertical="center"/>
      <protection locked="0" hidden="1"/>
    </xf>
    <xf numFmtId="0" fontId="20" fillId="0" borderId="82" xfId="0" applyFont="1" applyFill="1" applyBorder="1" applyAlignment="1" applyProtection="1">
      <alignment horizontal="center" vertical="center"/>
      <protection locked="0" hidden="1"/>
    </xf>
    <xf numFmtId="0" fontId="43" fillId="0" borderId="0" xfId="8" applyFont="1" applyFill="1" applyBorder="1"/>
    <xf numFmtId="0" fontId="20" fillId="0" borderId="84" xfId="0" applyFont="1" applyFill="1" applyBorder="1" applyAlignment="1" applyProtection="1">
      <alignment horizontal="center" vertical="center"/>
      <protection locked="0" hidden="1"/>
    </xf>
    <xf numFmtId="0" fontId="24" fillId="4" borderId="85" xfId="3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textRotation="90"/>
    </xf>
    <xf numFmtId="0" fontId="0" fillId="21" borderId="43" xfId="0" applyFill="1" applyBorder="1" applyAlignment="1">
      <alignment horizontal="center"/>
    </xf>
    <xf numFmtId="0" fontId="0" fillId="21" borderId="44" xfId="0" applyFill="1" applyBorder="1" applyAlignment="1">
      <alignment horizontal="center"/>
    </xf>
    <xf numFmtId="0" fontId="0" fillId="23" borderId="0" xfId="0" applyFill="1" applyBorder="1" applyAlignment="1">
      <alignment horizontal="center"/>
    </xf>
    <xf numFmtId="0" fontId="0" fillId="32" borderId="43" xfId="0" applyFont="1" applyFill="1" applyBorder="1" applyAlignment="1">
      <alignment horizontal="center"/>
    </xf>
    <xf numFmtId="0" fontId="0" fillId="32" borderId="44" xfId="0" applyFont="1" applyFill="1" applyBorder="1" applyAlignment="1">
      <alignment horizontal="center"/>
    </xf>
    <xf numFmtId="0" fontId="0" fillId="20" borderId="87" xfId="0" applyFill="1" applyBorder="1" applyAlignment="1">
      <alignment horizontal="center" vertical="center"/>
    </xf>
    <xf numFmtId="0" fontId="0" fillId="0" borderId="87" xfId="0" applyFill="1" applyBorder="1"/>
    <xf numFmtId="14" fontId="0" fillId="0" borderId="87" xfId="0" applyNumberFormat="1" applyFill="1" applyBorder="1"/>
    <xf numFmtId="0" fontId="0" fillId="20" borderId="87" xfId="0" applyFill="1" applyBorder="1" applyAlignment="1">
      <alignment horizontal="left" vertical="center"/>
    </xf>
    <xf numFmtId="0" fontId="0" fillId="0" borderId="87" xfId="0" applyFill="1" applyBorder="1" applyAlignment="1">
      <alignment horizontal="left"/>
    </xf>
    <xf numFmtId="14" fontId="0" fillId="0" borderId="87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5" fontId="34" fillId="8" borderId="88" xfId="0" applyNumberFormat="1" applyFont="1" applyFill="1" applyBorder="1" applyAlignment="1">
      <alignment horizontal="center"/>
    </xf>
    <xf numFmtId="165" fontId="34" fillId="5" borderId="89" xfId="0" applyNumberFormat="1" applyFont="1" applyFill="1" applyBorder="1" applyAlignment="1">
      <alignment horizontal="center"/>
    </xf>
    <xf numFmtId="0" fontId="61" fillId="7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90" xfId="3" applyFont="1" applyBorder="1" applyAlignment="1">
      <alignment horizontal="center"/>
    </xf>
    <xf numFmtId="0" fontId="24" fillId="4" borderId="90" xfId="3" applyFont="1" applyFill="1" applyBorder="1" applyAlignment="1">
      <alignment horizontal="center"/>
    </xf>
    <xf numFmtId="0" fontId="24" fillId="8" borderId="90" xfId="3" applyFont="1" applyFill="1" applyBorder="1" applyAlignment="1">
      <alignment horizontal="center"/>
    </xf>
    <xf numFmtId="165" fontId="34" fillId="5" borderId="90" xfId="0" applyNumberFormat="1" applyFont="1" applyFill="1" applyBorder="1" applyAlignment="1">
      <alignment horizontal="center"/>
    </xf>
    <xf numFmtId="165" fontId="34" fillId="5" borderId="91" xfId="0" applyNumberFormat="1" applyFont="1" applyFill="1" applyBorder="1" applyAlignment="1">
      <alignment horizontal="center"/>
    </xf>
    <xf numFmtId="165" fontId="34" fillId="8" borderId="90" xfId="0" applyNumberFormat="1" applyFont="1" applyFill="1" applyBorder="1" applyAlignment="1">
      <alignment horizontal="center"/>
    </xf>
    <xf numFmtId="0" fontId="0" fillId="32" borderId="17" xfId="0" applyFont="1" applyFill="1" applyBorder="1" applyAlignment="1">
      <alignment horizontal="center"/>
    </xf>
    <xf numFmtId="0" fontId="0" fillId="12" borderId="0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26" fillId="2" borderId="93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21" borderId="0" xfId="0" applyFill="1" applyAlignment="1">
      <alignment horizontal="center" vertical="center"/>
    </xf>
    <xf numFmtId="0" fontId="24" fillId="0" borderId="13" xfId="3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0" xfId="0" applyFill="1" applyAlignment="1">
      <alignment horizontal="center" vertical="center"/>
    </xf>
    <xf numFmtId="0" fontId="24" fillId="4" borderId="33" xfId="3" applyFont="1" applyFill="1" applyBorder="1" applyAlignment="1">
      <alignment horizontal="center"/>
    </xf>
    <xf numFmtId="0" fontId="24" fillId="0" borderId="35" xfId="3" applyFont="1" applyBorder="1" applyAlignment="1">
      <alignment horizontal="center"/>
    </xf>
    <xf numFmtId="0" fontId="0" fillId="33" borderId="17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63" fillId="38" borderId="0" xfId="0" applyFont="1" applyFill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4" xfId="0" applyBorder="1" applyAlignment="1">
      <alignment horizontal="center" vertical="center"/>
    </xf>
    <xf numFmtId="0" fontId="63" fillId="38" borderId="1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6" fillId="2" borderId="1" xfId="0" applyFont="1" applyFill="1" applyBorder="1" applyAlignment="1">
      <alignment horizontal="left" vertical="center" wrapText="1"/>
    </xf>
    <xf numFmtId="0" fontId="51" fillId="0" borderId="1" xfId="0" applyFont="1" applyBorder="1" applyAlignment="1">
      <alignment horizontal="left" vertical="center" wrapText="1"/>
    </xf>
    <xf numFmtId="0" fontId="61" fillId="12" borderId="49" xfId="0" applyFont="1" applyFill="1" applyBorder="1" applyAlignment="1">
      <alignment horizontal="center"/>
    </xf>
    <xf numFmtId="0" fontId="61" fillId="12" borderId="5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95" xfId="0" applyBorder="1"/>
    <xf numFmtId="0" fontId="0" fillId="0" borderId="95" xfId="0" applyBorder="1" applyAlignment="1">
      <alignment horizontal="center"/>
    </xf>
    <xf numFmtId="0" fontId="0" fillId="0" borderId="96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2" xfId="0" applyBorder="1" applyAlignment="1">
      <alignment horizontal="left" vertical="center" wrapText="1"/>
    </xf>
    <xf numFmtId="0" fontId="37" fillId="4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4" fillId="36" borderId="34" xfId="3" applyFont="1" applyFill="1" applyBorder="1" applyAlignment="1">
      <alignment horizontal="center"/>
    </xf>
    <xf numFmtId="0" fontId="24" fillId="8" borderId="34" xfId="3" applyFont="1" applyFill="1" applyBorder="1" applyAlignment="1">
      <alignment horizontal="center"/>
    </xf>
    <xf numFmtId="165" fontId="34" fillId="5" borderId="97" xfId="0" applyNumberFormat="1" applyFont="1" applyFill="1" applyBorder="1" applyAlignment="1">
      <alignment horizontal="center"/>
    </xf>
    <xf numFmtId="0" fontId="0" fillId="46" borderId="17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24" fillId="0" borderId="38" xfId="3" applyFont="1" applyBorder="1" applyAlignment="1">
      <alignment horizontal="center"/>
    </xf>
    <xf numFmtId="165" fontId="34" fillId="5" borderId="98" xfId="0" applyNumberFormat="1" applyFont="1" applyFill="1" applyBorder="1" applyAlignment="1">
      <alignment horizontal="center"/>
    </xf>
    <xf numFmtId="0" fontId="24" fillId="4" borderId="23" xfId="3" applyFont="1" applyFill="1" applyBorder="1" applyAlignment="1">
      <alignment horizontal="center"/>
    </xf>
    <xf numFmtId="0" fontId="18" fillId="0" borderId="97" xfId="2" applyNumberFormat="1" applyFont="1" applyFill="1" applyBorder="1" applyAlignment="1" applyProtection="1">
      <alignment horizontal="center" vertical="center"/>
      <protection locked="0" hidden="1"/>
    </xf>
    <xf numFmtId="0" fontId="16" fillId="0" borderId="97" xfId="1" applyFont="1" applyFill="1" applyBorder="1" applyAlignment="1" applyProtection="1">
      <alignment horizontal="center" vertical="center" wrapText="1"/>
      <protection locked="0" hidden="1"/>
    </xf>
    <xf numFmtId="0" fontId="27" fillId="0" borderId="97" xfId="2" applyNumberFormat="1" applyFont="1" applyFill="1" applyBorder="1" applyAlignment="1" applyProtection="1">
      <alignment horizontal="center" vertical="center"/>
      <protection locked="0" hidden="1"/>
    </xf>
    <xf numFmtId="0" fontId="19" fillId="0" borderId="97" xfId="0" applyFont="1" applyFill="1" applyBorder="1" applyAlignment="1" applyProtection="1">
      <alignment horizontal="center" vertical="center"/>
      <protection locked="0" hidden="1"/>
    </xf>
    <xf numFmtId="0" fontId="0" fillId="0" borderId="97" xfId="0" applyBorder="1"/>
    <xf numFmtId="0" fontId="18" fillId="4" borderId="97" xfId="2" applyNumberFormat="1" applyFont="1" applyFill="1" applyBorder="1" applyAlignment="1" applyProtection="1">
      <alignment horizontal="center" vertical="center"/>
      <protection locked="0" hidden="1"/>
    </xf>
    <xf numFmtId="0" fontId="16" fillId="0" borderId="97" xfId="0" applyFont="1" applyFill="1" applyBorder="1" applyAlignment="1" applyProtection="1">
      <alignment horizontal="center" vertical="center" wrapText="1"/>
      <protection locked="0" hidden="1"/>
    </xf>
    <xf numFmtId="0" fontId="16" fillId="16" borderId="62" xfId="2" applyNumberFormat="1" applyFont="1" applyFill="1" applyBorder="1" applyAlignment="1" applyProtection="1">
      <alignment horizontal="left" vertical="center"/>
      <protection locked="0" hidden="1"/>
    </xf>
    <xf numFmtId="0" fontId="63" fillId="12" borderId="0" xfId="0" applyFont="1" applyFill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9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26" fillId="2" borderId="70" xfId="0" applyFont="1" applyFill="1" applyBorder="1" applyAlignment="1">
      <alignment vertical="center" wrapText="1"/>
    </xf>
    <xf numFmtId="0" fontId="5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97" xfId="0" applyBorder="1" applyAlignment="1">
      <alignment horizontal="center" vertical="center"/>
    </xf>
    <xf numFmtId="0" fontId="0" fillId="0" borderId="97" xfId="0" applyBorder="1" applyAlignment="1">
      <alignment vertical="center"/>
    </xf>
    <xf numFmtId="0" fontId="26" fillId="0" borderId="97" xfId="0" applyFont="1" applyFill="1" applyBorder="1" applyAlignment="1">
      <alignment vertical="center" wrapText="1"/>
    </xf>
    <xf numFmtId="0" fontId="26" fillId="2" borderId="97" xfId="0" applyFont="1" applyFill="1" applyBorder="1" applyAlignment="1">
      <alignment horizontal="center" vertical="center" wrapText="1"/>
    </xf>
    <xf numFmtId="0" fontId="0" fillId="0" borderId="97" xfId="0" applyFill="1" applyBorder="1" applyAlignment="1">
      <alignment horizontal="center"/>
    </xf>
    <xf numFmtId="0" fontId="0" fillId="12" borderId="97" xfId="0" applyFill="1" applyBorder="1" applyAlignment="1">
      <alignment horizontal="center"/>
    </xf>
    <xf numFmtId="0" fontId="26" fillId="2" borderId="97" xfId="0" applyFont="1" applyFill="1" applyBorder="1" applyAlignment="1">
      <alignment vertical="center" wrapText="1"/>
    </xf>
    <xf numFmtId="14" fontId="0" fillId="0" borderId="97" xfId="0" applyNumberFormat="1" applyBorder="1" applyAlignment="1">
      <alignment horizontal="center" vertical="center"/>
    </xf>
    <xf numFmtId="0" fontId="62" fillId="0" borderId="45" xfId="0" applyFont="1" applyBorder="1" applyAlignment="1">
      <alignment horizontal="center" vertical="center" wrapText="1"/>
    </xf>
    <xf numFmtId="0" fontId="62" fillId="0" borderId="18" xfId="0" applyFont="1" applyBorder="1" applyAlignment="1">
      <alignment horizontal="center" vertical="center" wrapText="1"/>
    </xf>
    <xf numFmtId="14" fontId="51" fillId="0" borderId="97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1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4" borderId="97" xfId="0" applyFont="1" applyFill="1" applyBorder="1" applyAlignment="1" applyProtection="1">
      <alignment horizontal="center" vertical="center" wrapText="1"/>
      <protection locked="0" hidden="1"/>
    </xf>
    <xf numFmtId="0" fontId="0" fillId="0" borderId="99" xfId="0" applyBorder="1" applyAlignment="1">
      <alignment horizontal="center"/>
    </xf>
    <xf numFmtId="0" fontId="18" fillId="16" borderId="99" xfId="2" applyNumberFormat="1" applyFont="1" applyFill="1" applyBorder="1" applyAlignment="1" applyProtection="1">
      <alignment horizontal="left" vertical="center"/>
      <protection locked="0" hidden="1"/>
    </xf>
    <xf numFmtId="0" fontId="18" fillId="0" borderId="99" xfId="2" applyNumberFormat="1" applyFont="1" applyFill="1" applyBorder="1" applyAlignment="1" applyProtection="1">
      <alignment horizontal="left" vertical="center"/>
      <protection locked="0" hidden="1"/>
    </xf>
    <xf numFmtId="0" fontId="18" fillId="0" borderId="99" xfId="2" applyNumberFormat="1" applyFont="1" applyFill="1" applyBorder="1" applyAlignment="1" applyProtection="1">
      <alignment horizontal="right" vertical="center"/>
      <protection locked="0" hidden="1"/>
    </xf>
    <xf numFmtId="0" fontId="18" fillId="2" borderId="99" xfId="2" applyNumberFormat="1" applyFont="1" applyFill="1" applyBorder="1" applyAlignment="1" applyProtection="1">
      <alignment vertical="center"/>
      <protection locked="0" hidden="1"/>
    </xf>
    <xf numFmtId="0" fontId="35" fillId="0" borderId="99" xfId="0" applyFont="1" applyFill="1" applyBorder="1" applyAlignment="1" applyProtection="1">
      <alignment horizontal="right" vertical="center"/>
      <protection locked="0" hidden="1"/>
    </xf>
    <xf numFmtId="0" fontId="64" fillId="8" borderId="99" xfId="2" applyNumberFormat="1" applyFont="1" applyFill="1" applyBorder="1" applyAlignment="1" applyProtection="1">
      <alignment horizontal="left" vertical="center"/>
      <protection locked="0" hidden="1"/>
    </xf>
    <xf numFmtId="0" fontId="18" fillId="3" borderId="99" xfId="2" applyNumberFormat="1" applyFont="1" applyFill="1" applyBorder="1" applyAlignment="1" applyProtection="1">
      <alignment horizontal="left" vertical="center"/>
      <protection locked="0" hidden="1"/>
    </xf>
    <xf numFmtId="0" fontId="20" fillId="0" borderId="99" xfId="0" applyFont="1" applyFill="1" applyBorder="1" applyAlignment="1" applyProtection="1">
      <alignment horizontal="center" vertical="center"/>
      <protection locked="0" hidden="1"/>
    </xf>
    <xf numFmtId="0" fontId="43" fillId="42" borderId="103" xfId="8" applyFont="1" applyFill="1" applyBorder="1"/>
    <xf numFmtId="0" fontId="20" fillId="19" borderId="97" xfId="0" applyFont="1" applyFill="1" applyBorder="1" applyAlignment="1" applyProtection="1">
      <alignment horizontal="center" vertical="center"/>
      <protection locked="0" hidden="1"/>
    </xf>
    <xf numFmtId="0" fontId="60" fillId="0" borderId="0" xfId="0" applyFont="1" applyFill="1" applyBorder="1" applyAlignment="1" applyProtection="1">
      <alignment horizontal="center" vertical="center"/>
      <protection locked="0" hidden="1"/>
    </xf>
    <xf numFmtId="0" fontId="16" fillId="0" borderId="0" xfId="2" applyNumberFormat="1" applyFont="1" applyFill="1" applyBorder="1" applyAlignment="1" applyProtection="1">
      <alignment horizontal="left" vertical="center"/>
      <protection locked="0" hidden="1"/>
    </xf>
    <xf numFmtId="0" fontId="20" fillId="0" borderId="0" xfId="0" applyFont="1" applyFill="1" applyBorder="1" applyAlignment="1" applyProtection="1">
      <alignment horizontal="center"/>
      <protection locked="0" hidden="1"/>
    </xf>
    <xf numFmtId="0" fontId="0" fillId="0" borderId="97" xfId="0" applyBorder="1" applyAlignment="1">
      <alignment horizontal="center"/>
    </xf>
    <xf numFmtId="0" fontId="0" fillId="14" borderId="97" xfId="0" applyFill="1" applyBorder="1" applyAlignment="1">
      <alignment horizontal="center"/>
    </xf>
    <xf numFmtId="165" fontId="34" fillId="14" borderId="97" xfId="0" applyNumberFormat="1" applyFont="1" applyFill="1" applyBorder="1" applyAlignment="1">
      <alignment horizontal="center"/>
    </xf>
    <xf numFmtId="0" fontId="0" fillId="3" borderId="97" xfId="0" applyFill="1" applyBorder="1" applyAlignment="1">
      <alignment horizontal="center"/>
    </xf>
    <xf numFmtId="0" fontId="0" fillId="51" borderId="97" xfId="0" applyFill="1" applyBorder="1" applyAlignment="1">
      <alignment horizontal="center"/>
    </xf>
    <xf numFmtId="0" fontId="0" fillId="21" borderId="97" xfId="0" applyFill="1" applyBorder="1" applyAlignment="1">
      <alignment horizontal="center"/>
    </xf>
    <xf numFmtId="0" fontId="0" fillId="4" borderId="97" xfId="0" applyFill="1" applyBorder="1" applyAlignment="1">
      <alignment horizontal="center"/>
    </xf>
    <xf numFmtId="0" fontId="20" fillId="0" borderId="99" xfId="0" applyFont="1" applyFill="1" applyBorder="1" applyAlignment="1" applyProtection="1">
      <alignment horizontal="right" vertical="center"/>
      <protection locked="0" hidden="1"/>
    </xf>
    <xf numFmtId="0" fontId="20" fillId="0" borderId="99" xfId="0" applyFont="1" applyFill="1" applyBorder="1" applyAlignment="1" applyProtection="1">
      <alignment horizontal="right"/>
      <protection locked="0" hidden="1"/>
    </xf>
    <xf numFmtId="14" fontId="26" fillId="2" borderId="97" xfId="0" applyNumberFormat="1" applyFont="1" applyFill="1" applyBorder="1" applyAlignment="1">
      <alignment vertical="center" wrapText="1"/>
    </xf>
    <xf numFmtId="0" fontId="0" fillId="38" borderId="51" xfId="0" applyFill="1" applyBorder="1" applyAlignment="1">
      <alignment horizontal="center"/>
    </xf>
    <xf numFmtId="0" fontId="0" fillId="0" borderId="104" xfId="0" applyBorder="1" applyAlignment="1">
      <alignment horizontal="center" vertical="center"/>
    </xf>
    <xf numFmtId="0" fontId="0" fillId="0" borderId="104" xfId="0" applyBorder="1" applyAlignment="1">
      <alignment vertical="center"/>
    </xf>
    <xf numFmtId="0" fontId="0" fillId="0" borderId="99" xfId="0" applyFill="1" applyBorder="1" applyAlignment="1">
      <alignment horizontal="center"/>
    </xf>
    <xf numFmtId="0" fontId="26" fillId="2" borderId="97" xfId="0" quotePrefix="1" applyFont="1" applyFill="1" applyBorder="1" applyAlignment="1">
      <alignment horizontal="center" vertical="center" wrapText="1"/>
    </xf>
    <xf numFmtId="0" fontId="26" fillId="2" borderId="97" xfId="0" applyFont="1" applyFill="1" applyBorder="1" applyAlignment="1">
      <alignment horizontal="left" vertical="center" wrapText="1"/>
    </xf>
    <xf numFmtId="14" fontId="26" fillId="2" borderId="97" xfId="0" applyNumberFormat="1" applyFon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14" fontId="13" fillId="0" borderId="0" xfId="4" applyNumberFormat="1"/>
    <xf numFmtId="0" fontId="26" fillId="2" borderId="105" xfId="0" applyFont="1" applyFill="1" applyBorder="1" applyAlignment="1">
      <alignment vertical="center" wrapText="1"/>
    </xf>
    <xf numFmtId="0" fontId="0" fillId="0" borderId="98" xfId="0" applyBorder="1" applyAlignment="1">
      <alignment vertical="center"/>
    </xf>
    <xf numFmtId="0" fontId="0" fillId="0" borderId="106" xfId="0" applyBorder="1" applyAlignment="1">
      <alignment vertical="center"/>
    </xf>
    <xf numFmtId="0" fontId="16" fillId="3" borderId="99" xfId="2" applyNumberFormat="1" applyFont="1" applyFill="1" applyBorder="1" applyAlignment="1" applyProtection="1">
      <alignment horizontal="left" vertical="center"/>
      <protection locked="0" hidden="1"/>
    </xf>
    <xf numFmtId="0" fontId="0" fillId="4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8" fillId="16" borderId="106" xfId="2" applyNumberFormat="1" applyFont="1" applyFill="1" applyBorder="1" applyAlignment="1" applyProtection="1">
      <alignment horizontal="left" vertical="center"/>
      <protection locked="0" hidden="1"/>
    </xf>
    <xf numFmtId="0" fontId="18" fillId="3" borderId="106" xfId="2" applyNumberFormat="1" applyFont="1" applyFill="1" applyBorder="1" applyAlignment="1" applyProtection="1">
      <alignment horizontal="left" vertical="center"/>
      <protection locked="0" hidden="1"/>
    </xf>
    <xf numFmtId="0" fontId="20" fillId="0" borderId="106" xfId="0" applyFont="1" applyFill="1" applyBorder="1" applyAlignment="1" applyProtection="1">
      <alignment horizontal="center" vertical="center"/>
      <protection locked="0" hidden="1"/>
    </xf>
    <xf numFmtId="0" fontId="20" fillId="19" borderId="107" xfId="0" applyFont="1" applyFill="1" applyBorder="1" applyAlignment="1" applyProtection="1">
      <alignment horizontal="center" vertical="center"/>
      <protection locked="0" hidden="1"/>
    </xf>
    <xf numFmtId="165" fontId="34" fillId="5" borderId="108" xfId="0" applyNumberFormat="1" applyFont="1" applyFill="1" applyBorder="1" applyAlignment="1">
      <alignment horizontal="center"/>
    </xf>
    <xf numFmtId="0" fontId="24" fillId="0" borderId="109" xfId="3" applyFont="1" applyBorder="1" applyAlignment="1">
      <alignment horizontal="center"/>
    </xf>
    <xf numFmtId="0" fontId="24" fillId="0" borderId="23" xfId="3" applyFont="1" applyBorder="1" applyAlignment="1">
      <alignment horizontal="center"/>
    </xf>
    <xf numFmtId="165" fontId="34" fillId="5" borderId="110" xfId="0" applyNumberFormat="1" applyFont="1" applyFill="1" applyBorder="1" applyAlignment="1">
      <alignment horizontal="center"/>
    </xf>
    <xf numFmtId="0" fontId="0" fillId="3" borderId="99" xfId="0" applyFill="1" applyBorder="1" applyAlignment="1">
      <alignment horizontal="center"/>
    </xf>
    <xf numFmtId="0" fontId="0" fillId="0" borderId="112" xfId="0" applyFill="1" applyBorder="1" applyAlignment="1">
      <alignment horizontal="center"/>
    </xf>
    <xf numFmtId="0" fontId="0" fillId="0" borderId="111" xfId="0" applyFill="1" applyBorder="1" applyAlignment="1">
      <alignment horizontal="center"/>
    </xf>
    <xf numFmtId="0" fontId="0" fillId="0" borderId="110" xfId="0" applyFill="1" applyBorder="1" applyAlignment="1">
      <alignment horizontal="center"/>
    </xf>
    <xf numFmtId="0" fontId="0" fillId="14" borderId="110" xfId="0" applyFill="1" applyBorder="1" applyAlignment="1">
      <alignment horizontal="center"/>
    </xf>
    <xf numFmtId="0" fontId="0" fillId="0" borderId="113" xfId="0" applyFill="1" applyBorder="1" applyAlignment="1">
      <alignment horizontal="center"/>
    </xf>
    <xf numFmtId="0" fontId="0" fillId="14" borderId="113" xfId="0" applyFill="1" applyBorder="1" applyAlignment="1">
      <alignment horizontal="center"/>
    </xf>
    <xf numFmtId="0" fontId="0" fillId="3" borderId="114" xfId="0" applyFill="1" applyBorder="1" applyAlignment="1">
      <alignment horizontal="center"/>
    </xf>
    <xf numFmtId="0" fontId="0" fillId="3" borderId="115" xfId="0" applyFill="1" applyBorder="1" applyAlignment="1">
      <alignment horizontal="center"/>
    </xf>
    <xf numFmtId="0" fontId="0" fillId="3" borderId="116" xfId="0" applyFill="1" applyBorder="1" applyAlignment="1">
      <alignment horizontal="center"/>
    </xf>
    <xf numFmtId="0" fontId="0" fillId="0" borderId="112" xfId="0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8" borderId="114" xfId="0" applyFill="1" applyBorder="1" applyAlignment="1">
      <alignment horizontal="center"/>
    </xf>
    <xf numFmtId="0" fontId="0" fillId="8" borderId="115" xfId="0" applyFill="1" applyBorder="1" applyAlignment="1">
      <alignment horizontal="center"/>
    </xf>
    <xf numFmtId="0" fontId="0" fillId="8" borderId="116" xfId="0" applyFill="1" applyBorder="1" applyAlignment="1">
      <alignment horizontal="center"/>
    </xf>
    <xf numFmtId="0" fontId="0" fillId="0" borderId="110" xfId="0" applyBorder="1" applyAlignment="1">
      <alignment horizontal="center"/>
    </xf>
    <xf numFmtId="0" fontId="0" fillId="3" borderId="112" xfId="0" applyFill="1" applyBorder="1" applyAlignment="1">
      <alignment horizontal="center"/>
    </xf>
    <xf numFmtId="0" fontId="0" fillId="4" borderId="113" xfId="0" applyFill="1" applyBorder="1" applyAlignment="1">
      <alignment horizontal="center"/>
    </xf>
    <xf numFmtId="0" fontId="0" fillId="4" borderId="117" xfId="0" applyFill="1" applyBorder="1" applyAlignment="1">
      <alignment horizontal="center"/>
    </xf>
    <xf numFmtId="0" fontId="0" fillId="3" borderId="110" xfId="0" applyFill="1" applyBorder="1" applyAlignment="1">
      <alignment horizontal="center"/>
    </xf>
    <xf numFmtId="0" fontId="0" fillId="3" borderId="108" xfId="0" applyFill="1" applyBorder="1" applyAlignment="1">
      <alignment horizontal="center"/>
    </xf>
    <xf numFmtId="0" fontId="0" fillId="4" borderId="114" xfId="0" applyFill="1" applyBorder="1" applyAlignment="1">
      <alignment horizontal="center"/>
    </xf>
    <xf numFmtId="0" fontId="0" fillId="4" borderId="115" xfId="0" applyFill="1" applyBorder="1" applyAlignment="1">
      <alignment horizontal="center"/>
    </xf>
    <xf numFmtId="0" fontId="0" fillId="4" borderId="116" xfId="0" applyFill="1" applyBorder="1" applyAlignment="1">
      <alignment horizontal="center"/>
    </xf>
    <xf numFmtId="0" fontId="0" fillId="3" borderId="117" xfId="0" applyFill="1" applyBorder="1" applyAlignment="1">
      <alignment horizontal="center"/>
    </xf>
    <xf numFmtId="0" fontId="0" fillId="3" borderId="118" xfId="0" applyFill="1" applyBorder="1" applyAlignment="1">
      <alignment horizontal="center"/>
    </xf>
    <xf numFmtId="0" fontId="0" fillId="3" borderId="119" xfId="0" applyFill="1" applyBorder="1" applyAlignment="1">
      <alignment horizontal="center"/>
    </xf>
    <xf numFmtId="0" fontId="0" fillId="3" borderId="120" xfId="0" applyFill="1" applyBorder="1" applyAlignment="1">
      <alignment horizontal="center"/>
    </xf>
    <xf numFmtId="0" fontId="0" fillId="4" borderId="111" xfId="0" applyFill="1" applyBorder="1" applyAlignment="1">
      <alignment horizontal="center"/>
    </xf>
    <xf numFmtId="0" fontId="0" fillId="21" borderId="112" xfId="0" applyFill="1" applyBorder="1" applyAlignment="1">
      <alignment horizontal="center"/>
    </xf>
    <xf numFmtId="0" fontId="0" fillId="4" borderId="110" xfId="0" applyFill="1" applyBorder="1" applyAlignment="1">
      <alignment horizontal="center"/>
    </xf>
    <xf numFmtId="0" fontId="0" fillId="51" borderId="113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18" fillId="35" borderId="99" xfId="2" applyNumberFormat="1" applyFont="1" applyFill="1" applyBorder="1" applyAlignment="1" applyProtection="1">
      <alignment horizontal="left" vertical="center"/>
      <protection locked="0" hidden="1"/>
    </xf>
    <xf numFmtId="0" fontId="0" fillId="35" borderId="9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49" xfId="0" applyFill="1" applyBorder="1" applyAlignment="1">
      <alignment horizontal="center"/>
    </xf>
    <xf numFmtId="165" fontId="34" fillId="5" borderId="122" xfId="0" applyNumberFormat="1" applyFont="1" applyFill="1" applyBorder="1" applyAlignment="1">
      <alignment horizontal="center"/>
    </xf>
    <xf numFmtId="165" fontId="34" fillId="5" borderId="121" xfId="0" applyNumberFormat="1" applyFont="1" applyFill="1" applyBorder="1" applyAlignment="1">
      <alignment horizontal="center"/>
    </xf>
    <xf numFmtId="165" fontId="34" fillId="5" borderId="123" xfId="0" applyNumberFormat="1" applyFont="1" applyFill="1" applyBorder="1" applyAlignment="1">
      <alignment horizontal="center"/>
    </xf>
    <xf numFmtId="0" fontId="62" fillId="0" borderId="10" xfId="0" applyFont="1" applyBorder="1" applyAlignment="1">
      <alignment horizontal="center" vertical="center" wrapText="1"/>
    </xf>
    <xf numFmtId="0" fontId="62" fillId="0" borderId="1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4" fillId="5" borderId="125" xfId="0" applyNumberFormat="1" applyFont="1" applyFill="1" applyBorder="1" applyAlignment="1">
      <alignment horizontal="center"/>
    </xf>
    <xf numFmtId="165" fontId="34" fillId="5" borderId="127" xfId="0" applyNumberFormat="1" applyFont="1" applyFill="1" applyBorder="1" applyAlignment="1">
      <alignment horizontal="center"/>
    </xf>
    <xf numFmtId="0" fontId="24" fillId="4" borderId="35" xfId="3" applyFont="1" applyFill="1" applyBorder="1" applyAlignment="1">
      <alignment horizontal="center"/>
    </xf>
    <xf numFmtId="165" fontId="34" fillId="5" borderId="128" xfId="0" applyNumberFormat="1" applyFont="1" applyFill="1" applyBorder="1" applyAlignment="1">
      <alignment horizontal="center"/>
    </xf>
    <xf numFmtId="165" fontId="34" fillId="5" borderId="129" xfId="0" applyNumberFormat="1" applyFont="1" applyFill="1" applyBorder="1" applyAlignment="1">
      <alignment horizontal="center"/>
    </xf>
    <xf numFmtId="0" fontId="0" fillId="3" borderId="114" xfId="0" applyFill="1" applyBorder="1" applyAlignment="1">
      <alignment horizontal="center" vertical="center"/>
    </xf>
    <xf numFmtId="0" fontId="0" fillId="3" borderId="115" xfId="0" applyFill="1" applyBorder="1" applyAlignment="1">
      <alignment horizontal="center" vertical="center"/>
    </xf>
    <xf numFmtId="0" fontId="0" fillId="3" borderId="116" xfId="0" applyFill="1" applyBorder="1" applyAlignment="1">
      <alignment horizontal="center" vertical="center"/>
    </xf>
    <xf numFmtId="0" fontId="0" fillId="4" borderId="130" xfId="0" applyFill="1" applyBorder="1" applyAlignment="1">
      <alignment horizontal="center"/>
    </xf>
    <xf numFmtId="0" fontId="0" fillId="3" borderId="130" xfId="0" applyFill="1" applyBorder="1" applyAlignment="1">
      <alignment horizontal="center"/>
    </xf>
    <xf numFmtId="0" fontId="0" fillId="8" borderId="130" xfId="0" applyFill="1" applyBorder="1" applyAlignment="1">
      <alignment horizontal="center"/>
    </xf>
    <xf numFmtId="0" fontId="0" fillId="21" borderId="126" xfId="0" applyFill="1" applyBorder="1" applyAlignment="1">
      <alignment horizontal="center"/>
    </xf>
    <xf numFmtId="0" fontId="0" fillId="4" borderId="124" xfId="0" applyFill="1" applyBorder="1" applyAlignment="1">
      <alignment horizontal="center"/>
    </xf>
    <xf numFmtId="0" fontId="0" fillId="4" borderId="129" xfId="0" applyFill="1" applyBorder="1" applyAlignment="1">
      <alignment horizontal="center"/>
    </xf>
    <xf numFmtId="0" fontId="0" fillId="21" borderId="131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12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32" xfId="0" applyFill="1" applyBorder="1" applyAlignment="1">
      <alignment horizontal="center"/>
    </xf>
    <xf numFmtId="0" fontId="0" fillId="3" borderId="133" xfId="0" applyFill="1" applyBorder="1" applyAlignment="1">
      <alignment horizontal="center"/>
    </xf>
    <xf numFmtId="0" fontId="0" fillId="32" borderId="0" xfId="0" applyFont="1" applyFill="1" applyBorder="1" applyAlignment="1">
      <alignment horizontal="center" vertical="center"/>
    </xf>
    <xf numFmtId="0" fontId="0" fillId="33" borderId="0" xfId="0" applyFont="1" applyFill="1"/>
    <xf numFmtId="0" fontId="0" fillId="12" borderId="0" xfId="0" applyFont="1" applyFill="1"/>
    <xf numFmtId="0" fontId="0" fillId="4" borderId="0" xfId="0" applyFont="1" applyFill="1"/>
    <xf numFmtId="0" fontId="0" fillId="21" borderId="0" xfId="0" applyFont="1" applyFill="1"/>
    <xf numFmtId="0" fontId="60" fillId="8" borderId="0" xfId="2" applyNumberFormat="1" applyFont="1" applyFill="1" applyBorder="1" applyAlignment="1" applyProtection="1">
      <alignment horizontal="left" vertical="center"/>
      <protection locked="0" hidden="1"/>
    </xf>
    <xf numFmtId="0" fontId="0" fillId="39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/>
    <xf numFmtId="0" fontId="0" fillId="12" borderId="0" xfId="0" applyFont="1" applyFill="1" applyBorder="1" applyAlignment="1">
      <alignment horizontal="center"/>
    </xf>
    <xf numFmtId="0" fontId="0" fillId="31" borderId="0" xfId="0" applyFill="1" applyAlignment="1">
      <alignment horizontal="center" vertical="center"/>
    </xf>
    <xf numFmtId="0" fontId="0" fillId="31" borderId="0" xfId="0" applyFont="1" applyFill="1"/>
    <xf numFmtId="0" fontId="0" fillId="33" borderId="0" xfId="0" applyFont="1" applyFill="1" applyAlignment="1">
      <alignment horizontal="center"/>
    </xf>
    <xf numFmtId="0" fontId="63" fillId="12" borderId="51" xfId="0" applyFont="1" applyFill="1" applyBorder="1" applyAlignment="1">
      <alignment horizontal="center"/>
    </xf>
    <xf numFmtId="0" fontId="62" fillId="0" borderId="124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5" fillId="0" borderId="18" xfId="0" applyFont="1" applyBorder="1" applyAlignment="1">
      <alignment horizontal="center" vertical="center" wrapText="1"/>
    </xf>
    <xf numFmtId="0" fontId="65" fillId="0" borderId="124" xfId="0" applyFont="1" applyBorder="1" applyAlignment="1">
      <alignment horizontal="center" vertical="center" wrapText="1"/>
    </xf>
    <xf numFmtId="0" fontId="65" fillId="0" borderId="34" xfId="0" applyFont="1" applyBorder="1" applyAlignment="1">
      <alignment horizontal="center" vertical="center" wrapText="1"/>
    </xf>
    <xf numFmtId="0" fontId="62" fillId="0" borderId="35" xfId="0" applyFont="1" applyBorder="1" applyAlignment="1">
      <alignment horizontal="center" vertical="center" wrapText="1"/>
    </xf>
    <xf numFmtId="0" fontId="62" fillId="0" borderId="16" xfId="0" applyFont="1" applyBorder="1" applyAlignment="1">
      <alignment horizontal="center" vertical="center" wrapText="1"/>
    </xf>
    <xf numFmtId="0" fontId="62" fillId="0" borderId="124" xfId="0" applyFont="1" applyBorder="1" applyAlignment="1">
      <alignment horizontal="left" vertical="center" wrapText="1"/>
    </xf>
    <xf numFmtId="0" fontId="65" fillId="0" borderId="124" xfId="0" applyFont="1" applyBorder="1" applyAlignment="1">
      <alignment horizontal="left" vertical="center" wrapText="1"/>
    </xf>
    <xf numFmtId="0" fontId="62" fillId="0" borderId="33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62" fillId="0" borderId="128" xfId="0" applyFont="1" applyBorder="1" applyAlignment="1">
      <alignment horizontal="center" vertical="center" wrapText="1"/>
    </xf>
    <xf numFmtId="0" fontId="62" fillId="0" borderId="125" xfId="0" applyFont="1" applyBorder="1" applyAlignment="1">
      <alignment horizontal="left" vertical="center" wrapText="1"/>
    </xf>
    <xf numFmtId="0" fontId="65" fillId="0" borderId="125" xfId="0" applyFont="1" applyBorder="1" applyAlignment="1">
      <alignment horizontal="left" vertical="center" wrapText="1"/>
    </xf>
    <xf numFmtId="0" fontId="62" fillId="0" borderId="125" xfId="0" applyFont="1" applyBorder="1" applyAlignment="1">
      <alignment horizontal="center" vertical="center" wrapText="1"/>
    </xf>
    <xf numFmtId="0" fontId="62" fillId="0" borderId="12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1" borderId="134" xfId="0" applyFill="1" applyBorder="1" applyAlignment="1">
      <alignment horizontal="center"/>
    </xf>
    <xf numFmtId="0" fontId="0" fillId="12" borderId="50" xfId="0" applyFill="1" applyBorder="1" applyAlignment="1">
      <alignment horizontal="center"/>
    </xf>
    <xf numFmtId="0" fontId="0" fillId="3" borderId="113" xfId="0" applyFill="1" applyBorder="1" applyAlignment="1">
      <alignment horizontal="center"/>
    </xf>
    <xf numFmtId="0" fontId="0" fillId="0" borderId="114" xfId="0" applyFill="1" applyBorder="1" applyAlignment="1">
      <alignment horizontal="center"/>
    </xf>
    <xf numFmtId="0" fontId="0" fillId="0" borderId="115" xfId="0" applyFill="1" applyBorder="1" applyAlignment="1">
      <alignment horizontal="center"/>
    </xf>
    <xf numFmtId="0" fontId="0" fillId="0" borderId="116" xfId="0" applyFill="1" applyBorder="1" applyAlignment="1">
      <alignment horizontal="center"/>
    </xf>
    <xf numFmtId="0" fontId="0" fillId="21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17" xfId="0" applyFont="1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124" xfId="0" applyFill="1" applyBorder="1" applyAlignment="1">
      <alignment horizontal="center"/>
    </xf>
    <xf numFmtId="0" fontId="61" fillId="0" borderId="49" xfId="0" applyFont="1" applyFill="1" applyBorder="1" applyAlignment="1">
      <alignment horizontal="center"/>
    </xf>
    <xf numFmtId="0" fontId="70" fillId="0" borderId="0" xfId="0" applyFont="1" applyFill="1" applyBorder="1" applyAlignment="1">
      <alignment horizontal="center"/>
    </xf>
    <xf numFmtId="0" fontId="41" fillId="0" borderId="43" xfId="0" applyFont="1" applyFill="1" applyBorder="1" applyAlignment="1">
      <alignment horizontal="center"/>
    </xf>
    <xf numFmtId="0" fontId="41" fillId="0" borderId="44" xfId="0" applyFont="1" applyFill="1" applyBorder="1" applyAlignment="1">
      <alignment horizontal="center"/>
    </xf>
    <xf numFmtId="0" fontId="41" fillId="0" borderId="45" xfId="0" applyFont="1" applyFill="1" applyBorder="1" applyAlignment="1">
      <alignment horizontal="center"/>
    </xf>
    <xf numFmtId="0" fontId="41" fillId="0" borderId="18" xfId="0" applyFont="1" applyFill="1" applyBorder="1" applyAlignment="1">
      <alignment horizontal="center"/>
    </xf>
    <xf numFmtId="0" fontId="41" fillId="0" borderId="114" xfId="0" applyFont="1" applyFill="1" applyBorder="1" applyAlignment="1">
      <alignment horizontal="center"/>
    </xf>
    <xf numFmtId="0" fontId="41" fillId="0" borderId="115" xfId="0" applyFont="1" applyFill="1" applyBorder="1" applyAlignment="1">
      <alignment horizontal="center"/>
    </xf>
    <xf numFmtId="0" fontId="41" fillId="0" borderId="116" xfId="0" applyFont="1" applyFill="1" applyBorder="1" applyAlignment="1">
      <alignment horizontal="center"/>
    </xf>
    <xf numFmtId="0" fontId="71" fillId="0" borderId="62" xfId="0" applyFont="1" applyFill="1" applyBorder="1" applyAlignment="1">
      <alignment horizontal="center"/>
    </xf>
    <xf numFmtId="0" fontId="19" fillId="0" borderId="62" xfId="0" applyFont="1" applyFill="1" applyBorder="1" applyAlignment="1" applyProtection="1">
      <alignment horizontal="right"/>
      <protection locked="0" hidden="1"/>
    </xf>
    <xf numFmtId="165" fontId="34" fillId="5" borderId="135" xfId="0" applyNumberFormat="1" applyFont="1" applyFill="1" applyBorder="1" applyAlignment="1">
      <alignment horizontal="center"/>
    </xf>
    <xf numFmtId="165" fontId="34" fillId="5" borderId="136" xfId="0" applyNumberFormat="1" applyFont="1" applyFill="1" applyBorder="1" applyAlignment="1">
      <alignment horizontal="center"/>
    </xf>
    <xf numFmtId="0" fontId="62" fillId="0" borderId="18" xfId="0" applyFont="1" applyBorder="1" applyAlignment="1">
      <alignment horizontal="center" vertical="center" wrapText="1"/>
    </xf>
    <xf numFmtId="0" fontId="62" fillId="0" borderId="10" xfId="0" applyFont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62" fillId="0" borderId="51" xfId="0" applyFont="1" applyBorder="1" applyAlignment="1">
      <alignment horizontal="center" vertical="center"/>
    </xf>
    <xf numFmtId="0" fontId="26" fillId="2" borderId="138" xfId="0" applyFont="1" applyFill="1" applyBorder="1" applyAlignment="1">
      <alignment vertical="center" wrapText="1"/>
    </xf>
    <xf numFmtId="0" fontId="26" fillId="2" borderId="138" xfId="0" applyFont="1" applyFill="1" applyBorder="1" applyAlignment="1">
      <alignment horizontal="center" vertical="center" wrapText="1"/>
    </xf>
    <xf numFmtId="0" fontId="0" fillId="0" borderId="138" xfId="0" applyBorder="1" applyAlignment="1">
      <alignment vertical="center"/>
    </xf>
    <xf numFmtId="0" fontId="62" fillId="0" borderId="138" xfId="0" applyFont="1" applyBorder="1" applyAlignment="1">
      <alignment horizontal="left" vertical="center" wrapText="1"/>
    </xf>
    <xf numFmtId="0" fontId="62" fillId="0" borderId="137" xfId="0" applyFont="1" applyBorder="1" applyAlignment="1">
      <alignment horizontal="left" vertical="center" wrapText="1"/>
    </xf>
    <xf numFmtId="0" fontId="62" fillId="0" borderId="27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0" fontId="62" fillId="0" borderId="139" xfId="0" applyFont="1" applyBorder="1" applyAlignment="1">
      <alignment horizontal="center" vertical="center" wrapText="1"/>
    </xf>
    <xf numFmtId="0" fontId="62" fillId="0" borderId="140" xfId="0" applyFont="1" applyBorder="1" applyAlignment="1">
      <alignment horizontal="center" vertical="center" wrapText="1"/>
    </xf>
    <xf numFmtId="0" fontId="26" fillId="2" borderId="141" xfId="0" applyFont="1" applyFill="1" applyBorder="1" applyAlignment="1">
      <alignment vertical="center" wrapText="1"/>
    </xf>
    <xf numFmtId="0" fontId="26" fillId="2" borderId="142" xfId="0" applyFont="1" applyFill="1" applyBorder="1" applyAlignment="1">
      <alignment vertical="center" wrapText="1"/>
    </xf>
    <xf numFmtId="0" fontId="26" fillId="0" borderId="141" xfId="0" applyFont="1" applyFill="1" applyBorder="1" applyAlignment="1">
      <alignment vertical="center" wrapText="1"/>
    </xf>
    <xf numFmtId="0" fontId="0" fillId="0" borderId="141" xfId="0" applyBorder="1" applyAlignment="1">
      <alignment vertical="center" wrapText="1"/>
    </xf>
    <xf numFmtId="0" fontId="62" fillId="0" borderId="44" xfId="0" applyFont="1" applyBorder="1" applyAlignment="1">
      <alignment vertical="center" wrapText="1"/>
    </xf>
    <xf numFmtId="0" fontId="62" fillId="0" borderId="45" xfId="0" applyFont="1" applyBorder="1" applyAlignment="1">
      <alignment vertical="center" wrapText="1"/>
    </xf>
    <xf numFmtId="0" fontId="62" fillId="0" borderId="27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/>
    </xf>
    <xf numFmtId="0" fontId="0" fillId="21" borderId="18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21" borderId="17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8" borderId="0" xfId="0" applyFill="1"/>
    <xf numFmtId="4" fontId="0" fillId="0" borderId="0" xfId="0" applyNumberFormat="1" applyAlignment="1">
      <alignment horizontal="left"/>
    </xf>
    <xf numFmtId="165" fontId="34" fillId="5" borderId="144" xfId="0" applyNumberFormat="1" applyFont="1" applyFill="1" applyBorder="1" applyAlignment="1">
      <alignment horizontal="center"/>
    </xf>
    <xf numFmtId="165" fontId="34" fillId="5" borderId="145" xfId="0" applyNumberFormat="1" applyFont="1" applyFill="1" applyBorder="1" applyAlignment="1">
      <alignment horizontal="center"/>
    </xf>
    <xf numFmtId="165" fontId="34" fillId="5" borderId="146" xfId="0" applyNumberFormat="1" applyFont="1" applyFill="1" applyBorder="1" applyAlignment="1">
      <alignment horizontal="center"/>
    </xf>
    <xf numFmtId="165" fontId="34" fillId="5" borderId="147" xfId="0" applyNumberFormat="1" applyFont="1" applyFill="1" applyBorder="1" applyAlignment="1">
      <alignment horizontal="center"/>
    </xf>
    <xf numFmtId="0" fontId="0" fillId="21" borderId="43" xfId="0" applyFont="1" applyFill="1" applyBorder="1" applyAlignment="1">
      <alignment horizontal="center"/>
    </xf>
    <xf numFmtId="0" fontId="0" fillId="21" borderId="44" xfId="0" applyFont="1" applyFill="1" applyBorder="1" applyAlignment="1">
      <alignment horizontal="center"/>
    </xf>
    <xf numFmtId="0" fontId="0" fillId="21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72" fillId="0" borderId="0" xfId="9" applyFont="1" applyAlignment="1">
      <alignment vertical="center"/>
    </xf>
    <xf numFmtId="0" fontId="20" fillId="0" borderId="0" xfId="0" applyFont="1" applyBorder="1" applyAlignment="1">
      <alignment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4" fontId="20" fillId="0" borderId="0" xfId="0" applyNumberFormat="1" applyFont="1" applyAlignment="1">
      <alignment vertical="center"/>
    </xf>
    <xf numFmtId="0" fontId="20" fillId="0" borderId="93" xfId="0" applyFont="1" applyBorder="1" applyAlignment="1">
      <alignment vertical="center"/>
    </xf>
    <xf numFmtId="0" fontId="20" fillId="0" borderId="46" xfId="0" quotePrefix="1" applyFont="1" applyBorder="1" applyAlignment="1">
      <alignment horizontal="center" vertical="center" wrapText="1"/>
    </xf>
    <xf numFmtId="0" fontId="20" fillId="18" borderId="1" xfId="0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6" xfId="0" quotePrefix="1" applyFont="1" applyBorder="1" applyAlignment="1">
      <alignment horizontal="center" vertical="center"/>
    </xf>
    <xf numFmtId="0" fontId="20" fillId="0" borderId="42" xfId="0" applyFont="1" applyBorder="1" applyAlignment="1">
      <alignment vertical="center"/>
    </xf>
    <xf numFmtId="0" fontId="20" fillId="0" borderId="141" xfId="0" applyFont="1" applyBorder="1" applyAlignment="1">
      <alignment vertical="center"/>
    </xf>
    <xf numFmtId="0" fontId="20" fillId="0" borderId="1" xfId="0" quotePrefix="1" applyFont="1" applyBorder="1" applyAlignment="1">
      <alignment horizontal="center" vertical="center" wrapText="1"/>
    </xf>
    <xf numFmtId="14" fontId="20" fillId="0" borderId="46" xfId="0" applyNumberFormat="1" applyFont="1" applyBorder="1" applyAlignment="1">
      <alignment vertical="center"/>
    </xf>
    <xf numFmtId="0" fontId="20" fillId="0" borderId="53" xfId="0" applyFont="1" applyBorder="1" applyAlignment="1">
      <alignment vertical="center"/>
    </xf>
    <xf numFmtId="0" fontId="20" fillId="0" borderId="46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/>
    </xf>
    <xf numFmtId="0" fontId="20" fillId="0" borderId="54" xfId="0" applyFont="1" applyBorder="1" applyAlignment="1">
      <alignment vertical="center" wrapText="1"/>
    </xf>
    <xf numFmtId="14" fontId="20" fillId="0" borderId="54" xfId="0" applyNumberFormat="1" applyFont="1" applyBorder="1" applyAlignment="1">
      <alignment vertical="center"/>
    </xf>
    <xf numFmtId="0" fontId="20" fillId="0" borderId="138" xfId="0" applyFont="1" applyBorder="1" applyAlignment="1">
      <alignment vertical="center"/>
    </xf>
    <xf numFmtId="14" fontId="20" fillId="0" borderId="72" xfId="0" applyNumberFormat="1" applyFont="1" applyBorder="1" applyAlignment="1">
      <alignment vertical="center"/>
    </xf>
    <xf numFmtId="0" fontId="20" fillId="0" borderId="71" xfId="0" applyFont="1" applyBorder="1" applyAlignment="1">
      <alignment vertical="center"/>
    </xf>
    <xf numFmtId="0" fontId="20" fillId="0" borderId="97" xfId="0" applyFont="1" applyBorder="1" applyAlignment="1">
      <alignment vertical="center"/>
    </xf>
    <xf numFmtId="0" fontId="20" fillId="0" borderId="97" xfId="0" applyFont="1" applyBorder="1" applyAlignment="1">
      <alignment horizontal="center" vertical="center"/>
    </xf>
    <xf numFmtId="14" fontId="20" fillId="0" borderId="97" xfId="0" applyNumberFormat="1" applyFont="1" applyBorder="1" applyAlignment="1">
      <alignment vertical="center"/>
    </xf>
    <xf numFmtId="0" fontId="20" fillId="0" borderId="0" xfId="0" applyFont="1"/>
    <xf numFmtId="0" fontId="73" fillId="0" borderId="1" xfId="0" applyFont="1" applyFill="1" applyBorder="1" applyAlignment="1">
      <alignment horizontal="center" vertical="center" wrapText="1"/>
    </xf>
    <xf numFmtId="0" fontId="73" fillId="0" borderId="141" xfId="0" applyFont="1" applyFill="1" applyBorder="1" applyAlignment="1">
      <alignment horizontal="center" vertical="center" wrapText="1"/>
    </xf>
    <xf numFmtId="0" fontId="73" fillId="0" borderId="138" xfId="0" applyFont="1" applyFill="1" applyBorder="1" applyAlignment="1">
      <alignment horizontal="center" vertical="center" wrapText="1"/>
    </xf>
    <xf numFmtId="0" fontId="73" fillId="0" borderId="46" xfId="0" applyFont="1" applyFill="1" applyBorder="1" applyAlignment="1">
      <alignment horizontal="center" vertical="center" wrapText="1"/>
    </xf>
    <xf numFmtId="0" fontId="60" fillId="2" borderId="105" xfId="0" applyFont="1" applyFill="1" applyBorder="1" applyAlignment="1">
      <alignment vertical="center" wrapText="1"/>
    </xf>
    <xf numFmtId="0" fontId="60" fillId="2" borderId="1" xfId="0" applyFont="1" applyFill="1" applyBorder="1" applyAlignment="1">
      <alignment vertical="center" wrapText="1"/>
    </xf>
    <xf numFmtId="0" fontId="60" fillId="2" borderId="141" xfId="0" applyFont="1" applyFill="1" applyBorder="1" applyAlignment="1">
      <alignment vertical="center" wrapText="1"/>
    </xf>
    <xf numFmtId="0" fontId="60" fillId="2" borderId="138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0" fillId="2" borderId="46" xfId="0" applyFont="1" applyFill="1" applyBorder="1" applyAlignment="1">
      <alignment horizontal="center" vertical="center" wrapText="1"/>
    </xf>
    <xf numFmtId="0" fontId="60" fillId="2" borderId="46" xfId="0" applyFont="1" applyFill="1" applyBorder="1" applyAlignment="1">
      <alignment vertical="center" wrapText="1"/>
    </xf>
    <xf numFmtId="0" fontId="60" fillId="2" borderId="138" xfId="0" applyFont="1" applyFill="1" applyBorder="1" applyAlignment="1">
      <alignment vertical="center" wrapText="1"/>
    </xf>
    <xf numFmtId="0" fontId="60" fillId="2" borderId="1" xfId="0" quotePrefix="1" applyFont="1" applyFill="1" applyBorder="1" applyAlignment="1">
      <alignment horizontal="center" vertical="center" wrapText="1"/>
    </xf>
    <xf numFmtId="14" fontId="60" fillId="2" borderId="1" xfId="0" applyNumberFormat="1" applyFont="1" applyFill="1" applyBorder="1" applyAlignment="1">
      <alignment vertical="center" wrapText="1"/>
    </xf>
    <xf numFmtId="0" fontId="60" fillId="2" borderId="1" xfId="0" applyFont="1" applyFill="1" applyBorder="1" applyAlignment="1">
      <alignment horizontal="left" vertical="center" wrapText="1"/>
    </xf>
    <xf numFmtId="0" fontId="60" fillId="2" borderId="86" xfId="0" applyFont="1" applyFill="1" applyBorder="1" applyAlignment="1">
      <alignment vertical="center" wrapText="1"/>
    </xf>
    <xf numFmtId="0" fontId="60" fillId="2" borderId="86" xfId="0" applyFont="1" applyFill="1" applyBorder="1" applyAlignment="1">
      <alignment horizontal="center" vertical="center" wrapText="1"/>
    </xf>
    <xf numFmtId="0" fontId="60" fillId="2" borderId="86" xfId="0" quotePrefix="1" applyFont="1" applyFill="1" applyBorder="1" applyAlignment="1">
      <alignment horizontal="center" vertical="center" wrapText="1"/>
    </xf>
    <xf numFmtId="14" fontId="60" fillId="2" borderId="86" xfId="0" applyNumberFormat="1" applyFont="1" applyFill="1" applyBorder="1" applyAlignment="1">
      <alignment vertical="center" wrapText="1"/>
    </xf>
    <xf numFmtId="0" fontId="60" fillId="2" borderId="93" xfId="0" applyFont="1" applyFill="1" applyBorder="1" applyAlignment="1">
      <alignment vertical="center" wrapText="1"/>
    </xf>
    <xf numFmtId="0" fontId="60" fillId="2" borderId="137" xfId="0" applyFont="1" applyFill="1" applyBorder="1" applyAlignment="1">
      <alignment horizontal="center" vertical="center" wrapText="1"/>
    </xf>
    <xf numFmtId="0" fontId="60" fillId="2" borderId="93" xfId="0" applyFont="1" applyFill="1" applyBorder="1" applyAlignment="1">
      <alignment horizontal="center" vertical="center" wrapText="1"/>
    </xf>
    <xf numFmtId="0" fontId="60" fillId="2" borderId="93" xfId="0" quotePrefix="1" applyFont="1" applyFill="1" applyBorder="1" applyAlignment="1">
      <alignment horizontal="center" vertical="center" wrapText="1"/>
    </xf>
    <xf numFmtId="14" fontId="60" fillId="2" borderId="93" xfId="0" applyNumberFormat="1" applyFont="1" applyFill="1" applyBorder="1" applyAlignment="1">
      <alignment vertical="center" wrapText="1"/>
    </xf>
    <xf numFmtId="0" fontId="51" fillId="0" borderId="1" xfId="0" applyFont="1" applyBorder="1" applyAlignment="1">
      <alignment vertical="center" wrapText="1"/>
    </xf>
    <xf numFmtId="0" fontId="51" fillId="0" borderId="1" xfId="0" applyFont="1" applyBorder="1" applyAlignment="1">
      <alignment horizontal="center" vertical="center" wrapText="1"/>
    </xf>
    <xf numFmtId="0" fontId="60" fillId="2" borderId="39" xfId="0" applyFont="1" applyFill="1" applyBorder="1" applyAlignment="1">
      <alignment horizontal="center" vertical="center" wrapText="1"/>
    </xf>
    <xf numFmtId="0" fontId="60" fillId="2" borderId="141" xfId="0" applyFont="1" applyFill="1" applyBorder="1" applyAlignment="1">
      <alignment horizontal="center" vertical="center" wrapText="1"/>
    </xf>
    <xf numFmtId="0" fontId="60" fillId="2" borderId="42" xfId="0" applyFont="1" applyFill="1" applyBorder="1" applyAlignment="1">
      <alignment vertical="center" wrapText="1"/>
    </xf>
    <xf numFmtId="0" fontId="60" fillId="2" borderId="42" xfId="0" applyFont="1" applyFill="1" applyBorder="1" applyAlignment="1">
      <alignment horizontal="center" vertical="center" wrapText="1"/>
    </xf>
    <xf numFmtId="0" fontId="60" fillId="0" borderId="53" xfId="0" applyFont="1" applyFill="1" applyBorder="1" applyAlignment="1">
      <alignment vertical="center" wrapText="1"/>
    </xf>
    <xf numFmtId="0" fontId="60" fillId="2" borderId="53" xfId="0" applyFont="1" applyFill="1" applyBorder="1" applyAlignment="1">
      <alignment vertical="center" wrapText="1"/>
    </xf>
    <xf numFmtId="0" fontId="60" fillId="2" borderId="54" xfId="0" applyFont="1" applyFill="1" applyBorder="1" applyAlignment="1">
      <alignment horizontal="center" vertical="center" wrapText="1"/>
    </xf>
    <xf numFmtId="0" fontId="60" fillId="0" borderId="39" xfId="0" applyFont="1" applyFill="1" applyBorder="1" applyAlignment="1">
      <alignment vertical="center" wrapText="1"/>
    </xf>
    <xf numFmtId="0" fontId="60" fillId="2" borderId="72" xfId="0" applyFont="1" applyFill="1" applyBorder="1" applyAlignment="1">
      <alignment vertical="center" wrapText="1"/>
    </xf>
    <xf numFmtId="0" fontId="60" fillId="2" borderId="71" xfId="0" applyFont="1" applyFill="1" applyBorder="1" applyAlignment="1">
      <alignment vertical="center" wrapText="1"/>
    </xf>
    <xf numFmtId="0" fontId="60" fillId="2" borderId="71" xfId="0" applyFont="1" applyFill="1" applyBorder="1" applyAlignment="1">
      <alignment horizontal="center" vertical="center" wrapText="1"/>
    </xf>
    <xf numFmtId="0" fontId="60" fillId="2" borderId="70" xfId="0" applyFont="1" applyFill="1" applyBorder="1" applyAlignment="1">
      <alignment vertical="center" wrapText="1"/>
    </xf>
    <xf numFmtId="0" fontId="60" fillId="2" borderId="70" xfId="0" applyFont="1" applyFill="1" applyBorder="1" applyAlignment="1">
      <alignment horizontal="center" vertical="center" wrapText="1"/>
    </xf>
    <xf numFmtId="0" fontId="60" fillId="2" borderId="71" xfId="0" quotePrefix="1" applyFont="1" applyFill="1" applyBorder="1" applyAlignment="1">
      <alignment horizontal="center" vertical="center" wrapText="1"/>
    </xf>
    <xf numFmtId="14" fontId="60" fillId="2" borderId="71" xfId="0" applyNumberFormat="1" applyFont="1" applyFill="1" applyBorder="1" applyAlignment="1">
      <alignment vertical="center" wrapText="1"/>
    </xf>
    <xf numFmtId="0" fontId="60" fillId="2" borderId="97" xfId="0" applyFont="1" applyFill="1" applyBorder="1" applyAlignment="1">
      <alignment vertical="center" wrapText="1"/>
    </xf>
    <xf numFmtId="0" fontId="60" fillId="2" borderId="97" xfId="0" applyFont="1" applyFill="1" applyBorder="1" applyAlignment="1">
      <alignment horizontal="center" vertical="center" wrapText="1"/>
    </xf>
    <xf numFmtId="14" fontId="60" fillId="2" borderId="97" xfId="0" applyNumberFormat="1" applyFont="1" applyFill="1" applyBorder="1" applyAlignment="1">
      <alignment vertical="center" wrapText="1"/>
    </xf>
    <xf numFmtId="0" fontId="60" fillId="0" borderId="97" xfId="0" applyFont="1" applyFill="1" applyBorder="1" applyAlignment="1">
      <alignment vertical="center" wrapText="1"/>
    </xf>
    <xf numFmtId="0" fontId="60" fillId="2" borderId="97" xfId="0" quotePrefix="1" applyFont="1" applyFill="1" applyBorder="1" applyAlignment="1">
      <alignment horizontal="center" vertical="center" wrapText="1"/>
    </xf>
    <xf numFmtId="0" fontId="26" fillId="0" borderId="143" xfId="0" applyFont="1" applyFill="1" applyBorder="1" applyAlignment="1">
      <alignment vertical="center" wrapText="1"/>
    </xf>
    <xf numFmtId="0" fontId="0" fillId="0" borderId="143" xfId="0" applyFill="1" applyBorder="1" applyAlignment="1">
      <alignment vertical="center"/>
    </xf>
    <xf numFmtId="0" fontId="62" fillId="0" borderId="43" xfId="0" applyFont="1" applyBorder="1" applyAlignment="1">
      <alignment vertical="center"/>
    </xf>
    <xf numFmtId="0" fontId="0" fillId="0" borderId="143" xfId="0" applyBorder="1" applyAlignment="1">
      <alignment vertical="center"/>
    </xf>
    <xf numFmtId="14" fontId="51" fillId="0" borderId="1" xfId="0" applyNumberFormat="1" applyFont="1" applyBorder="1" applyAlignment="1">
      <alignment vertical="center" wrapText="1"/>
    </xf>
    <xf numFmtId="0" fontId="74" fillId="0" borderId="1" xfId="0" applyFont="1" applyBorder="1" applyAlignment="1">
      <alignment vertical="center" wrapText="1"/>
    </xf>
    <xf numFmtId="0" fontId="60" fillId="0" borderId="105" xfId="0" applyFont="1" applyFill="1" applyBorder="1" applyAlignment="1">
      <alignment vertical="center" wrapText="1"/>
    </xf>
    <xf numFmtId="0" fontId="60" fillId="28" borderId="93" xfId="0" applyFont="1" applyFill="1" applyBorder="1" applyAlignment="1">
      <alignment horizontal="center" vertical="center" wrapText="1"/>
    </xf>
    <xf numFmtId="0" fontId="60" fillId="28" borderId="1" xfId="0" applyFont="1" applyFill="1" applyBorder="1" applyAlignment="1">
      <alignment horizontal="center" vertical="center" wrapText="1"/>
    </xf>
    <xf numFmtId="0" fontId="60" fillId="28" borderId="46" xfId="0" applyFont="1" applyFill="1" applyBorder="1" applyAlignment="1">
      <alignment horizontal="center" vertical="center" wrapText="1"/>
    </xf>
    <xf numFmtId="0" fontId="20" fillId="28" borderId="54" xfId="0" applyFont="1" applyFill="1" applyBorder="1" applyAlignment="1">
      <alignment horizontal="center" vertical="center"/>
    </xf>
    <xf numFmtId="0" fontId="60" fillId="28" borderId="97" xfId="0" applyFont="1" applyFill="1" applyBorder="1" applyAlignment="1">
      <alignment horizontal="center" vertical="center" wrapText="1"/>
    </xf>
    <xf numFmtId="0" fontId="60" fillId="32" borderId="54" xfId="0" applyFont="1" applyFill="1" applyBorder="1" applyAlignment="1">
      <alignment horizontal="center" vertical="center" wrapText="1"/>
    </xf>
    <xf numFmtId="0" fontId="60" fillId="21" borderId="1" xfId="0" applyFont="1" applyFill="1" applyBorder="1" applyAlignment="1">
      <alignment horizontal="center" vertical="center" wrapText="1"/>
    </xf>
    <xf numFmtId="0" fontId="62" fillId="0" borderId="143" xfId="0" applyFont="1" applyBorder="1" applyAlignment="1">
      <alignment horizontal="center" vertical="center"/>
    </xf>
    <xf numFmtId="0" fontId="62" fillId="0" borderId="143" xfId="0" applyFont="1" applyBorder="1" applyAlignment="1">
      <alignment horizontal="center" vertical="center" wrapText="1"/>
    </xf>
    <xf numFmtId="0" fontId="65" fillId="0" borderId="143" xfId="0" applyFont="1" applyBorder="1" applyAlignment="1">
      <alignment horizontal="center" vertical="center" wrapText="1"/>
    </xf>
    <xf numFmtId="0" fontId="62" fillId="0" borderId="143" xfId="0" applyFont="1" applyBorder="1" applyAlignment="1">
      <alignment horizontal="left" vertical="center"/>
    </xf>
    <xf numFmtId="0" fontId="65" fillId="0" borderId="143" xfId="0" applyFont="1" applyBorder="1" applyAlignment="1">
      <alignment horizontal="left" vertical="center" wrapText="1"/>
    </xf>
    <xf numFmtId="0" fontId="62" fillId="0" borderId="143" xfId="0" applyFont="1" applyBorder="1" applyAlignment="1">
      <alignment horizontal="left" vertical="center" wrapText="1"/>
    </xf>
    <xf numFmtId="0" fontId="65" fillId="0" borderId="143" xfId="0" applyFont="1" applyBorder="1" applyAlignment="1">
      <alignment horizontal="center" vertical="center"/>
    </xf>
    <xf numFmtId="0" fontId="65" fillId="0" borderId="143" xfId="0" applyFont="1" applyBorder="1" applyAlignment="1">
      <alignment horizontal="left" vertical="center"/>
    </xf>
    <xf numFmtId="0" fontId="62" fillId="0" borderId="143" xfId="0" applyFont="1" applyBorder="1" applyAlignment="1">
      <alignment vertical="center"/>
    </xf>
    <xf numFmtId="0" fontId="0" fillId="0" borderId="143" xfId="0" applyBorder="1" applyAlignment="1">
      <alignment horizontal="left" vertical="center"/>
    </xf>
    <xf numFmtId="0" fontId="0" fillId="0" borderId="143" xfId="0" applyBorder="1" applyAlignment="1">
      <alignment horizontal="center" vertical="center"/>
    </xf>
    <xf numFmtId="0" fontId="75" fillId="0" borderId="0" xfId="0" applyFont="1" applyAlignment="1">
      <alignment vertical="center"/>
    </xf>
    <xf numFmtId="49" fontId="20" fillId="0" borderId="54" xfId="0" quotePrefix="1" applyNumberFormat="1" applyFont="1" applyBorder="1" applyAlignment="1">
      <alignment horizontal="center" vertical="center"/>
    </xf>
    <xf numFmtId="0" fontId="20" fillId="0" borderId="72" xfId="0" quotePrefix="1" applyFont="1" applyBorder="1" applyAlignment="1">
      <alignment vertical="center"/>
    </xf>
    <xf numFmtId="0" fontId="60" fillId="2" borderId="143" xfId="0" applyFont="1" applyFill="1" applyBorder="1" applyAlignment="1">
      <alignment horizontal="left" vertical="center" wrapText="1"/>
    </xf>
    <xf numFmtId="0" fontId="60" fillId="2" borderId="46" xfId="0" quotePrefix="1" applyFont="1" applyFill="1" applyBorder="1" applyAlignment="1">
      <alignment horizontal="left" vertical="center" wrapText="1"/>
    </xf>
    <xf numFmtId="1" fontId="60" fillId="2" borderId="97" xfId="0" applyNumberFormat="1" applyFont="1" applyFill="1" applyBorder="1" applyAlignment="1">
      <alignment horizontal="center" vertical="center" wrapText="1"/>
    </xf>
    <xf numFmtId="1" fontId="60" fillId="0" borderId="97" xfId="0" applyNumberFormat="1" applyFont="1" applyFill="1" applyBorder="1" applyAlignment="1">
      <alignment horizontal="center" vertical="center" wrapText="1"/>
    </xf>
    <xf numFmtId="1" fontId="26" fillId="2" borderId="97" xfId="0" applyNumberFormat="1" applyFont="1" applyFill="1" applyBorder="1" applyAlignment="1">
      <alignment horizontal="center" vertical="center" wrapText="1"/>
    </xf>
    <xf numFmtId="1" fontId="26" fillId="4" borderId="97" xfId="0" applyNumberFormat="1" applyFont="1" applyFill="1" applyBorder="1" applyAlignment="1">
      <alignment horizontal="center" vertical="center" wrapText="1"/>
    </xf>
    <xf numFmtId="0" fontId="0" fillId="21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21" borderId="18" xfId="0" applyFont="1" applyFill="1" applyBorder="1" applyAlignment="1">
      <alignment horizontal="center" vertical="center"/>
    </xf>
    <xf numFmtId="0" fontId="0" fillId="21" borderId="17" xfId="0" applyFont="1" applyFill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0" fillId="0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8" borderId="87" xfId="0" applyFill="1" applyBorder="1" applyAlignment="1">
      <alignment horizontal="left" vertical="top"/>
    </xf>
    <xf numFmtId="0" fontId="0" fillId="8" borderId="87" xfId="0" applyFill="1" applyBorder="1"/>
    <xf numFmtId="14" fontId="0" fillId="8" borderId="87" xfId="0" applyNumberFormat="1" applyFill="1" applyBorder="1"/>
    <xf numFmtId="0" fontId="0" fillId="8" borderId="87" xfId="0" applyFill="1" applyBorder="1" applyAlignment="1">
      <alignment horizontal="left"/>
    </xf>
    <xf numFmtId="0" fontId="0" fillId="8" borderId="90" xfId="0" applyFill="1" applyBorder="1" applyAlignment="1">
      <alignment horizontal="left"/>
    </xf>
    <xf numFmtId="0" fontId="0" fillId="8" borderId="90" xfId="0" applyFill="1" applyBorder="1"/>
    <xf numFmtId="14" fontId="0" fillId="8" borderId="90" xfId="0" applyNumberFormat="1" applyFill="1" applyBorder="1"/>
    <xf numFmtId="0" fontId="0" fillId="0" borderId="143" xfId="0" applyBorder="1"/>
    <xf numFmtId="0" fontId="0" fillId="12" borderId="0" xfId="0" applyFont="1" applyFill="1" applyBorder="1" applyAlignment="1">
      <alignment horizontal="center" vertical="center"/>
    </xf>
    <xf numFmtId="14" fontId="0" fillId="4" borderId="0" xfId="0" applyNumberFormat="1" applyFill="1"/>
    <xf numFmtId="0" fontId="0" fillId="0" borderId="143" xfId="0" applyBorder="1" applyAlignment="1">
      <alignment horizontal="center"/>
    </xf>
    <xf numFmtId="0" fontId="0" fillId="6" borderId="0" xfId="0" applyFill="1" applyAlignment="1">
      <alignment horizontal="left"/>
    </xf>
    <xf numFmtId="0" fontId="60" fillId="0" borderId="143" xfId="0" applyFont="1" applyFill="1" applyBorder="1" applyAlignment="1">
      <alignment horizontal="left" vertical="center" wrapText="1"/>
    </xf>
    <xf numFmtId="0" fontId="0" fillId="10" borderId="44" xfId="0" applyFill="1" applyBorder="1" applyAlignment="1">
      <alignment horizontal="center"/>
    </xf>
    <xf numFmtId="0" fontId="0" fillId="21" borderId="45" xfId="0" applyFont="1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76" fillId="20" borderId="43" xfId="0" applyFont="1" applyFill="1" applyBorder="1" applyAlignment="1">
      <alignment horizontal="center"/>
    </xf>
    <xf numFmtId="0" fontId="76" fillId="20" borderId="44" xfId="0" applyFont="1" applyFill="1" applyBorder="1" applyAlignment="1">
      <alignment horizontal="center"/>
    </xf>
    <xf numFmtId="0" fontId="76" fillId="20" borderId="45" xfId="0" applyFont="1" applyFill="1" applyBorder="1" applyAlignment="1">
      <alignment horizontal="center"/>
    </xf>
    <xf numFmtId="0" fontId="76" fillId="21" borderId="43" xfId="0" applyFont="1" applyFill="1" applyBorder="1" applyAlignment="1">
      <alignment horizontal="center"/>
    </xf>
    <xf numFmtId="0" fontId="76" fillId="21" borderId="44" xfId="0" applyFont="1" applyFill="1" applyBorder="1" applyAlignment="1">
      <alignment horizontal="center"/>
    </xf>
    <xf numFmtId="0" fontId="76" fillId="21" borderId="45" xfId="0" applyFont="1" applyFill="1" applyBorder="1" applyAlignment="1">
      <alignment horizontal="center"/>
    </xf>
    <xf numFmtId="0" fontId="2" fillId="21" borderId="43" xfId="0" applyFont="1" applyFill="1" applyBorder="1" applyAlignment="1">
      <alignment horizontal="center" vertical="center"/>
    </xf>
    <xf numFmtId="0" fontId="2" fillId="21" borderId="44" xfId="0" applyFont="1" applyFill="1" applyBorder="1" applyAlignment="1">
      <alignment horizontal="center" vertical="center"/>
    </xf>
    <xf numFmtId="0" fontId="2" fillId="21" borderId="45" xfId="0" applyFont="1" applyFill="1" applyBorder="1" applyAlignment="1">
      <alignment horizontal="center" vertical="center"/>
    </xf>
    <xf numFmtId="0" fontId="0" fillId="35" borderId="43" xfId="0" applyFill="1" applyBorder="1" applyAlignment="1">
      <alignment horizontal="center"/>
    </xf>
    <xf numFmtId="0" fontId="0" fillId="35" borderId="44" xfId="0" applyFill="1" applyBorder="1" applyAlignment="1">
      <alignment horizontal="center"/>
    </xf>
    <xf numFmtId="0" fontId="0" fillId="35" borderId="43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32" borderId="43" xfId="0" applyFill="1" applyBorder="1"/>
    <xf numFmtId="0" fontId="0" fillId="32" borderId="44" xfId="0" applyFill="1" applyBorder="1"/>
    <xf numFmtId="0" fontId="0" fillId="32" borderId="45" xfId="0" applyFill="1" applyBorder="1"/>
    <xf numFmtId="0" fontId="62" fillId="0" borderId="14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2" borderId="0" xfId="0" applyFill="1"/>
    <xf numFmtId="0" fontId="0" fillId="33" borderId="17" xfId="0" applyFont="1" applyFill="1" applyBorder="1" applyAlignment="1">
      <alignment horizontal="center"/>
    </xf>
    <xf numFmtId="0" fontId="0" fillId="0" borderId="143" xfId="0" applyFill="1" applyBorder="1"/>
    <xf numFmtId="0" fontId="0" fillId="4" borderId="43" xfId="0" applyFont="1" applyFill="1" applyBorder="1" applyAlignment="1">
      <alignment horizontal="center"/>
    </xf>
    <xf numFmtId="0" fontId="0" fillId="21" borderId="4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24" fillId="4" borderId="79" xfId="3" applyFont="1" applyFill="1" applyBorder="1" applyAlignment="1">
      <alignment horizontal="center"/>
    </xf>
    <xf numFmtId="0" fontId="24" fillId="0" borderId="80" xfId="3" applyFont="1" applyBorder="1" applyAlignment="1">
      <alignment horizontal="center"/>
    </xf>
    <xf numFmtId="0" fontId="24" fillId="4" borderId="80" xfId="3" applyFont="1" applyFill="1" applyBorder="1" applyAlignment="1">
      <alignment horizontal="center"/>
    </xf>
    <xf numFmtId="0" fontId="24" fillId="0" borderId="148" xfId="3" applyFont="1" applyBorder="1" applyAlignment="1">
      <alignment horizontal="center"/>
    </xf>
    <xf numFmtId="165" fontId="34" fillId="5" borderId="26" xfId="0" applyNumberFormat="1" applyFont="1" applyFill="1" applyBorder="1" applyAlignment="1">
      <alignment horizontal="center"/>
    </xf>
    <xf numFmtId="165" fontId="34" fillId="5" borderId="27" xfId="0" applyNumberFormat="1" applyFont="1" applyFill="1" applyBorder="1" applyAlignment="1">
      <alignment horizontal="center"/>
    </xf>
    <xf numFmtId="165" fontId="34" fillId="5" borderId="25" xfId="0" applyNumberFormat="1" applyFont="1" applyFill="1" applyBorder="1" applyAlignment="1">
      <alignment horizontal="center"/>
    </xf>
    <xf numFmtId="0" fontId="61" fillId="0" borderId="20" xfId="0" applyFont="1" applyFill="1" applyBorder="1" applyAlignment="1">
      <alignment horizontal="center"/>
    </xf>
    <xf numFmtId="0" fontId="24" fillId="0" borderId="149" xfId="3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21" borderId="17" xfId="0" applyFill="1" applyBorder="1" applyAlignment="1">
      <alignment horizontal="center" vertical="center"/>
    </xf>
    <xf numFmtId="0" fontId="24" fillId="0" borderId="43" xfId="3" applyFont="1" applyBorder="1" applyAlignment="1">
      <alignment horizontal="center"/>
    </xf>
    <xf numFmtId="0" fontId="24" fillId="0" borderId="44" xfId="3" applyFont="1" applyBorder="1" applyAlignment="1">
      <alignment horizontal="center"/>
    </xf>
    <xf numFmtId="0" fontId="24" fillId="4" borderId="44" xfId="3" applyFont="1" applyFill="1" applyBorder="1" applyAlignment="1">
      <alignment horizontal="center"/>
    </xf>
    <xf numFmtId="0" fontId="24" fillId="4" borderId="45" xfId="3" applyFont="1" applyFill="1" applyBorder="1" applyAlignment="1">
      <alignment horizontal="center"/>
    </xf>
    <xf numFmtId="0" fontId="7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0" fillId="0" borderId="0" xfId="0" applyFont="1" applyFill="1" applyBorder="1" applyAlignment="1" applyProtection="1">
      <alignment horizontal="right" vertical="center"/>
      <protection locked="0" hidden="1"/>
    </xf>
    <xf numFmtId="0" fontId="20" fillId="0" borderId="0" xfId="0" applyFont="1" applyFill="1" applyBorder="1" applyAlignment="1" applyProtection="1">
      <alignment horizontal="right"/>
      <protection locked="0" hidden="1"/>
    </xf>
    <xf numFmtId="0" fontId="18" fillId="0" borderId="0" xfId="2" applyNumberFormat="1" applyFont="1" applyFill="1" applyBorder="1" applyAlignment="1" applyProtection="1">
      <alignment horizontal="right" vertical="center"/>
      <protection locked="0" hidden="1"/>
    </xf>
    <xf numFmtId="0" fontId="18" fillId="0" borderId="0" xfId="2" applyNumberFormat="1" applyFont="1" applyFill="1" applyBorder="1" applyAlignment="1" applyProtection="1">
      <alignment vertical="center"/>
      <protection locked="0" hidden="1"/>
    </xf>
    <xf numFmtId="0" fontId="0" fillId="0" borderId="0" xfId="0" applyFill="1" applyBorder="1" applyAlignment="1"/>
    <xf numFmtId="0" fontId="0" fillId="20" borderId="18" xfId="0" applyFill="1" applyBorder="1" applyAlignment="1">
      <alignment horizontal="center"/>
    </xf>
    <xf numFmtId="165" fontId="34" fillId="8" borderId="26" xfId="0" applyNumberFormat="1" applyFont="1" applyFill="1" applyBorder="1" applyAlignment="1">
      <alignment horizontal="center"/>
    </xf>
    <xf numFmtId="0" fontId="24" fillId="8" borderId="80" xfId="3" applyFont="1" applyFill="1" applyBorder="1" applyAlignment="1">
      <alignment horizontal="center"/>
    </xf>
    <xf numFmtId="165" fontId="34" fillId="5" borderId="79" xfId="0" applyNumberFormat="1" applyFont="1" applyFill="1" applyBorder="1" applyAlignment="1">
      <alignment horizontal="center"/>
    </xf>
    <xf numFmtId="165" fontId="34" fillId="5" borderId="80" xfId="0" applyNumberFormat="1" applyFont="1" applyFill="1" applyBorder="1" applyAlignment="1">
      <alignment horizontal="center"/>
    </xf>
    <xf numFmtId="165" fontId="34" fillId="5" borderId="150" xfId="0" applyNumberFormat="1" applyFont="1" applyFill="1" applyBorder="1" applyAlignment="1">
      <alignment horizontal="center"/>
    </xf>
    <xf numFmtId="165" fontId="34" fillId="5" borderId="39" xfId="0" applyNumberFormat="1" applyFont="1" applyFill="1" applyBorder="1" applyAlignment="1">
      <alignment horizontal="center"/>
    </xf>
    <xf numFmtId="165" fontId="34" fillId="5" borderId="151" xfId="0" applyNumberFormat="1" applyFont="1" applyFill="1" applyBorder="1" applyAlignment="1">
      <alignment horizontal="center"/>
    </xf>
    <xf numFmtId="0" fontId="24" fillId="0" borderId="114" xfId="3" applyFont="1" applyBorder="1" applyAlignment="1">
      <alignment horizontal="center"/>
    </xf>
    <xf numFmtId="0" fontId="24" fillId="0" borderId="115" xfId="3" applyFont="1" applyBorder="1" applyAlignment="1">
      <alignment horizontal="center"/>
    </xf>
    <xf numFmtId="0" fontId="24" fillId="4" borderId="115" xfId="3" applyFont="1" applyFill="1" applyBorder="1" applyAlignment="1">
      <alignment horizontal="center"/>
    </xf>
    <xf numFmtId="0" fontId="24" fillId="8" borderId="115" xfId="3" applyFont="1" applyFill="1" applyBorder="1" applyAlignment="1">
      <alignment horizontal="center"/>
    </xf>
    <xf numFmtId="0" fontId="24" fillId="0" borderId="116" xfId="3" applyFont="1" applyBorder="1" applyAlignment="1">
      <alignment horizontal="center"/>
    </xf>
    <xf numFmtId="0" fontId="24" fillId="4" borderId="148" xfId="3" applyFont="1" applyFill="1" applyBorder="1" applyAlignment="1">
      <alignment horizontal="center"/>
    </xf>
    <xf numFmtId="0" fontId="24" fillId="0" borderId="25" xfId="3" applyFont="1" applyBorder="1" applyAlignment="1">
      <alignment horizontal="center"/>
    </xf>
    <xf numFmtId="0" fontId="24" fillId="0" borderId="79" xfId="3" applyFont="1" applyBorder="1" applyAlignment="1">
      <alignment horizontal="center"/>
    </xf>
    <xf numFmtId="0" fontId="24" fillId="0" borderId="81" xfId="3" applyFont="1" applyBorder="1" applyAlignment="1">
      <alignment horizontal="center"/>
    </xf>
    <xf numFmtId="165" fontId="34" fillId="5" borderId="148" xfId="0" applyNumberFormat="1" applyFont="1" applyFill="1" applyBorder="1" applyAlignment="1">
      <alignment horizontal="center"/>
    </xf>
    <xf numFmtId="0" fontId="24" fillId="0" borderId="50" xfId="3" applyFont="1" applyBorder="1" applyAlignment="1">
      <alignment horizontal="center"/>
    </xf>
    <xf numFmtId="0" fontId="24" fillId="4" borderId="149" xfId="3" applyFont="1" applyFill="1" applyBorder="1" applyAlignment="1">
      <alignment horizontal="center"/>
    </xf>
    <xf numFmtId="0" fontId="24" fillId="8" borderId="79" xfId="3" applyFont="1" applyFill="1" applyBorder="1" applyAlignment="1">
      <alignment horizontal="center"/>
    </xf>
    <xf numFmtId="0" fontId="76" fillId="0" borderId="17" xfId="0" applyFont="1" applyFill="1" applyBorder="1" applyAlignment="1">
      <alignment horizontal="center"/>
    </xf>
    <xf numFmtId="0" fontId="76" fillId="0" borderId="18" xfId="0" applyFont="1" applyFill="1" applyBorder="1" applyAlignment="1">
      <alignment horizontal="center"/>
    </xf>
    <xf numFmtId="0" fontId="24" fillId="4" borderId="50" xfId="3" applyFont="1" applyFill="1" applyBorder="1" applyAlignment="1">
      <alignment horizontal="center"/>
    </xf>
    <xf numFmtId="165" fontId="34" fillId="5" borderId="149" xfId="0" applyNumberFormat="1" applyFont="1" applyFill="1" applyBorder="1" applyAlignment="1">
      <alignment horizontal="center"/>
    </xf>
    <xf numFmtId="0" fontId="0" fillId="20" borderId="0" xfId="0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17" xfId="0" applyFont="1" applyFill="1" applyBorder="1" applyAlignment="1">
      <alignment horizontal="center"/>
    </xf>
    <xf numFmtId="0" fontId="77" fillId="0" borderId="0" xfId="0" applyFont="1" applyFill="1" applyBorder="1" applyAlignment="1">
      <alignment horizontal="center"/>
    </xf>
    <xf numFmtId="0" fontId="77" fillId="4" borderId="18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76" fillId="4" borderId="0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76" fillId="0" borderId="43" xfId="0" applyFont="1" applyFill="1" applyBorder="1" applyAlignment="1">
      <alignment horizontal="center" vertical="center"/>
    </xf>
    <xf numFmtId="0" fontId="76" fillId="0" borderId="45" xfId="0" applyFont="1" applyFill="1" applyBorder="1" applyAlignment="1">
      <alignment horizontal="center" vertical="center"/>
    </xf>
    <xf numFmtId="165" fontId="34" fillId="5" borderId="34" xfId="0" applyNumberFormat="1" applyFont="1" applyFill="1" applyBorder="1" applyAlignment="1">
      <alignment horizontal="center"/>
    </xf>
    <xf numFmtId="165" fontId="34" fillId="5" borderId="109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6" fillId="21" borderId="19" xfId="0" applyFont="1" applyFill="1" applyBorder="1" applyAlignment="1">
      <alignment horizontal="center"/>
    </xf>
    <xf numFmtId="0" fontId="76" fillId="21" borderId="20" xfId="0" applyFont="1" applyFill="1" applyBorder="1" applyAlignment="1">
      <alignment horizontal="center"/>
    </xf>
    <xf numFmtId="0" fontId="76" fillId="21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52" xfId="0" applyBorder="1" applyAlignment="1">
      <alignment horizontal="center"/>
    </xf>
    <xf numFmtId="0" fontId="0" fillId="0" borderId="146" xfId="0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5" xfId="0" applyBorder="1" applyAlignment="1">
      <alignment horizontal="center"/>
    </xf>
    <xf numFmtId="0" fontId="0" fillId="0" borderId="145" xfId="0" applyBorder="1"/>
    <xf numFmtId="0" fontId="0" fillId="0" borderId="146" xfId="0" applyBorder="1"/>
    <xf numFmtId="0" fontId="0" fillId="0" borderId="131" xfId="0" applyBorder="1" applyAlignment="1">
      <alignment vertical="center" wrapText="1"/>
    </xf>
    <xf numFmtId="0" fontId="0" fillId="0" borderId="14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43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0" fillId="0" borderId="29" xfId="0" applyBorder="1"/>
    <xf numFmtId="0" fontId="0" fillId="3" borderId="131" xfId="0" applyFill="1" applyBorder="1" applyAlignment="1">
      <alignment horizontal="center"/>
    </xf>
    <xf numFmtId="0" fontId="0" fillId="0" borderId="22" xfId="0" quotePrefix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3" borderId="147" xfId="0" applyFill="1" applyBorder="1" applyAlignment="1">
      <alignment horizontal="center"/>
    </xf>
    <xf numFmtId="14" fontId="0" fillId="34" borderId="0" xfId="0" applyNumberFormat="1" applyFill="1"/>
    <xf numFmtId="0" fontId="0" fillId="0" borderId="143" xfId="0" applyBorder="1" applyAlignment="1">
      <alignment horizontal="center" wrapText="1"/>
    </xf>
    <xf numFmtId="165" fontId="34" fillId="5" borderId="81" xfId="0" applyNumberFormat="1" applyFont="1" applyFill="1" applyBorder="1" applyAlignment="1">
      <alignment horizontal="center"/>
    </xf>
    <xf numFmtId="0" fontId="0" fillId="0" borderId="104" xfId="0" quotePrefix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4" fillId="19" borderId="33" xfId="3" applyFont="1" applyFill="1" applyBorder="1" applyAlignment="1">
      <alignment horizontal="center"/>
    </xf>
    <xf numFmtId="0" fontId="24" fillId="19" borderId="34" xfId="3" applyFont="1" applyFill="1" applyBorder="1" applyAlignment="1">
      <alignment horizontal="center"/>
    </xf>
    <xf numFmtId="0" fontId="24" fillId="19" borderId="38" xfId="3" applyFont="1" applyFill="1" applyBorder="1" applyAlignment="1">
      <alignment horizontal="center"/>
    </xf>
    <xf numFmtId="0" fontId="24" fillId="19" borderId="12" xfId="3" applyFont="1" applyFill="1" applyBorder="1" applyAlignment="1">
      <alignment horizontal="center"/>
    </xf>
    <xf numFmtId="0" fontId="24" fillId="19" borderId="13" xfId="3" applyFont="1" applyFill="1" applyBorder="1" applyAlignment="1">
      <alignment horizontal="center"/>
    </xf>
    <xf numFmtId="0" fontId="24" fillId="19" borderId="14" xfId="3" applyFont="1" applyFill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0" fontId="62" fillId="0" borderId="143" xfId="0" applyFont="1" applyBorder="1" applyAlignment="1">
      <alignment horizontal="center" vertical="center"/>
    </xf>
    <xf numFmtId="0" fontId="62" fillId="0" borderId="143" xfId="0" applyFont="1" applyBorder="1" applyAlignment="1">
      <alignment horizontal="center" vertical="center" wrapText="1"/>
    </xf>
    <xf numFmtId="0" fontId="62" fillId="0" borderId="10" xfId="0" applyFont="1" applyBorder="1" applyAlignment="1">
      <alignment horizontal="center" vertical="center"/>
    </xf>
    <xf numFmtId="0" fontId="62" fillId="0" borderId="25" xfId="0" applyFont="1" applyBorder="1" applyAlignment="1">
      <alignment horizontal="center" vertical="center" wrapText="1"/>
    </xf>
    <xf numFmtId="0" fontId="62" fillId="0" borderId="18" xfId="0" applyFont="1" applyBorder="1" applyAlignment="1">
      <alignment horizontal="center" vertical="center" wrapText="1"/>
    </xf>
    <xf numFmtId="0" fontId="62" fillId="0" borderId="50" xfId="0" applyFont="1" applyBorder="1" applyAlignment="1">
      <alignment horizontal="center" vertical="center" wrapText="1"/>
    </xf>
    <xf numFmtId="0" fontId="62" fillId="0" borderId="10" xfId="0" applyFont="1" applyBorder="1" applyAlignment="1">
      <alignment horizontal="center" vertical="center" wrapText="1"/>
    </xf>
    <xf numFmtId="0" fontId="62" fillId="0" borderId="146" xfId="0" applyFont="1" applyBorder="1" applyAlignment="1">
      <alignment horizontal="center" vertical="center"/>
    </xf>
    <xf numFmtId="0" fontId="62" fillId="0" borderId="39" xfId="0" applyFont="1" applyBorder="1" applyAlignment="1">
      <alignment horizontal="center" vertical="center"/>
    </xf>
    <xf numFmtId="0" fontId="62" fillId="0" borderId="113" xfId="0" applyFont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62" fillId="0" borderId="51" xfId="0" applyFont="1" applyBorder="1" applyAlignment="1">
      <alignment horizontal="center" vertical="center"/>
    </xf>
    <xf numFmtId="0" fontId="62" fillId="0" borderId="51" xfId="0" applyFont="1" applyBorder="1" applyAlignment="1">
      <alignment horizontal="center" vertical="center" wrapText="1"/>
    </xf>
    <xf numFmtId="0" fontId="62" fillId="0" borderId="26" xfId="0" applyFont="1" applyBorder="1" applyAlignment="1">
      <alignment horizontal="center" vertical="center" wrapText="1"/>
    </xf>
    <xf numFmtId="0" fontId="62" fillId="0" borderId="17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26" borderId="12" xfId="3" applyFont="1" applyFill="1" applyBorder="1" applyAlignment="1">
      <alignment horizontal="center"/>
    </xf>
    <xf numFmtId="0" fontId="24" fillId="26" borderId="13" xfId="3" applyFont="1" applyFill="1" applyBorder="1" applyAlignment="1">
      <alignment horizontal="center"/>
    </xf>
    <xf numFmtId="0" fontId="24" fillId="26" borderId="14" xfId="3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4" fillId="25" borderId="12" xfId="3" applyFont="1" applyFill="1" applyBorder="1" applyAlignment="1">
      <alignment horizontal="center"/>
    </xf>
    <xf numFmtId="0" fontId="24" fillId="25" borderId="13" xfId="3" applyFont="1" applyFill="1" applyBorder="1" applyAlignment="1">
      <alignment horizontal="center"/>
    </xf>
    <xf numFmtId="0" fontId="24" fillId="17" borderId="13" xfId="3" applyFont="1" applyFill="1" applyBorder="1" applyAlignment="1">
      <alignment horizontal="center"/>
    </xf>
    <xf numFmtId="0" fontId="24" fillId="17" borderId="14" xfId="3" applyFont="1" applyFill="1" applyBorder="1" applyAlignment="1">
      <alignment horizontal="center"/>
    </xf>
    <xf numFmtId="0" fontId="24" fillId="15" borderId="12" xfId="3" applyFont="1" applyFill="1" applyBorder="1" applyAlignment="1">
      <alignment horizontal="center"/>
    </xf>
    <xf numFmtId="0" fontId="24" fillId="15" borderId="13" xfId="3" applyFont="1" applyFill="1" applyBorder="1" applyAlignment="1">
      <alignment horizontal="center"/>
    </xf>
    <xf numFmtId="0" fontId="24" fillId="15" borderId="14" xfId="3" applyFont="1" applyFill="1" applyBorder="1" applyAlignment="1">
      <alignment horizontal="center"/>
    </xf>
    <xf numFmtId="0" fontId="24" fillId="0" borderId="12" xfId="3" applyFont="1" applyBorder="1" applyAlignment="1">
      <alignment horizontal="center"/>
    </xf>
    <xf numFmtId="0" fontId="24" fillId="0" borderId="13" xfId="3" applyFont="1" applyBorder="1" applyAlignment="1">
      <alignment horizontal="center"/>
    </xf>
    <xf numFmtId="0" fontId="24" fillId="0" borderId="14" xfId="3" applyFont="1" applyBorder="1" applyAlignment="1">
      <alignment horizontal="center"/>
    </xf>
    <xf numFmtId="0" fontId="24" fillId="14" borderId="12" xfId="3" applyFont="1" applyFill="1" applyBorder="1" applyAlignment="1">
      <alignment horizontal="center"/>
    </xf>
    <xf numFmtId="0" fontId="24" fillId="14" borderId="13" xfId="3" applyFont="1" applyFill="1" applyBorder="1" applyAlignment="1">
      <alignment horizontal="center"/>
    </xf>
    <xf numFmtId="0" fontId="24" fillId="14" borderId="14" xfId="3" applyFont="1" applyFill="1" applyBorder="1" applyAlignment="1">
      <alignment horizontal="center"/>
    </xf>
    <xf numFmtId="0" fontId="24" fillId="0" borderId="12" xfId="3" applyFont="1" applyFill="1" applyBorder="1" applyAlignment="1">
      <alignment horizontal="center"/>
    </xf>
    <xf numFmtId="0" fontId="24" fillId="0" borderId="13" xfId="3" applyFont="1" applyFill="1" applyBorder="1" applyAlignment="1">
      <alignment horizontal="center"/>
    </xf>
    <xf numFmtId="0" fontId="24" fillId="0" borderId="14" xfId="3" applyFont="1" applyFill="1" applyBorder="1" applyAlignment="1">
      <alignment horizontal="center"/>
    </xf>
    <xf numFmtId="0" fontId="24" fillId="19" borderId="35" xfId="3" applyFont="1" applyFill="1" applyBorder="1" applyAlignment="1">
      <alignment horizontal="center"/>
    </xf>
    <xf numFmtId="0" fontId="0" fillId="30" borderId="13" xfId="0" applyFill="1" applyBorder="1" applyAlignment="1">
      <alignment horizontal="center"/>
    </xf>
    <xf numFmtId="0" fontId="0" fillId="30" borderId="14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32" borderId="12" xfId="0" applyFill="1" applyBorder="1" applyAlignment="1">
      <alignment horizontal="center"/>
    </xf>
    <xf numFmtId="0" fontId="0" fillId="32" borderId="13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01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0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14" borderId="97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65" fontId="34" fillId="0" borderId="17" xfId="0" applyNumberFormat="1" applyFont="1" applyFill="1" applyBorder="1" applyAlignment="1">
      <alignment horizontal="center" wrapText="1"/>
    </xf>
    <xf numFmtId="165" fontId="34" fillId="0" borderId="0" xfId="0" applyNumberFormat="1" applyFont="1" applyFill="1" applyBorder="1" applyAlignment="1">
      <alignment horizontal="center" wrapText="1"/>
    </xf>
    <xf numFmtId="0" fontId="24" fillId="19" borderId="79" xfId="3" applyFont="1" applyFill="1" applyBorder="1" applyAlignment="1">
      <alignment horizontal="center"/>
    </xf>
    <xf numFmtId="0" fontId="24" fillId="19" borderId="80" xfId="3" applyFont="1" applyFill="1" applyBorder="1" applyAlignment="1">
      <alignment horizontal="center"/>
    </xf>
    <xf numFmtId="0" fontId="24" fillId="19" borderId="81" xfId="3" applyFont="1" applyFill="1" applyBorder="1" applyAlignment="1">
      <alignment horizontal="center"/>
    </xf>
    <xf numFmtId="0" fontId="24" fillId="19" borderId="26" xfId="3" applyFont="1" applyFill="1" applyBorder="1" applyAlignment="1">
      <alignment horizontal="center"/>
    </xf>
    <xf numFmtId="0" fontId="24" fillId="19" borderId="27" xfId="3" applyFont="1" applyFill="1" applyBorder="1" applyAlignment="1">
      <alignment horizontal="center"/>
    </xf>
    <xf numFmtId="0" fontId="24" fillId="19" borderId="25" xfId="3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24" fillId="19" borderId="19" xfId="3" applyFont="1" applyFill="1" applyBorder="1" applyAlignment="1">
      <alignment horizontal="center"/>
    </xf>
    <xf numFmtId="0" fontId="24" fillId="19" borderId="20" xfId="3" applyFont="1" applyFill="1" applyBorder="1" applyAlignment="1">
      <alignment horizontal="center"/>
    </xf>
    <xf numFmtId="0" fontId="24" fillId="19" borderId="21" xfId="3" applyFont="1" applyFill="1" applyBorder="1" applyAlignment="1">
      <alignment horizontal="center"/>
    </xf>
    <xf numFmtId="0" fontId="24" fillId="19" borderId="43" xfId="3" applyFont="1" applyFill="1" applyBorder="1" applyAlignment="1">
      <alignment horizontal="center"/>
    </xf>
    <xf numFmtId="0" fontId="24" fillId="19" borderId="44" xfId="3" applyFont="1" applyFill="1" applyBorder="1" applyAlignment="1">
      <alignment horizontal="center"/>
    </xf>
    <xf numFmtId="0" fontId="24" fillId="19" borderId="45" xfId="3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32" borderId="14" xfId="0" applyFill="1" applyBorder="1" applyAlignment="1">
      <alignment horizontal="center"/>
    </xf>
    <xf numFmtId="0" fontId="20" fillId="0" borderId="1" xfId="4" applyFont="1" applyBorder="1" applyAlignment="1">
      <alignment horizontal="left" vertical="center" wrapText="1"/>
    </xf>
    <xf numFmtId="0" fontId="7" fillId="0" borderId="0" xfId="4" applyFont="1" applyBorder="1" applyAlignment="1">
      <alignment horizontal="left"/>
    </xf>
    <xf numFmtId="0" fontId="7" fillId="0" borderId="18" xfId="4" applyFont="1" applyBorder="1" applyAlignment="1">
      <alignment horizontal="left"/>
    </xf>
    <xf numFmtId="0" fontId="2" fillId="0" borderId="0" xfId="4" applyFont="1" applyBorder="1" applyAlignment="1">
      <alignment horizontal="center"/>
    </xf>
    <xf numFmtId="0" fontId="13" fillId="0" borderId="0" xfId="4" applyBorder="1" applyAlignment="1">
      <alignment horizontal="center"/>
    </xf>
    <xf numFmtId="0" fontId="13" fillId="0" borderId="18" xfId="4" applyBorder="1" applyAlignment="1">
      <alignment horizontal="center"/>
    </xf>
    <xf numFmtId="0" fontId="16" fillId="0" borderId="0" xfId="4" applyFont="1" applyBorder="1" applyAlignment="1">
      <alignment horizontal="center" vertical="center" wrapText="1"/>
    </xf>
    <xf numFmtId="0" fontId="16" fillId="0" borderId="18" xfId="4" applyFont="1" applyBorder="1" applyAlignment="1">
      <alignment horizontal="center" vertical="center" wrapText="1"/>
    </xf>
    <xf numFmtId="0" fontId="7" fillId="0" borderId="27" xfId="4" applyFont="1" applyBorder="1" applyAlignment="1">
      <alignment horizontal="right"/>
    </xf>
    <xf numFmtId="0" fontId="13" fillId="0" borderId="27" xfId="4" applyBorder="1" applyAlignment="1">
      <alignment horizontal="right"/>
    </xf>
    <xf numFmtId="0" fontId="13" fillId="0" borderId="25" xfId="4" applyBorder="1" applyAlignment="1">
      <alignment horizontal="right"/>
    </xf>
    <xf numFmtId="0" fontId="19" fillId="0" borderId="0" xfId="4" applyFont="1" applyBorder="1" applyAlignment="1">
      <alignment horizontal="center" vertical="center" wrapText="1"/>
    </xf>
    <xf numFmtId="0" fontId="19" fillId="0" borderId="18" xfId="4" applyFont="1" applyBorder="1" applyAlignment="1">
      <alignment horizontal="center" vertical="center" wrapText="1"/>
    </xf>
    <xf numFmtId="49" fontId="19" fillId="0" borderId="0" xfId="4" applyNumberFormat="1" applyFont="1" applyBorder="1" applyAlignment="1">
      <alignment horizontal="center"/>
    </xf>
    <xf numFmtId="49" fontId="19" fillId="0" borderId="18" xfId="4" applyNumberFormat="1" applyFont="1" applyBorder="1" applyAlignment="1">
      <alignment horizontal="center"/>
    </xf>
    <xf numFmtId="0" fontId="29" fillId="0" borderId="0" xfId="4" applyFont="1" applyBorder="1" applyAlignment="1">
      <alignment horizontal="center"/>
    </xf>
    <xf numFmtId="0" fontId="29" fillId="0" borderId="18" xfId="4" applyFont="1" applyBorder="1" applyAlignment="1">
      <alignment horizontal="center"/>
    </xf>
    <xf numFmtId="0" fontId="10" fillId="0" borderId="0" xfId="4" applyFont="1" applyBorder="1" applyAlignment="1">
      <alignment horizontal="center"/>
    </xf>
    <xf numFmtId="0" fontId="16" fillId="0" borderId="1" xfId="4" applyFont="1" applyBorder="1" applyAlignment="1">
      <alignment horizontal="left" vertical="center" wrapText="1"/>
    </xf>
    <xf numFmtId="0" fontId="16" fillId="0" borderId="1" xfId="4" applyFont="1" applyBorder="1" applyAlignment="1">
      <alignment horizontal="center" vertical="center"/>
    </xf>
    <xf numFmtId="0" fontId="19" fillId="0" borderId="0" xfId="4" applyFont="1" applyBorder="1" applyAlignment="1">
      <alignment horizontal="left" wrapText="1"/>
    </xf>
    <xf numFmtId="0" fontId="19" fillId="0" borderId="18" xfId="4" applyFont="1" applyBorder="1" applyAlignment="1">
      <alignment horizontal="left" wrapText="1"/>
    </xf>
    <xf numFmtId="0" fontId="19" fillId="0" borderId="0" xfId="4" applyFont="1" applyBorder="1" applyAlignment="1">
      <alignment horizontal="center"/>
    </xf>
    <xf numFmtId="0" fontId="19" fillId="0" borderId="18" xfId="4" applyFont="1" applyBorder="1" applyAlignment="1">
      <alignment horizontal="center"/>
    </xf>
    <xf numFmtId="0" fontId="2" fillId="0" borderId="0" xfId="4" applyFont="1" applyBorder="1" applyAlignment="1">
      <alignment horizontal="center" wrapText="1"/>
    </xf>
    <xf numFmtId="0" fontId="13" fillId="0" borderId="0" xfId="4" applyFont="1" applyBorder="1" applyAlignment="1">
      <alignment horizontal="center" wrapText="1"/>
    </xf>
    <xf numFmtId="0" fontId="13" fillId="0" borderId="18" xfId="4" applyFont="1" applyBorder="1" applyAlignment="1">
      <alignment horizontal="center" wrapText="1"/>
    </xf>
    <xf numFmtId="0" fontId="16" fillId="0" borderId="0" xfId="4" applyFont="1" applyBorder="1" applyAlignment="1">
      <alignment horizontal="left" vertical="center"/>
    </xf>
    <xf numFmtId="0" fontId="16" fillId="0" borderId="18" xfId="4" applyFont="1" applyBorder="1" applyAlignment="1">
      <alignment horizontal="left" vertical="center"/>
    </xf>
    <xf numFmtId="0" fontId="7" fillId="0" borderId="0" xfId="4" applyFont="1" applyBorder="1" applyAlignment="1">
      <alignment horizontal="center"/>
    </xf>
    <xf numFmtId="0" fontId="7" fillId="0" borderId="17" xfId="4" applyFont="1" applyBorder="1" applyAlignment="1">
      <alignment horizontal="center" wrapText="1"/>
    </xf>
    <xf numFmtId="0" fontId="13" fillId="0" borderId="0" xfId="4" applyBorder="1" applyAlignment="1">
      <alignment horizontal="center" wrapText="1"/>
    </xf>
    <xf numFmtId="0" fontId="13" fillId="0" borderId="18" xfId="4" applyBorder="1" applyAlignment="1">
      <alignment horizontal="center" wrapText="1"/>
    </xf>
    <xf numFmtId="0" fontId="3" fillId="0" borderId="0" xfId="4" applyFont="1" applyBorder="1" applyAlignment="1">
      <alignment horizontal="center" wrapText="1"/>
    </xf>
    <xf numFmtId="0" fontId="7" fillId="0" borderId="0" xfId="4" applyFont="1" applyBorder="1" applyAlignment="1">
      <alignment horizontal="center" wrapText="1"/>
    </xf>
    <xf numFmtId="0" fontId="30" fillId="0" borderId="0" xfId="4" applyFont="1" applyBorder="1" applyAlignment="1">
      <alignment horizontal="center"/>
    </xf>
    <xf numFmtId="0" fontId="30" fillId="0" borderId="18" xfId="4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6" xfId="0" applyBorder="1" applyAlignment="1">
      <alignment horizontal="center" vertical="center"/>
    </xf>
    <xf numFmtId="0" fontId="0" fillId="0" borderId="146" xfId="0" applyBorder="1" applyAlignment="1">
      <alignment vertical="center"/>
    </xf>
    <xf numFmtId="0" fontId="60" fillId="0" borderId="146" xfId="0" applyFont="1" applyFill="1" applyBorder="1" applyAlignment="1">
      <alignment vertical="center" wrapText="1"/>
    </xf>
    <xf numFmtId="0" fontId="60" fillId="2" borderId="146" xfId="0" applyFont="1" applyFill="1" applyBorder="1" applyAlignment="1">
      <alignment vertical="center" wrapText="1"/>
    </xf>
    <xf numFmtId="0" fontId="26" fillId="0" borderId="146" xfId="0" applyFont="1" applyFill="1" applyBorder="1" applyAlignment="1">
      <alignment vertical="center" wrapText="1"/>
    </xf>
    <xf numFmtId="0" fontId="60" fillId="2" borderId="146" xfId="0" applyFont="1" applyFill="1" applyBorder="1" applyAlignment="1">
      <alignment horizontal="center" vertical="center" wrapText="1"/>
    </xf>
    <xf numFmtId="0" fontId="60" fillId="0" borderId="146" xfId="0" applyFont="1" applyFill="1" applyBorder="1" applyAlignment="1">
      <alignment horizontal="left" vertical="center" wrapText="1"/>
    </xf>
    <xf numFmtId="0" fontId="51" fillId="0" borderId="146" xfId="0" applyFont="1" applyBorder="1" applyAlignment="1">
      <alignment vertical="center" wrapText="1"/>
    </xf>
    <xf numFmtId="14" fontId="26" fillId="2" borderId="146" xfId="0" applyNumberFormat="1" applyFont="1" applyFill="1" applyBorder="1" applyAlignment="1">
      <alignment vertical="center" wrapText="1"/>
    </xf>
    <xf numFmtId="1" fontId="26" fillId="2" borderId="146" xfId="0" applyNumberFormat="1" applyFont="1" applyFill="1" applyBorder="1" applyAlignment="1">
      <alignment horizontal="center" vertical="center" wrapText="1"/>
    </xf>
    <xf numFmtId="0" fontId="60" fillId="28" borderId="146" xfId="0" applyFont="1" applyFill="1" applyBorder="1" applyAlignment="1">
      <alignment horizontal="center" vertical="center" wrapText="1"/>
    </xf>
    <xf numFmtId="0" fontId="60" fillId="0" borderId="143" xfId="0" applyFont="1" applyFill="1" applyBorder="1" applyAlignment="1">
      <alignment vertical="center" wrapText="1"/>
    </xf>
    <xf numFmtId="0" fontId="60" fillId="2" borderId="143" xfId="0" applyFont="1" applyFill="1" applyBorder="1" applyAlignment="1">
      <alignment vertical="center" wrapText="1"/>
    </xf>
    <xf numFmtId="0" fontId="0" fillId="0" borderId="143" xfId="0" quotePrefix="1" applyBorder="1" applyAlignment="1">
      <alignment vertical="center"/>
    </xf>
    <xf numFmtId="0" fontId="60" fillId="2" borderId="143" xfId="0" applyFont="1" applyFill="1" applyBorder="1" applyAlignment="1">
      <alignment horizontal="center" vertical="center" wrapText="1"/>
    </xf>
    <xf numFmtId="0" fontId="0" fillId="35" borderId="19" xfId="0" applyFill="1" applyBorder="1" applyAlignment="1">
      <alignment horizontal="center"/>
    </xf>
    <xf numFmtId="165" fontId="34" fillId="5" borderId="114" xfId="0" applyNumberFormat="1" applyFont="1" applyFill="1" applyBorder="1" applyAlignment="1">
      <alignment horizontal="center"/>
    </xf>
    <xf numFmtId="165" fontId="34" fillId="5" borderId="115" xfId="0" applyNumberFormat="1" applyFont="1" applyFill="1" applyBorder="1" applyAlignment="1">
      <alignment horizontal="center"/>
    </xf>
    <xf numFmtId="165" fontId="34" fillId="5" borderId="116" xfId="0" applyNumberFormat="1" applyFont="1" applyFill="1" applyBorder="1" applyAlignment="1">
      <alignment horizontal="center"/>
    </xf>
    <xf numFmtId="0" fontId="24" fillId="8" borderId="114" xfId="3" applyFont="1" applyFill="1" applyBorder="1" applyAlignment="1">
      <alignment horizontal="center"/>
    </xf>
    <xf numFmtId="0" fontId="24" fillId="0" borderId="153" xfId="3" applyFont="1" applyBorder="1" applyAlignment="1">
      <alignment horizontal="center"/>
    </xf>
    <xf numFmtId="0" fontId="24" fillId="0" borderId="49" xfId="3" applyFont="1" applyBorder="1" applyAlignment="1">
      <alignment horizontal="center"/>
    </xf>
  </cellXfs>
  <cellStyles count="13">
    <cellStyle name="Гиперссылка" xfId="9" builtinId="8"/>
    <cellStyle name="Обычный" xfId="0" builtinId="0"/>
    <cellStyle name="Обычный 10" xfId="1"/>
    <cellStyle name="Обычный 15 2 2" xfId="7"/>
    <cellStyle name="Обычный 15 2 2 3" xfId="12"/>
    <cellStyle name="Обычный 2" xfId="2"/>
    <cellStyle name="Обычный 2 2" xfId="11"/>
    <cellStyle name="Обычный 2 4 2 2 3" xfId="10"/>
    <cellStyle name="Обычный 3" xfId="3"/>
    <cellStyle name="Обычный 3 2" xfId="6"/>
    <cellStyle name="Обычный 4" xfId="4"/>
    <cellStyle name="Обычный 5" xfId="5"/>
    <cellStyle name="Обычный_Лист1" xfId="8"/>
  </cellStyles>
  <dxfs count="458"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u val="none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291352</xdr:colOff>
      <xdr:row>35</xdr:row>
      <xdr:rowOff>2240</xdr:rowOff>
    </xdr:from>
    <xdr:to>
      <xdr:col>1</xdr:col>
      <xdr:colOff>552450</xdr:colOff>
      <xdr:row>36</xdr:row>
      <xdr:rowOff>11205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2" y="17109140"/>
          <a:ext cx="556373" cy="656665"/>
        </a:xfrm>
        <a:prstGeom prst="rect">
          <a:avLst/>
        </a:prstGeom>
      </xdr:spPr>
    </xdr:pic>
    <xdr:clientData/>
  </xdr:twoCellAnchor>
  <xdr:twoCellAnchor>
    <xdr:from>
      <xdr:col>1</xdr:col>
      <xdr:colOff>19048</xdr:colOff>
      <xdr:row>38</xdr:row>
      <xdr:rowOff>9524</xdr:rowOff>
    </xdr:from>
    <xdr:to>
      <xdr:col>1</xdr:col>
      <xdr:colOff>666749</xdr:colOff>
      <xdr:row>38</xdr:row>
      <xdr:rowOff>638174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3" y="19059524"/>
          <a:ext cx="647701" cy="628650"/>
        </a:xfrm>
        <a:prstGeom prst="rect">
          <a:avLst/>
        </a:prstGeom>
      </xdr:spPr>
    </xdr:pic>
    <xdr:clientData/>
  </xdr:twoCellAnchor>
  <xdr:twoCellAnchor>
    <xdr:from>
      <xdr:col>1</xdr:col>
      <xdr:colOff>18581</xdr:colOff>
      <xdr:row>14</xdr:row>
      <xdr:rowOff>57149</xdr:rowOff>
    </xdr:from>
    <xdr:to>
      <xdr:col>2</xdr:col>
      <xdr:colOff>0</xdr:colOff>
      <xdr:row>14</xdr:row>
      <xdr:rowOff>674935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856" y="11687174"/>
          <a:ext cx="648169" cy="617786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14</xdr:row>
      <xdr:rowOff>0</xdr:rowOff>
    </xdr:from>
    <xdr:to>
      <xdr:col>1</xdr:col>
      <xdr:colOff>638734</xdr:colOff>
      <xdr:row>14</xdr:row>
      <xdr:rowOff>1401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0402" y="14308231"/>
          <a:ext cx="619685" cy="641817"/>
        </a:xfrm>
        <a:prstGeom prst="rect">
          <a:avLst/>
        </a:prstGeom>
      </xdr:spPr>
    </xdr:pic>
    <xdr:clientData/>
  </xdr:twoCellAnchor>
  <xdr:twoCellAnchor>
    <xdr:from>
      <xdr:col>1</xdr:col>
      <xdr:colOff>11207</xdr:colOff>
      <xdr:row>4</xdr:row>
      <xdr:rowOff>663285</xdr:rowOff>
    </xdr:from>
    <xdr:to>
      <xdr:col>1</xdr:col>
      <xdr:colOff>657225</xdr:colOff>
      <xdr:row>5</xdr:row>
      <xdr:rowOff>666750</xdr:rowOff>
    </xdr:to>
    <xdr:pic>
      <xdr:nvPicPr>
        <xdr:cNvPr id="20" name="Рисунок 1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-658" b="11011"/>
        <a:stretch/>
      </xdr:blipFill>
      <xdr:spPr>
        <a:xfrm>
          <a:off x="302560" y="2826020"/>
          <a:ext cx="646018" cy="675818"/>
        </a:xfrm>
        <a:prstGeom prst="rect">
          <a:avLst/>
        </a:prstGeom>
      </xdr:spPr>
    </xdr:pic>
    <xdr:clientData/>
  </xdr:twoCellAnchor>
  <xdr:twoCellAnchor>
    <xdr:from>
      <xdr:col>1</xdr:col>
      <xdr:colOff>32998</xdr:colOff>
      <xdr:row>39</xdr:row>
      <xdr:rowOff>0</xdr:rowOff>
    </xdr:from>
    <xdr:to>
      <xdr:col>1</xdr:col>
      <xdr:colOff>661147</xdr:colOff>
      <xdr:row>39</xdr:row>
      <xdr:rowOff>638735</xdr:rowOff>
    </xdr:to>
    <xdr:pic>
      <xdr:nvPicPr>
        <xdr:cNvPr id="38" name="Рисунок 2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2595"/>
        <a:stretch/>
      </xdr:blipFill>
      <xdr:spPr>
        <a:xfrm>
          <a:off x="324351" y="23308235"/>
          <a:ext cx="628149" cy="63873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2</xdr:col>
      <xdr:colOff>11206</xdr:colOff>
      <xdr:row>38</xdr:row>
      <xdr:rowOff>9525</xdr:rowOff>
    </xdr:to>
    <xdr:pic>
      <xdr:nvPicPr>
        <xdr:cNvPr id="40" name="Рисунок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1353" y="22019559"/>
          <a:ext cx="683559" cy="65946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638175</xdr:colOff>
      <xdr:row>36</xdr:row>
      <xdr:rowOff>647291</xdr:rowOff>
    </xdr:to>
    <xdr:pic>
      <xdr:nvPicPr>
        <xdr:cNvPr id="41" name="Рисунок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5181600"/>
          <a:ext cx="638175" cy="647291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19</xdr:row>
      <xdr:rowOff>37410</xdr:rowOff>
    </xdr:from>
    <xdr:to>
      <xdr:col>1</xdr:col>
      <xdr:colOff>649941</xdr:colOff>
      <xdr:row>19</xdr:row>
      <xdr:rowOff>638175</xdr:rowOff>
    </xdr:to>
    <xdr:pic>
      <xdr:nvPicPr>
        <xdr:cNvPr id="48" name="Рисунок 23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b="9938"/>
        <a:stretch/>
      </xdr:blipFill>
      <xdr:spPr>
        <a:xfrm>
          <a:off x="333375" y="13696260"/>
          <a:ext cx="611841" cy="600765"/>
        </a:xfrm>
        <a:prstGeom prst="rect">
          <a:avLst/>
        </a:prstGeom>
      </xdr:spPr>
    </xdr:pic>
    <xdr:clientData/>
  </xdr:twoCellAnchor>
  <xdr:twoCellAnchor>
    <xdr:from>
      <xdr:col>1</xdr:col>
      <xdr:colOff>46708</xdr:colOff>
      <xdr:row>3</xdr:row>
      <xdr:rowOff>15605</xdr:rowOff>
    </xdr:from>
    <xdr:to>
      <xdr:col>1</xdr:col>
      <xdr:colOff>638175</xdr:colOff>
      <xdr:row>3</xdr:row>
      <xdr:rowOff>628651</xdr:rowOff>
    </xdr:to>
    <xdr:pic>
      <xdr:nvPicPr>
        <xdr:cNvPr id="27" name="Рисунок 2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4226" r="8228"/>
        <a:stretch/>
      </xdr:blipFill>
      <xdr:spPr>
        <a:xfrm>
          <a:off x="341983" y="1501505"/>
          <a:ext cx="591467" cy="613046"/>
        </a:xfrm>
        <a:prstGeom prst="rect">
          <a:avLst/>
        </a:prstGeom>
      </xdr:spPr>
    </xdr:pic>
    <xdr:clientData/>
  </xdr:twoCellAnchor>
  <xdr:twoCellAnchor editAs="oneCell">
    <xdr:from>
      <xdr:col>1</xdr:col>
      <xdr:colOff>28474</xdr:colOff>
      <xdr:row>20</xdr:row>
      <xdr:rowOff>28575</xdr:rowOff>
    </xdr:from>
    <xdr:to>
      <xdr:col>1</xdr:col>
      <xdr:colOff>647699</xdr:colOff>
      <xdr:row>20</xdr:row>
      <xdr:rowOff>649983</xdr:rowOff>
    </xdr:to>
    <xdr:pic>
      <xdr:nvPicPr>
        <xdr:cNvPr id="28" name="Рисунок 27"/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9" t="5980" r="10030" b="30389"/>
        <a:stretch/>
      </xdr:blipFill>
      <xdr:spPr>
        <a:xfrm>
          <a:off x="323749" y="14363700"/>
          <a:ext cx="619225" cy="62140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</xdr:colOff>
      <xdr:row>15</xdr:row>
      <xdr:rowOff>47624</xdr:rowOff>
    </xdr:from>
    <xdr:to>
      <xdr:col>1</xdr:col>
      <xdr:colOff>657225</xdr:colOff>
      <xdr:row>15</xdr:row>
      <xdr:rowOff>672352</xdr:rowOff>
    </xdr:to>
    <xdr:pic>
      <xdr:nvPicPr>
        <xdr:cNvPr id="35" name="Рисунок 3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3849" y="12353924"/>
          <a:ext cx="628651" cy="62865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1</xdr:rowOff>
    </xdr:from>
    <xdr:to>
      <xdr:col>1</xdr:col>
      <xdr:colOff>647700</xdr:colOff>
      <xdr:row>40</xdr:row>
      <xdr:rowOff>666751</xdr:rowOff>
    </xdr:to>
    <xdr:pic>
      <xdr:nvPicPr>
        <xdr:cNvPr id="36" name="Рисунок 3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5275" y="20364451"/>
          <a:ext cx="647700" cy="6667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42</xdr:row>
      <xdr:rowOff>15613</xdr:rowOff>
    </xdr:from>
    <xdr:to>
      <xdr:col>1</xdr:col>
      <xdr:colOff>661818</xdr:colOff>
      <xdr:row>42</xdr:row>
      <xdr:rowOff>666750</xdr:rowOff>
    </xdr:to>
    <xdr:pic>
      <xdr:nvPicPr>
        <xdr:cNvPr id="39" name="Рисунок 8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7692" b="10526"/>
        <a:stretch/>
      </xdr:blipFill>
      <xdr:spPr>
        <a:xfrm>
          <a:off x="304800" y="6140188"/>
          <a:ext cx="652293" cy="65113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661147</xdr:colOff>
      <xdr:row>44</xdr:row>
      <xdr:rowOff>661147</xdr:rowOff>
    </xdr:to>
    <xdr:pic>
      <xdr:nvPicPr>
        <xdr:cNvPr id="42" name="Рисунок 27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1" r="4486"/>
        <a:stretch/>
      </xdr:blipFill>
      <xdr:spPr>
        <a:xfrm>
          <a:off x="291353" y="27588882"/>
          <a:ext cx="661147" cy="66114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</xdr:col>
      <xdr:colOff>19730</xdr:colOff>
      <xdr:row>13</xdr:row>
      <xdr:rowOff>38099</xdr:rowOff>
    </xdr:from>
    <xdr:to>
      <xdr:col>1</xdr:col>
      <xdr:colOff>647700</xdr:colOff>
      <xdr:row>13</xdr:row>
      <xdr:rowOff>657224</xdr:rowOff>
    </xdr:to>
    <xdr:pic>
      <xdr:nvPicPr>
        <xdr:cNvPr id="43" name="Рисунок 13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r="4286" b="12406"/>
        <a:stretch/>
      </xdr:blipFill>
      <xdr:spPr>
        <a:xfrm>
          <a:off x="315005" y="8963024"/>
          <a:ext cx="627970" cy="619125"/>
        </a:xfrm>
        <a:prstGeom prst="rect">
          <a:avLst/>
        </a:prstGeom>
      </xdr:spPr>
    </xdr:pic>
    <xdr:clientData/>
  </xdr:twoCellAnchor>
  <xdr:twoCellAnchor>
    <xdr:from>
      <xdr:col>1</xdr:col>
      <xdr:colOff>26377</xdr:colOff>
      <xdr:row>9</xdr:row>
      <xdr:rowOff>24179</xdr:rowOff>
    </xdr:from>
    <xdr:to>
      <xdr:col>2</xdr:col>
      <xdr:colOff>0</xdr:colOff>
      <xdr:row>10</xdr:row>
      <xdr:rowOff>31096</xdr:rowOff>
    </xdr:to>
    <xdr:pic>
      <xdr:nvPicPr>
        <xdr:cNvPr id="44" name="Рисунок 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19454" y="5556006"/>
          <a:ext cx="640373" cy="68099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8</xdr:row>
      <xdr:rowOff>15064</xdr:rowOff>
    </xdr:from>
    <xdr:to>
      <xdr:col>1</xdr:col>
      <xdr:colOff>628649</xdr:colOff>
      <xdr:row>8</xdr:row>
      <xdr:rowOff>647836</xdr:rowOff>
    </xdr:to>
    <xdr:pic>
      <xdr:nvPicPr>
        <xdr:cNvPr id="46" name="Рисунок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1475" y="7587439"/>
          <a:ext cx="552449" cy="6327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46016</xdr:colOff>
      <xdr:row>16</xdr:row>
      <xdr:rowOff>38100</xdr:rowOff>
    </xdr:from>
    <xdr:to>
      <xdr:col>1</xdr:col>
      <xdr:colOff>647700</xdr:colOff>
      <xdr:row>16</xdr:row>
      <xdr:rowOff>657224</xdr:rowOff>
    </xdr:to>
    <xdr:pic>
      <xdr:nvPicPr>
        <xdr:cNvPr id="47" name="Рисунок 4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97" t="7108" r="8879" b="19453"/>
        <a:stretch/>
      </xdr:blipFill>
      <xdr:spPr bwMode="auto">
        <a:xfrm>
          <a:off x="341291" y="13020675"/>
          <a:ext cx="601684" cy="61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12</xdr:row>
      <xdr:rowOff>38100</xdr:rowOff>
    </xdr:from>
    <xdr:to>
      <xdr:col>1</xdr:col>
      <xdr:colOff>658005</xdr:colOff>
      <xdr:row>12</xdr:row>
      <xdr:rowOff>666751</xdr:rowOff>
    </xdr:to>
    <xdr:pic>
      <xdr:nvPicPr>
        <xdr:cNvPr id="51" name="Рисунок 1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14325" y="6934200"/>
          <a:ext cx="638955" cy="628651"/>
        </a:xfrm>
        <a:prstGeom prst="rect">
          <a:avLst/>
        </a:prstGeom>
      </xdr:spPr>
    </xdr:pic>
    <xdr:clientData/>
  </xdr:twoCellAnchor>
  <xdr:twoCellAnchor editAs="oneCell">
    <xdr:from>
      <xdr:col>1</xdr:col>
      <xdr:colOff>7327</xdr:colOff>
      <xdr:row>11</xdr:row>
      <xdr:rowOff>0</xdr:rowOff>
    </xdr:from>
    <xdr:to>
      <xdr:col>1</xdr:col>
      <xdr:colOff>664826</xdr:colOff>
      <xdr:row>11</xdr:row>
      <xdr:rowOff>647701</xdr:rowOff>
    </xdr:to>
    <xdr:pic>
      <xdr:nvPicPr>
        <xdr:cNvPr id="52" name="Рисунок 5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0404" y="6879981"/>
          <a:ext cx="657499" cy="64770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46</xdr:row>
      <xdr:rowOff>0</xdr:rowOff>
    </xdr:from>
    <xdr:to>
      <xdr:col>1</xdr:col>
      <xdr:colOff>614643</xdr:colOff>
      <xdr:row>47</xdr:row>
      <xdr:rowOff>0</xdr:rowOff>
    </xdr:to>
    <xdr:pic>
      <xdr:nvPicPr>
        <xdr:cNvPr id="53" name="Рисунок 5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0878" y="27409588"/>
          <a:ext cx="605118" cy="672353"/>
        </a:xfrm>
        <a:prstGeom prst="rect">
          <a:avLst/>
        </a:prstGeom>
      </xdr:spPr>
    </xdr:pic>
    <xdr:clientData/>
  </xdr:twoCellAnchor>
  <xdr:twoCellAnchor>
    <xdr:from>
      <xdr:col>0</xdr:col>
      <xdr:colOff>295274</xdr:colOff>
      <xdr:row>40</xdr:row>
      <xdr:rowOff>676274</xdr:rowOff>
    </xdr:from>
    <xdr:to>
      <xdr:col>1</xdr:col>
      <xdr:colOff>657224</xdr:colOff>
      <xdr:row>41</xdr:row>
      <xdr:rowOff>666750</xdr:rowOff>
    </xdr:to>
    <xdr:pic>
      <xdr:nvPicPr>
        <xdr:cNvPr id="54" name="Рисунок 26"/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r="14695" b="13094"/>
        <a:stretch/>
      </xdr:blipFill>
      <xdr:spPr>
        <a:xfrm>
          <a:off x="295274" y="10182224"/>
          <a:ext cx="657225" cy="666751"/>
        </a:xfrm>
        <a:prstGeom prst="rect">
          <a:avLst/>
        </a:prstGeom>
      </xdr:spPr>
    </xdr:pic>
    <xdr:clientData/>
  </xdr:twoCellAnchor>
  <xdr:twoCellAnchor>
    <xdr:from>
      <xdr:col>1</xdr:col>
      <xdr:colOff>36323</xdr:colOff>
      <xdr:row>10</xdr:row>
      <xdr:rowOff>57150</xdr:rowOff>
    </xdr:from>
    <xdr:to>
      <xdr:col>1</xdr:col>
      <xdr:colOff>611461</xdr:colOff>
      <xdr:row>10</xdr:row>
      <xdr:rowOff>646019</xdr:rowOff>
    </xdr:to>
    <xdr:pic>
      <xdr:nvPicPr>
        <xdr:cNvPr id="55" name="Рисунок 5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1598" y="11010900"/>
          <a:ext cx="575138" cy="58886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47</xdr:row>
      <xdr:rowOff>29219</xdr:rowOff>
    </xdr:from>
    <xdr:to>
      <xdr:col>1</xdr:col>
      <xdr:colOff>637467</xdr:colOff>
      <xdr:row>47</xdr:row>
      <xdr:rowOff>658688</xdr:rowOff>
    </xdr:to>
    <xdr:pic>
      <xdr:nvPicPr>
        <xdr:cNvPr id="56" name="Рисунок 5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23850" y="10306694"/>
          <a:ext cx="608892" cy="62946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43</xdr:row>
      <xdr:rowOff>9525</xdr:rowOff>
    </xdr:from>
    <xdr:to>
      <xdr:col>1</xdr:col>
      <xdr:colOff>666749</xdr:colOff>
      <xdr:row>43</xdr:row>
      <xdr:rowOff>657225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t="4084" b="1967"/>
        <a:stretch/>
      </xdr:blipFill>
      <xdr:spPr>
        <a:xfrm>
          <a:off x="314325" y="5553075"/>
          <a:ext cx="647699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21</xdr:row>
      <xdr:rowOff>304800</xdr:rowOff>
    </xdr:to>
    <xdr:sp macro="" textlink="">
      <xdr:nvSpPr>
        <xdr:cNvPr id="50177" name="AutoShape 1" descr="data:image/jpeg;base64,iVBORw0KGgoAAAANSUhEUgAAAGAAAABgCAYAAADimHc4AAAAAXNSR0IArs4c6QAAAARnQU1BAACxjwv8YQUAAAAJcEhZcwAADsMAAA7DAcdvqGQAAD39SURBVHhe7Xx1nF2FtXX/eV/fa0uLxXAr2gIFSqEUeC0VChVaarRICJpAIMSJz0xmJpnJeMbd3TXj7u7uknF3Wd/a596T3ITJEPS97/t189scueceWWvvtfe+c2++gXO2ol3+275OIwH/Bv5/0nQy4N/21dsng/3fBHzFpgv5CpbpF5Lwbwn6CkwQPY+qurWsLP+/IGB2dhY11VWIjY6Cn483ggL8EBUeirSURO6vwML8vPbI/wnTxVPglqjXrCu+ciHe/08QsLK8jKqqSpicNMbOD7fjhT/+Dvfe/X1cv/5a3LhhPW7etBG3Xke/YSMevO8uvPiH5/Deu2/B/JQJgoP80d3dpT3TV28rKxLpWpz5P92YX5FtzQuaHTSdGvC/j4jx8TG4OTviH395AQ8++EN877tX4KrvXYGrr/ou1q+7Bps2rsfGdddi07UaX3/Ntbjmyqtwzfe+S/82ruVx12/agIcfuh/vvPU6UpLOYHJyQnv2L990EbwYTYUIkiMELCtypDEdAs7v/J+2vt5enLa2xDNP/UwB8XtXfBvrrr4Kmzasw3Xr1zHy12OTAK8Ff+M112Ajl+uuvhbXXn0NnWSQoA3MkI3MkCtJyhXf+Q6u475nf/EU3F0dsLS0qL3aV2dKrEtGCPD8T/m/QsKS9tX/hRkQGhyExx75Ea781n/h6u9+VwHwug0bccP6Dbhp4wYuub1O44oEkYQbryUxShaQCGaB+AbJhquuwTour71mHUlZz+y4FleSiGu+8y389ffPoaaqXHvVr840snMxAYvKfjEdAv5nbW5+Dvt278S6K6/AuquuxCYCLeBtUoCmc3kzSbhhnSYDRPfvuGET7rrpetxKmVFqAPfdpBy7TsmK9XQ1IzYICVcxM0jWBu7/3n9+Ew/eexe8PV20d/DVmKr7auSLLy9rlmL/KwiYmprCG6+9giv+6z8pI9cwugmgAvwGXM/IFtDFb91AoDdtItibcM/NN+JH378Dj/3wPjx8z1340d134ge33YL7b78N99x6CwnaRPIoQ9rasInvl/NuIAHrrl1PMtbhu9/6Ns9/FaLDg7V38ummSMpnVAsN+JoskP+WsSoBcuLz2vR12uGD+xXJuZERfAPBvYGyI93NTfRb6bfRb2e0f//G6wjuTXjoru/jEUbvf//4YTz/9JP43c+fxnNPP4Wfc/vXTzyOnz30IO6+7Vbcdv31uJGyJfKkIZJLpXasw3pK0oZ1G3DlFVfgB3fdjvy8bO3dfLkmaGrVhqbJhOVlkaBPECA7vv5CHB4STF2/BjdRRu685SaCfD1u37Qed4u8XL8Rd2qj/YHv346fPvBDPPmjB/EbgvwcC/Sffv1LvPLnF/DPF36PzX//K/723LPKvqceeQiPsWt6+Af3koibcYu0qeyYhMhbWchvpt/AYq7IHIm54jvfxo8f/AHaW5u1d/XlmSbmNUsBfnl5ActsADSZ9IkM+Hqtq7MDT/z4IWy4+krcfevN+NGdt+PRu2/DU/feil/ffwd+++BdePKe2/H4fXfip/ffh2ce+zFe/sPvsPWVf+HNl/6K9ze/iu1bNhP8v+FdStj7r7+GzX95Ea+++GeFiL/89jf42YP344E7bsO9JPEukvrQHbfgPtaN20jyTRspdSR/PYv3tey0jn28h+BoIvOLmgZ0XVcJ0ET/KgTIYV+fLXG4envzy7jh2itx7x234vEHfoA/PvUTvPfib2Dw5l9gtOWP2POHJ/HGzx/CW795HO/95Xns3vIKjPZ8iGMfbcfhHR9Af+8uGB7Yj8N79uKUgT709+3B3q3vYP/72/DW3/+Cd/72J/zruV/ir798Cr997CE8c//d+N0j9+IPj/4Aj955C+66cROzg3VGWlvK0p03bUJ0WJD2Dr+4qcCfqwEK8HSlBnwmAlQevzwL9vfBD2+7EfdTWp546AH87Tc/x8md7yDA5BCiLI8g0nQfvPe8Bq+d/4T7h3+H43t/hevH78JNby/sj+yBzbEDsNA7Asvj+rAyMoC3vS08rM1hf8IQVvpHYXX0AI688xoMt2/B/pdfwP5/PA/9fz0Lw5eegcE/f43tv3sSv37oXtzDbBBJkpZ2w1VX4E/PPoPxsRHtXX4xU1ATwM9FvZCh5AJdg+caBOhuC1viXw4JM9NTePnF3+Phu2/HY9T1P/7qv2G6bzvCrQ0Rd9oAaXZ6yHcyQLWnEdpCLNAaaIZq5yOo9TJGEfeXepuhJtITwWbHcWr3djgeP4JAWyuEO1gj1tESca42PNcJRFjoIcbiMOJO7UXU8fcRfOAVRB7bAr+9/4TN23/EgX/8Bs/+5EHcRXm6adM63HKddFnr4Ol0WnunX8w0gEvbqRZdlQAV/jVrwGqEfDkEhAf54fEffh8/vu9u/OKJx3Bk53sItjRAhOkhJFodQa79MVQ6H0Wr93H0hZ5Cf4QFRuMdMJHigfEkN0xnBmA8zR8tgXaoD3ZGXZgHKgMcUcv1pnAXtEV5oD7AFvX+VqjzIVmu+qh1OYKi07uQcWobEgzfhC9JsN76Ij548Vd47P57cOv1m3A7u6zbr1+PHW+/StC+eC2Q7kcl4Vz0awmQHBC7BAGrga1mwGqvXb7JZzHvb3kJj//gTjz9yMN4/W8vwtVEH+FmR5FkrYdcBwOUOemh2f0oun30MRBiguEoc4zFncZkoiNmUt0wl+GFhUx/rORFYCk3AtPJfphJ8cd8Zghm0wMwleiF6TOeGI91wVDEafT4MJNcD6PecT9KrXcgx/x9xBu9C++9r8Divb/h77/6Ke6++QZmAElgFjz7xEMoKfhy2tILgVe3NYSI6RAgdimA1e0vLkMF2Zl4/slH2cP/CC/88uc4sX8ngmzMkGBjhGxHY5S4nkCDpyG6/E9gINgEIxFmmIizwtQZe8wkOWE+xRWL6Z5Yyg7Ecl4IVvLDgZxgrGT4YTnDl6/5YT7ZC7Nn3DAV64TxSBsMB5uiz/c42t01JJSQhExmQrTBW3Dd9S8cff1F/PfD93Nu2ITbSMADt14Hvb3vE6SLVeGzmlp8BXxdAlatAWKyUy568YWVt2pdTD1O3b58sz55HE8+cB9+/ugj2Pqvv8HLwhgR1O40R3MUuJ1ClacJOgJMcDbMHCORVpiMscLMGVvMJhP8VBcspLlhMdMbSznMgNxAZgFJyOEyy48egKUMHyymepEoL8wluGA6zp4kWGEo6AR6/fTR5n4IdQ57UWS5HYnG78D3wGuw3fkq3nzhWWWSFhLuu3kj3nv5RSzMz2rv+vOaBjMV7HNb2ugXu0wCZFt3UFOPU090/oRrmRx1dM9HSrS99PvnYX50H8G3QKKrA3LcbFDmaYlGPzP0hFlgiJE7Hnsa04kOBN8R82kEP53gZ3gQfB8C7w/ks2UsCOVSSAjCcnYAFrP8sZTujYVUT8wlu2Em0YWZYIPRcFMMBDKzvI+iyXk/Kmx2IM3kXQQfewMu+zZD/+2X8JvHH8HdHAbvu+16PP/Uj9HSUKu58c9tF4J9ngjZr8FyFQJUoHVBVQlQ98lS9un6p9vk+AQ+eP0V/P7pJ7Dzjc1wMvgYMbankObpijxPB1T7WKE9xBL90acxysidSnSi5rtijsAvZHpiMduLIHtjpSAAK8VhWClPwEpZAlDKZVE0SQjGMn2JUrSsJWE2iVkQb8ssMMdQ6EmcDTBEm8dh1DAL8s0/QITem/A69BYcD7+HN//8LB7nwPfgnbfiF5wVCnPStXf++UxKrYqNArryn3Zd6Yo+QYAuoOIXA74a8OKX1zG0NTfjzb++gFde+B0Mdn+IANOjSHOxRIaXK4p8nNEQaIPeCCuMxNpjIskZ02kemMtkwc32od77YznXl7LjAxQx4svjsFKVgpXqDKzU5mKlMp2kxPE4FmbWB8mCRXl/sisLsiMm42wxGmWFwRBTdPkZoMH1IEptdiHe8F34HnoD3vrbof/BFjz7s8fw0F23sUm4DUmxEdo7/3ym6r0CubIurrzC/2T/BQSsBq7s092vbuvu191e20qKivDai3/Atpf/Dqsj+xFz+iSy3G2R7eWCUj9ntIbYYECiny3nZLIzZik381leWMzxxVIeNT6PkV9A2SmO4skY8RWJJIBRSl+pIhFlZ7BcFMXOSLLAR/H5VHcWb2YBO6gJStpwhDn6gozR6nUUVcyCpJPb4H94C7yPbYO9/h787bfP4OF7bscjd92IyAAv7Z1/PlNB111XXPuf2BoEqJKjrqtgi+keK+uqr21pyUl4mdG/563X4WFqiCRnG2R7OCDP2wXl/s7oDGPHEku5OOOESXY7M5SeuSxPZgCLLiN/uYDFtogdT0kUVkpjNPJTRfBrsjWZUJ6IJZKzXBCOJRbkhTTWgRQXpYBPn+EcEcdaEGWBwTATdLMg17seQroZM/HwZngeZi3Q34V3/v4nPP7APXiCGRDq46q9889vugRI76P6ZRCggquuq3ap4z7dkhLi8Zdnf4VjO95HkK0FUt3skOvpiAIfF1QHuaInwhbDcXYYZ7RqCHBnFrhThtyZBd5YzmfnUxhEEkKxXKrNgErKUGUqCYnHMsFfKgjhsf5sR9kJUX5mZXaQ80kdiLPGaLQ5BsNJgL8B6twOItf6I4TrvQ4vdkNuejvw0eZ/4OmH7sWT99+B4C+BADFB57zzPyUTNJheogaogKrbagbouuy7ODPWtoTYWGzh4GV2aB/C7KyQTvDzvBxR5OuC+hAX9EbZY0gIYLROJhG0JC4TbTlo2bELcmaHI0WYUpQfShLCqfmRzIJ4BfyVkliSw8jPC2SnxAKcwuyh9s/wfFKEJ+PZVQkBMeywSEAvO6IG94PIZzcUY/A6fD5+FZ6Gu7D/nVfwzKP34+kH74K/h6P2zj+/fQJ87X+SBWJrECCubqt+MRHqMZqTfZpFhITgo7fegN3xY4i2t0GmpzMKfV1R6u+KxlBn9EY7YjjeUcmACQ5dk4l2mEriDEDwFzJc2dm4ceDy0hAggJeyEEsHVMz1IkpSIQswX1vklLyQQu2PJ/ixHOII/DiX42xHhYSRqFM4y46o2esYCm1ZiI3eht+BV+FtuANGu7fhuad+win9hwhkbfqiJmCrS/U/VYbEViFAjeyLI1x9TV0XF9MFX3f9k+Z42gb7t78PBwM9xDnZIYcpXuznhqpAVzSFOWkISOD0KgRQtyeTHdiGOrMQswVVot8b4PAFaTkpNwoJzIBlErBcHEPtj8RibhCPlWlYCDiNSQI/Se2f4PoYCRmNtcZwtAX6wk+hyVsfBSQgwfhd+B94BT56W2F9dBf+8dwz+NVjD8P1tLn2zj+/XYyO4tpiLHYJAtSlfHVDlmLyBhV4XWLE1FOLqcsLbWlpCacMj2Pfu2/DUf8oktwoP9T+En93VAW7oyXMBT0xTpoMkLaRBEylaDqhBXY/y/ns8fOC2QER9HLqfnkSCaD0yDbbz5VCkkIClvPDOKixC0r3wVySqzJLTCVzGGNNGWdrO0Z5G6Yk9UbJ0Hcc+bZ7EH9iK4KObIbf4ddh/fFWbH3pz/jtEz+BvcVJ7d1/eaYgpS3IYhcRIDt1wZV1cRVUWaokyLq6/9NN/gxnYWyEXW9tgftJI6R6OCOf2l8S4IHKYA+0hLuiTz48S3DGKEGbYBs6KR+8UfMXOe2uFFHvi6OBMgJfzqLLJUrYBRXHa7wolksSIc71lYJoDm6hLOS+nCe8MUUfpyyNsjAPMcu6I63R4GeEHLt9iDfdjtBjr8P745dgtfs17Nu2BX985uc4qXdIe/dfrq1BgG50X+zyBl1yLh98sRUSYGZkhL1b30WQtQULsAvy/dxRFOiJimBPtEa4MwPcSIKTQoKANZnKKM6lpheEYZn6vlLGrqcqSzN4VaRxO5lZwN6/hPtlnZkBIaeSLWlVLpZKkjCfF4npjGBMpAdiLMUbI8leyjXagi1Q53MSuY5HEWfyISKPvw2f/S/BevcrOPjh2/jdr34Om8vOgM+IhfilJUhcjXwVcN1t9WIqEZdnywtzMDtuAL1duxDp7IBMLzcS4IGCQC8S4IHGMDc0BDtSihzRl+CJoRR/jKQFYyo3CnMstHMiLwQWjaVYaSzi8EUiZPiSZW0eVuoLNF6XDzSVcVmCpfJMzObFYTIrEmP04dQg9Cf5oyPaA3UBNihwMkSWvT6iTXch/PhW+B16Fbb738DBHe/ij8/+Ai52ltq7/zT7bASIrV0DluexsjzHdbUGyFJcF3RZF1ftUjeh2b8wMwUzFl+Tw4cQ7eaKTB9P5Ph6It3LFTmedijzs0eZvz2qg9mShruhNtwDNRFeaIj2QW9aKCYLWGyrckhAGQEuBmqEgEwN+M0ldA0xKzU5BL8Qy7VFmClOw2hWDLqTQtCeEIiWuECl3pQHOqPY1w4ZjicRZ3EEwca7EGTwHgKOcBg7vA1Hdr6P3z/zFOcAN+Xev2wT8C9BgOwk0CsEX/EFzfYF0a+CLuuak3yazc/PYWpyHNYmJ2Gpr3eOgCwSEO9oizjL40izPY4sZ1Pkep3GGTtTeOl9DPOd78Hwnc2w/mALIk0OoSHUDSOpYVgsS8VyBaVGinGlkEBJEich80VnMF+ahqmiNJT62CHC6CBcD+6GxY6tsN+zHcEnDiPB7iRSnc2R4mCCCNMDcNv3Ntw/fgOBeu/Ay3Anjn+8C88/9VMEcE4RW1rjMTVAXh4Oqsl7ltf+NFQb8SvzdDXyxdWLXeyXtt62dpQ6nER1qDtM9PVhaaCPOA8PZPl4IN3bjWBYItHiKFKtjiHbwRg5zmbIdDBFsr0ZfPQP4PirL2L3c09i929/BrcdbyDHUg8d4c6YzmXLyS5oWbS/Ip3LFCywGE/lRGAiJxpdSWEk1gh6/3wB7/3mKRx+6Y9w2vMugg33I8ZcD4nWxxFvcQwhBjvhue8tuO3lMHb4TfgwG0yOfKx8ScDNwQqdWYkopEz1NdVon+hCUyP5ck2J/uU1CZAXhARZaok4lwW6oKsupi5VO79dEhGGqpMH0OFiArMP34eVoRFi3NyR5e2KVDd7JNmeog4bo9jVFPX+p9ET5YrBODdMZPhT+1MwnBaCCsfDiDn0GgL2vIIEo12o9jLHwBkvzOVHstAmYLk0mWQkYpat6HReOAZSAlDiaQXfvW/DevNzCNz1d1S5G2A8KwhjGUHoiXVDa6gjKn1PI+P0cUQZ7UbgsffhefBN+Bp9BBvDI3jtz7+H3Y63MOhlhpIj7yLLyUL7RF/ENMArGbC8KgFi8oKuSyaoUnTxa+K6RFxosnc4MwVN9uboJCCRxnqwOaaHWJEgb2fkeNgi392S4Jug1MUI5a7GqHA3QaGjIcKM9sP50G44H9xJ+TmM1BPbkWm6DfkWO1HicAztoRyy0jnxsuVcrsyiLCVjNj8Co2l+qPAwQdyxrYg5+jbiDd5G7IldCKAU+RgfRQzlrszjFBp8zUmkKco8KXvORsyGgwg2+gDBJ3fD6eRRvPWn55FG2RsMckKD2XH0RAZh6Qv+oV4+/9F8OYskXB4BAiEvekEt0H1dXDWVhPOELC7OY6EwG2c9PVBx+gRyTp+Eu9FxxHq4I5tDWLG3Dcq9zVHqfgJ5dscQb/whfA+/D8Ntb2Pz04/jDz9+GH96/Ek4ULrqc7JQ7qiPFraOFS7GqHQ35kDljKWiKBbcPCxxLpjODkJjoDVyrA+j0s0Ytc7GaIgNgI+dK/7605/iz08/i83PPIFTe/fAZd82xBhu5xxwBIWux5HnaoSk04cQeWovPEz1cPTVvyLN9BDKThui29kGs9lpXwIB8sf4JWbBJSVITMDTAVj+cnOOAPU1uRFxFWwN4OdNs70wM8kpNgNDwWz9vO1Q4GiOQDNTEuCJPD8X1AWeRo2PKYocjyHHfBf897Dgvv43nHH3gLejK95+4vvY8atHUZbBQsvLDkWGYyzGBZ2B5ii2P4bOYCssEHQpxkucB4YTvVDoZIQ6r5PMhBAMR4dhZWIWbS292PfXP+P1n9wFOw5XeUm5sHrrZXhy6Mqy2IVil2Oo8D6JfFcDdkX74HPqGNwOfIB04728bxsMc1icKSlQgPu8pnwGJPovWbA2AVrgz7mWAIUEFXghQ1eSVDJU06wvzs1gNicDZzlszaSGoNrXCVE2Foj19Ea+jzPaI+zRGWqFGuejKLHai1QWwHzzI2jzsUdzXDwLsS2KQwhkeTm7n1gMnwmlhoeiPYi67KCHNj8zzKb6YqkgjkSEozfcEfmOJ9AYYIbhOEcMxAexHsRgtCwftWcSkOpgjbqEBLSF+qDAxgCx+tuQa74DFU4H+R42Cr4nkGRzAL6njsLf6GNUORpjJNAB/T6umChjq6s81eczAV7jGiI+hQC5lAouXQFfzQL6uW2dLND+jVNjmluVlB3JycRQkBuWOAi1s/+OtLJAjIcXivzd0BFpj77o04xkM7T7m6KVgLb6mKPJ9STa3E9h6Ew4xnPS0B9LIDOSMVZfi66UaJTbH0Yp5aLb5xRmknywlBuNBRmyWFgL7Q3ozI4YTr0VRehLS0BvEgexAs4EqVHo8LVCndtJJUsafE6g1tMAzf7G6Ag9hUYSm257EN5sGgJJQLvPaYyHuKHL1QYTNVXKM31eOx/5mhlA/eLXZWSAuAB/EQkXZAOX0q7yxBrTLOX/vdnpGA33wXJaLOUjCMnOJMHVA+VBHuiOcsTZGFvlj/C94dboIgDdfifQ48W2z8cIAwEWGIxwwVByNIYK8tBDQuqcj6PG/hCqbI/wOBPMnfHEcnYU5pMDMBBiR3L0kG99kJ2TEQunN/r4nu5IH/RFuKE/zBZ9gbxGoCmz5wTaAkxZzM3REXIKnWHmaOBrmXaH4Wm0B2k2xpiM9sd0bDC6WK8m21uVZ/q8poBPRM752hkgwOoSoAO0kHCuJmi25TdPmnVdAjTrZ8uLMRoTCORnY6UwB/nBQYggCaXU1Y4oF+Uj6P4YewzGOmGQS/k6yhDBGI6wwnCCF4ZyUzFcUoR+yk+3rwnaXPXR5GyAOqfjJOkU5mJdsZjkj3keOxB8GlWM/mISUOPIecHPEmejvXl+X/RHeKA/0g1D0c4YjLRFbxgJD7bg0hLdwafQSgmq9z2JNLuj8DDeh9ogLyylRGEpOxmdQT6YGOhXnkc1pZ8/F3Brm0b/JQO0WSDbWnwuIkB26gKvbgvA6j4CvSwkyD5dIuQ1XdNcYKK7AyOxJKCsEKirRrqvN6Lc2AEFeKMlwpNZQFDiXDB6Rj4udsN4IvWWPkltH8tNxGhFKUYyojBMoAYCGame8gd1c8qIBfr8bTAf40ECAjAX54l+ZkCVowHK2dk0uBigN8gKQzGuGOb0PJLMFjXBD2OcH8bPuGMknvMGyR+KtiM51pRAE9R6sQacPgo3tqydlDxUlWIx8wzaQnwxNzOjPI+uXTYBArriWgLYgi5rJfsiAi4GW93W2ad0RSroqqvH6prm5hZmZ/igflhODMZKVhIyvN0R7kytDvRDY2QA+mJ9CIoHQXHDVJI7ZuTLVCmemMqM5OAUi4kEb4xH2GA86jSGQizQ5cca4W2NSidL9PpYYyHeG8spwZjlsi/IFlXs6SvsjyoE9IfKX8CcMcbsGk0Oxnh6FCbYHU0mM6JJ8mi8C0Yk6+gdAeaocDNCnA07oBPH0BjqD2QkYJIy1kkZ0n26ywVeNQ34GtfMApof6onpEKAb7SqoKsCafSuyVDoidb/qKgGr39hIeixGAuzR4++KFGcHhLu6oCDAB40RAeiP92XUE/BEN8zS50jCbLI3ppO8MBnjSB22xVScEyYJ1lC4Ddr9LFDhaony08bo5wyxkMD6khiAGWZSt7cFSmz1UMwornMxxECYFQl0V76oOxXjhIl4T4Lvi+kUH0yR8MkEZh0JGo4iAUHWKOMsEG91hG3ocRQ4iDwxO32tMVBw4Re0dAn4dDIEeO0vI8UVAhbPzRSrEKACr67TlQKr1f5z+n/xserykzc0XVeKTg8rtAdL8fVFiIM98v290BTmg15mwEg8QUrywCyBmUki+AksegI6I3eSUjHN/n4mxRtjHLxaCHq+tSHqbI9jnBG/eMaPWeCrENDvaYYiiwPI5lTbyAI9yvfPcDKeSSFBCZ4sqC6YSpAMEwI8eF5vhZShKGd2Yqc5jRsiwuwgIk+bsh44ooGZNhTpir66Cu2TXGgC/uVkgxyjmYC1Q5hIELfFVpEgAVJeVEHWgq8stesXkKB7vKzrEqmx6e52TrHm6I4LRC8LW5idDaXIFQ2h7iTACyPU5UmCMUXwFadGTxKoiQQPTCT7YTI9FHM5kZhI8UURgc+3PI5+L0uN/if6KyQsEsgJRnEdu6O0k3tQwW5J6sh8biRmM8NIRCjlzQ9zKX7MMHoqSUkN5DV8WJRd0EECilg/AtmCJrraoinSF2XO7JZCmSXDg9on4dNpQb9c8MUUApgFS2oN4HJp9RogO8W1wCugC9jy0bR8Miqurst+8dVIUAnQ3ODs1CSyfT3Z6rmhJ9AWcQ42SPFwRl2wi6YIx3tgjASoJEwTpAl2NeNnfDGRGYXJfM1HzN3hrkg3Pcbe3QUzke5YyYzGcjGn5CoW+IpcLFHfe3zMkG26DxmmezkZ+yjvm8lLxExOPGazYzCfxZY1M4IEhDATQjCeIB2SE1oDbZBrp6d8XTLe1hQdcf4o9jyN8jhO08pTaOyzgi+mAV0lQPOLmSWljl5MgBrh58AjmAR7ZZkdgBL5KgGavxWsKMcK4NpjLwD/PAGylh8bjbZgSg379VxOlgkuDqj0c0Q7Qe2P9cAIJWJcS4L82GIq2R8TqcGYyInFZHEqZipz0MzWtdDBltLgTElhZ0VpwxTvbXIKmOe915TibJAD8swPI9tkP3qj3DFXW4SpwjTM5iVhLjcBC3kJWMyNw1xGJK8VwInZEz2coBt8LJBhcwSeJw4j094ELX62yHWxQhuHP13TJeByiJBXle5HkSCNL12SAAUqFUQxefuclgDdDFCzQI145TLadVmqft6qsjLQ6GOP5YIkVEcGI8bhNEp8HdAc6oQeZsFgjBu7IRZLdigzlJqZtCBMpIdhMi8eU1W5mCxJRyOBr3KyQLEdJ1k3tqBFmUBLA5arS7FcW47JnERUupgh30ofxTYGHLAcMF9XiJn6MswUpJAEEpBPJ6kzbG3HSUB/jDtrE9tXD1MkWh5SCGgKZ7YGOKIiOhQLCxJkGrsQeAGV3fynEiCar4n6Cwigi61CgFxQPSm3BWxFguTHCuKyrV0qWSEn0gVd18/f3PzsLAaqyzFTVYSGhChE2lqjwNsBDUF26KQG9zELRoUA0eh0fxZkX0xRUqaKUjFVmo7ZnAi0e9ui6NQRFJoeRsbhj1Bsoa9kVWMgC7qfCwpPHUO6wT7kmx1Fodlh9IU5YaEwDrP1pZgrzsC8EJATo9STqYxwDJ/x4bTshCZ/K5Q6GyLKZA/8zDng5aVhqCQPi7xnXdMFX/MPbmi6mrVMjj8H/NKCxrXrYjoECFgSweKq8eQS6edqgACumwWyrfULol9dXz06psbHkODmiBw3a9QH2aM9whl9jESZfKXQSpcyK+1oWiD1O4FFNATzQkqiLzrczNFmZ4heDmKNjPYCS30U2pmyYJqhxckMjSSlkhnQ6mamKboZgcyURHoKwY/CXFYYpjNCMc4MG2D31RZsgzpvExTaH4LPgTdQnJmsaPZqdh587cfKBFKWa5kcrwK/uDjH5fy5bbFVirAKorhEtzbizxFwscsxF2aB/BBZs776g4jlxUYilVpbF+iAVkWGXAkIs4At52QSW0YOSnNsIeWHdwvpAVgkGYuUp1n29SPRMj2zVjCaF8qyWWjpZRmYYJHtDXFm6+iBGcrLfFoAM8kbC9mhWMxn5Gex8JKQSXZAo0m+6It2Zl2xRI3nCeRY7YXnx1vQ096ivcNPmkZ2pJ8/LyefTgDREPCXBPxZvkdDwPInCVAzQICTpbgArEb7hQSsKB9HiKvAq+9Rt1VfnYTGsmKcsTZGDYtdC7W6M9wJZ2NcWYzd2JnIN9rka+WuGvAlA6SXV7okdkeUqXHumy7NwEJNGeaL8zDHXn2qIgejlJbx5CCSKOAz+kncPAmYzwnDVDq7qxQvdlweGOJ1usLt0OhvjloPI2Sc2gHfo9swOjykvUPeuRLxmvtXol4LuBL9AqIyWF06yMQ0pKnyIyRoZejSBKgnlCUjezW5+YTLcZIFXL9EK3qxDZ/tQ5KtCSq9rdAcwkmUrWAPB6JBDksjHLjG4x0oIZQhEjDDiJ2M5VzADBmnDI0zE6ZLUllgKzFbno+ZLHY41WWYqi7GUFYshtMjMJYcTBID2NIGYlqRHRZ1TtjDsQ4s+HaMfnu0hVgrfzuo8TiOZON3EWqy94Kiq5pGds5r/jkSFALkGS9tQpD8Ax0C+KL44poSpGsETgFXwFeLrwqy1plO5zNDl4SLM+GTJg+a5WmHcvdTzAA7tIU5oJsk9Me4KH9qHEtwpEx4YJigSVaMxDhjhCSMytBGQBdqCrHc1oT5pjrMNddhob6aXoGJ4hQMpYVjKCkQQxzShjgLDFPvx9L8OUm74my4lfIjwK4wa7SqBLgb4Izh2zjjvPo34c6DrtYAdVtI+TQCJAPOR72GCA0JYmsToIApwOsSIEAL4HQhQCFBu628roKuS8LqVhEfhkJHI4WA1lA7tIfaoi/SEUMxjhhPcsFQCnv0BBf0MFr7Iu0wFCufmMp3PUOwVJDMFrQOS2xBF0qyAfnaCAmYyz1DeYrAICWol51Vd5wr+pJ9MZTqzyLvgt5QC3QGmqIzyIwFmNkXZKFkQPTRN5AbfumfJF0IvLYWaNfXMnldwFb+mRqlHdX4JQhQQRPjUqJbtwirBAgxuiQo6+fBlxu7HBlqLy9Ctu1xNLEVbaMMtQSdRheJEAImUj0wmRmALgJfZGeAPIsjKDU/imqTo2gwOIhWoyMYcLbFVEQIJiNCMRbkhz5bK7SbHkeLzQk0sEuqYCdU6CTnt8Jwqh9GWFeEAPkdcpu/KQmwRCtJqHQzQNiRN1GdQ1IvYeej/zyI4pdDgOa4CzFQ33cRASpgYgRQ7f11i/A5AriUCGCBUdc/KT2625+0sf4+Tp3GqPXlxMksaA60QWuQDTXagQWTU3GmHwZYkNv8bZB1cAdS330dFft2oUn/OFqP6KHV8CRajTm1GhFwbtccOIzy/XuR8sZrCN/8EpIObEWjr7nyXdMxnmuMpPZRflr9TqDZjyQEcz3IEsWORxCmvxVdjdWaG1sDVI2ma0DVdEGXPlZMQ9zqASh2CQmSN2gJUFw32oUAeU32yVJcSwCXSguqrPPGFFJUAj55E/JPR+ZxGCt1PcFIPI0mElDvZ4n+SFtMkwD5mskUfZTS0eGkh0a9Heg49BH6zUwx6eqJWW9/zLj5YMKd+u4RgEFrdlQH9qF693uoMdyFLm9DDnDsgqrSOdBFkwB39IVbosnXGPU+J5QMaPA6gWzLvYg88RFGBvqU+1qhRl9KXjQRrdOGkoi1bC3wxdaoAQKiFnitr+gQoIl8HqPs0wDO2NCun3dl3xokVJ+JQs5pPYLPgsiJtNpbfilvo3yffzqP8pLuidE4W/QGnkKfrxkGnYwxamWMMWtLTDk5YcbDAxNObF9tbDFoaow+M32c9TBDf9hpDEbbsvNxxWxxLKYKIjCc6IzuEHPUexqiwZuk+5uhwkkfyaYfIcLyECY4IIqtsFORL05pSBDXRLG4LvgabedzrmGfkwB5kwB8IfgSGcqfI5XXVJDlde26QoC8puNC5BoEdFSUIMX8MGVIfrHCgujJ4hhowW7HGRNpBD/eFmPRFhiOssRgxGn0RzhiIJjuy1bSwxY97rbodrVBn4sF9xH0SBZv+aEH283RBPmZkwtJ9MZYug8GYmzR7GOEajd9ZsEpRr8JCmwPI/7EDgRb6GF6ekq5J4UAbaSrJKiSc375lRIgQArQFxIg4CufgKqAX+zn5GcVP0fChdbVWI+oEx+jVL4qQr2u9DBBvbcJzkbaEEBHDEdbKr9qlB/YTRDQ0Ti2o2wnRzgRD3EiHghzwUCEKwF3J2ny7wmxTU32xAQJHJefOzEDxpLdMJzkih7KT4OXAeo8DZRryN8McmwOIFjvAwSfOorFBT4jg2SFwAoBqgxdSMB5/Ve31zI1cy5lqxAgJ5TIFb+IAFk/t08FVyJdB+jVXAV/lRvpaKiF54EPkWl9FBUeJ1HpacIsMEZXsDlG4uSP5vKrRgsOYXaYJphzOcGcajV/oJlLj8R8ajjm0+nZ4VjI4zKf+3PDMMOInyTwowkOGDnDjIlzQDu7n3oPfZ7fkB3ScRTYHcGZU/vhsmsL4qyPKDVJTP7hvuVlXeBUCRIyuFRI+AoI0BwsoKkga0FXXSVFkSAB9CKgxRWZoeu+roCvuXnlNR2rKyuGx4EdCDm4HQX2ehzMTqDczRAt7FIGoqT3p5Rwcp1MdMJ8pi+W5eeo8tuwkkSgLBOozAeqCrieBpSnYLkiDYvF8SQoFJOcI+RbDzL5yr9B0eJrxJ5fn+DLl7cOI4Xge+19F4EHtiDTzVgBXWwt0GT/hVlwOQRc+phVMkDAE4A1oCt/iNfVcRVQuoYs1S++iJxHc7xyA5d4oLLiYkSZ6yFg31ZEsm2UqCx2NkCt10l0clIdjHVWJuPxRDcS4Ifl/Aig+AxWKrOw0lSBldZaeh1WqvNITCJW+NpSQTTmsoMxwUl6MEq+A2SBdg5fdZ7HFfDlGsmme+G7ZxuCDr6FNPMPUBjhqb2jTzeVINXXss9BgJgAKgSoYOuaXFB1knCOlEvciErQKq8vLC6htKIWSY7mSKcEBe95G1F730aO1UEUc4CSr5D3Rsiv510wdkY+F/LDUn40lsvTsdKoBb+N4CvLBuWHectFcZjPDacE+Skf6vVHcLbwP8HaYoBSFw50dkeRcmIPAvZsRfCBd5FvfxA59gdQVpiPRW0GfJmmIUC7sYqtngFKxEvkX5o5jcmxcsxax8kxq9/B5OQUCsrqUBAdiizLj5Fnb4DgXW8gbOcWpBjt4oB0XPm8vj/KkQXWHdNpfljIjcBySbIC9hKzYKlCfqjH6BcvT8ViQRRmsgJJmHwLzg4dwacY9XrIOn0IKWYHEG+wE2F730HQ3jcJPgc350MoC3VEdkkNegdHtXf29dkaRXiNqL7AVAIu59gLbXBwGLlFFahrakdVjB8qHI+h0NGAAL2F4B1bEHN0h/JvyLWGsMePZ0FN9OB8EKB802E+PwqzzIY5kRuuL9Dn8yIwnRmEsSRPZZruDrVCpbsBgd+HSP2dCD/0PkJ2vYngjzYj3+4g6vxNUO64H9U5KUjKKUdF/Rf7/ufnsUtL0JpRfbF9PgLaOnpQWFqF6sZ2dPcNoCHUAVXOx5gJxxBxaBt8t7+GsI+3UTqM0RZmj95oZ/THMbLPeHGq9cd4egDdD6MpPhhL8eN+D5yNcVE+52/g0FboID/62A3//dvhT70PZ+SH7XwNmWa70MCaUO+jj4YoZ9Q3dyI5qxjZhZXaO/v67BIEqFF9mSYit0ahWc3mFxYJfg0qaptQ19CKtp4B9Pf2oZlAlzsdRbbtEcTpv4+gnZtJxCtIOLEXpe5mqA+wIXinUesnHyXboJ4DXI23JdtXM5R5mPIYE75XD3EE3mv3O3DZ/hb89ryLaBIaf+QdZBH8Or8TaKE0NQWeQFttJSrr25FbXKmQMDsns8DXZ2sQcJkRrYKvFNtPJ2FufhHDY5PIpvRkFZShrrkdjS2daGnvRu/QBEaGhtEU6YwyJROOINNyH2KObYf7+/+C49aX4bP/fYQf240o/V2IOb4HcYZ7Ec318CMfIHD/Nrh/+CYctm2G/dZX4bbjLUQe2Y5Eww+RbvKR8mfHCs4ALSFmaI+wRndtGRo7zqKK0pNXUo3YlFz0D345/2zx5dolCBDwL5cAAs9++Fy3s0rJl165f2gUDa1dKKpqxJnMYsQkZaGEHVBtUxua27rRQjnq7OnHwPgsRklCY5QbC6QeSp3YuTjoIc9RHynm+xBrtBPRLKTR+h8hRn8H4o/vRCyXkUfeQyi7Gv997yCUZMQY7kaqxQFl0i2wPcju5yCnbQM0MPrb2dqebWtCe98oGtu6UEsJlAw4k56PsupG7V1/PXYJAj6DcWbQ/H1YJYCuNWnBunr7UVrdhMyCSqRmFyMzr1yJtJTsIpRXNVB/29Hc3sMM6OGxA+gdGMHI1DzGxifRcsYfVa4GynAmP+Qr82A76WWKch9LVPhZcmmOMm4XuRmhwN0Yua7GyKMXuBghl8U8z1EPBZSzMld9gn8ctT7G6E4NwkBvD3qGp9Da0YvWrj7UUALzSquRT0kMi8/A2a8xC74EAjQfVmmAF9dkj6RydlElsgrZ5TR3oJjRnpFbiqKKeqTllKCorBqVdU1o4GtNlJ/Wzl4SMIie/mH0D49hdHoB4xMzaEsORg3Bq/Q6hSpvuo8ZKnytUBtij+YYNzTHe6Apzh2N8e6ojXBEpb8VypWfn5qQHBOUerPT8TBGja8JestzMTo5i76RKXSS7HbWnfbus6hkHcqnBJXXNCI+LQ+peaVYWvpsNe3z2pdCgFoz5LOUsYkJRdeTMgtRyB5fHrCtuw/FZTWoqmtmijdxfy0fuhHVDS1M/zZFBtoYiV19JODsMM4OjWFobArjMyRhcgYd6VGoJ4gNgdaoC7RBLYtvHTumtjhPdKYGoD09FK0pgWiIdlUIqOIAVxNggeoAS1T5cd3fHH2NVRibY+vL80qWCdFyPbluSSVnEUZ/CTNSsiCBUtTQ0sV7GfrUjxq+qH1xAgj84uICRscmqOFnGUUNlJoilFY2KBHdOzDMKG9nmrcz6gaZ8v08hp0P9zUReCFBZKit66wCSDcfupfZMzAyjpFxksBMmJxdRG9xBloDzdEabo+mULaZofINZid0JfqiOz0c7Yl+ynZNEDujMDs0Rjqgkcc0siXta6zG+NyKQurA8LhCcG//iHKtxtZOJThKK+uV7CwlCRl5ZahmYa6kS6c2PDqufdYv374QAQtsJQeHRjRRzkgSScnMK0FheS1aRFL4gB1M86b2XrT3DvGBJbonUNvcxQfvUrS/vqVDyQLRY5GFrj4SQHD6CdTQ6KRCwsTUHCbmljFQW4zuGIIe54p29vttBLwzyhWdMe7KemukIzopRd3JfuhO8kVHgjfONtZgdGYJQzzP4OiEIm9nOfHKNTp4var6ZspjPdvhZgVwIUDmgTzKZysbA9lOzChUCvVXQcTnImB+fgF9/YNoIojSQrZ19qGiup5TbSUqGN0tBFNIae/uV6JeQO2mtxJwOVZpO/lwAoBov1IHeC7pgkSC5CMByYCBkQmFhNHxaYxMTGOSLfpwUxX6k3wwkOqHs8m+6D3jid4ED2U5wCl5MDsMg1lhGMgIRV9rM4ZZ0AX4AQIvnZiAr8qPBEkp5aecNUCGQenSahpbKUkN7IqqUVhRhwZmaW5RFRLTCxTpbGDGTE7PaJH44vaZCJidnUNPX78iKQrwAiIfopYyouloOtBOKenpH1IeUsAUl1SXLkeAbmHL2cj3K0WXpIgLGdKKdggBfJ9IRP+QhgAlEygdQsAwl8PjM+ivzMdYTihG8yIUH8kNx1AulwUxGC2Mw0hOJM7Wlip6r5yDktZP3e+XyKdLpok38Zol5TWUwVYF/AY+kzQMst3a2Y8qymZjG++7pRs5bCZyCspZwxooTy3K+8d5T1/ULouAGQX4gXMDk4DcwQjvoOxo9J0PQClR9jHqu0XL6ZIFnZQgiexmRpKQ0MKlaL4QoEa7PIwiQTxWCqSA3j88wWiVYjyJAUbwMCVkSJaSEUJIdS6mS+IxWZaEqbJUTJSmcj0NEyWpGGDBHZSIl1rC8ysZwIwSYuVe5HpybalB5cxcAb+N99rK7Gxo7lQIENlsUsAXqexViMkvqaIk1SvPKyTIsrWjm0Ro/pT5eWxNAianpgm2RjIEMIlkuXEBuplESNSKSwEVfW/nMUJKHx9cskAeVMhq54OJnsq6kKCcj4CLDPQTFAFawJfzC0gDIxrQ+wieACfn6yMx0o/MsDNSinVXD5ZbK4D2Unol0FKG5aYSdNTXUk5a0cdzLfANY1OziuzIOeT8UqvkXnsHRhUC6jgIihRJTRDplNokDYKA3sjIlyxRPiysb6O8NisSK+8R8Gu0JAgZHV29Cl6f1VYlYHpmFp0Eub6p41yLKJEjUS2gClgdBLOZethC10RVPzW+W+l65GEFJGnj2vhQAroALgRIDZAHl31KhjBj5OH7CIiAL7IxyCiXLJBsaGcLK1Ev4CclpeBXv3wO//znFhw4bAirU9aIc7VFgpstskN8kRKfiKz8cqRnF+CVl9/Ee1t3Ktdf4GgiQ54EjRoU0qFJUMk9SNaK9Mk9KuCyKWhu72ODwPvkPgmyytoWFus6ksJ6xcxobNUQUy/O7JBGQsgQhRibmNQAeRl2AQEzs/MKyHKyekap3KiAK1nQRoa7CHwXb1hAr2P3UMdIa2XEyCeZLe1dSmYoHQZJUOSFAArgIj9Kpigk9CtRpZEk7uPrcrxEpxwvkS7kCSgCkOh2RWUttm7djiuuuBqbNt6E66+7GddcsxFXXb0R6zdcj3XX0tffgI0bb8HNN96Bm264A9ddfyuuvHIjHnn4Cbi5+ZHkYQV8BUDes9yP0ixoyZDrKdHOZ69iURaQJQtElqRGVTHKi9jdVXBYk31yDgFfrV8SUDJQCgllPKapteOyMkIhQH6Q0H12UNFxKZTSrUgGCNidBL9d5EOihXrXzGPqeZEmXryL5PTwoaR4CpgS8SIpAqI8sACr0X+mMm+4vVOijZHIh9N0ULweXciVTNDInRRqDZlNLe3s0atxwtwK//Ef38K6dddhA4G+8cbb8P0778N99/0Id935A9x++z24/ba7cPPNd+Duex7EnXfez2Nux/U33IJv/p/v4Omf/wpZeUUoZ8ejAC3gUWZUIqRTk0CQZ5dhUVw+ohYSWnnPQpRkhWRApfIalYEBWkWgpQFp6xR8iBPvWZRB8KslRkKWBNrEGkR8Q4rVAFNcimk7T9RB7+QFu3mj3RyshADxLnqHpCMBauKx8novAe8mAaLvArRIj+i5tHvKtKm8Lg/HSBLJ4c1JO9rEm6/lg1RzbhB509QUAUMjdxJVpeXVKCqtQjO7kUnqz9Hjxvjmf34H69dLxG/CLQT73nsewD33PYQ77rgXt916J+6864d48Ec/wa233qWQdeWV65gV1yMtNx9zi8uoqKpDbn4x6gmmMp8wk6sVQDVSItFfUd2oAFfboJEhIUYjTQwGhYAW5X0SOHXS/ZHUBqkj3NfOIJSuUAlYugSSEFHOcwpGqxHxjX5G6TCLnryhkwB18CTd3exQelmsegg+L96hnLAbrTxhIy/WyYv0USak0CkEEXyJdhlypGjKUsjQkMCemyQpEU7v7Blk7ehS6oVossiMgC7rNSQkv6AE+YWlBL4XE7NLnIQXMUafJoB7DhzEt751JdZLJlB6br/tbtx77wOaTLj7Qdx3/6MKCULStes24Zvf/A6MTEyVBx3jPDA1v8zZYxBpmblIS8tCJTsgkQ7JYJlJBGyRn2JKTRnbatF52SdNhkS9ACmfGwkBjZItXC8nqdVsTZuIS5tkrmDFrGrjMS3M4FZlSbIoYdU8Xj4tmOMcpdo35M+CI8yAbl6kk2+WKO/hQQK+ZIBsS2YIww1kvJXR2yPtIgnolhsneAK+AC/t3qD03dLZyNDDZU+fEKDRWKXn5wOnJqchLTUDaSkZSBFPzkBqaiYysvKVP9JLQR7l1DXKCXiMPjIxi/GZRcwyEz7cuRvf+db3cO21G7Fp082UnPtx3w8ewo8f/W88/MgT3HejQtC3/+tK/Po3z5NETtF87yjPMTgqBX5aWVbVNCCF10yIT0FSYhqyMvNQVFyBSraZkiH1HMzq2IQIAXLvEvECeBWDRORHAqaWNbCCx1eTyBqRmxZmVqeQIAR0oLmZRbm5jZnBmYnbTcyGOmZcI88/SHwUAgYI3gRvrovdhrxRoruHwCokUBqUtOpgxJKANkaugC66LwSILMm2RLz06xoCNBkgXYyQIjLUJZFPF/kRvS0qKUdhUakSPTL8SBZIWzg0Nq10RNJltVF7O1kvBkemMDG9QBAXMDm3RClZxPYPduA735ZM2ITbqP8/vP8RPPro07j73geV6L/mqvW4ivKTkpmldE/DPO8A54pupdtilsq9cdDr5bpcR6Qwn9KUnJyO8PAY+PkEwd3FA+npWco9SwZLvZC2U/nwkPcsMindnGStEFBXT2IamxWsBEdxAV5IaWvjgEqJFRLkmAY2MCWsbTJYfmNoeBTTTE+Rkg5GZ5fotBb8TiksTCd5s2wrwBPAXoUADjNsPc9SZgT4IUb+wKiAr/EhyprsVwggSfIQkgniEuF9rBXdZylRXBfQpQ3s47KbGSMPLdIl9aODXZP4wPAkZigh0tvL10c2b97CKP8ermMWPPDg43jsp79gYf4hpekG/B8W7G0ffKi0n31DE8r5pcuSBkBTowg+r6d0QCRbriX7+3iNjt5h1gLp+xmpDDqJfukMJXOlRgj4IkGi6S0EWaZ6if56Ht/USIVobdcGsqiJJhPElSwgEZIVckwVM6eFRf4bIyNjmGaESfGQ6BcpkgzoYh2Qk0gGSB0QsAV0FXy1BojcSKQPEfRBLfjKZzjajDgrQPIhxXsJrICq1ATWAsmKTtmnBVyAUlwAEZIUckYV0gQAudbsouYvbs1tnbjlljtw9dUbWAd+hEd+8pSSDdeyPV2//jrklVSQ5IlzxMs1hACFfC3pkplyX2pgSGFuYeupzD/aDkkaBBkqpU6J7ku3JxkrE7DUMenaaqUl10qL6H4nX+vioCgu65IVQoC4gN8qciS1lOdUCJiizgrYXWwHRVKU7ke26bKUjkcjO+e9j23rWd6Y9OkqCeelh1KkJUBIkqxRZUupHSJffFiFAO7vEQK0JEjGCAHSYQl5g8pHEqPMFM4UDI7G1h5MUtPFdu/9GP/JQnvH9+/Fwz/+mULAt1mkf/3b5zFMWW3tkAZBE+GK/PF6kmVC7llmgNQyuS95TQkMPrvMKiI30qlJs9BBaZaGooOYSBCcGygJnmSBdIXSDdVTnhqp8c3UfIl0lQDVlQxQskDjoip9Z4fxfwFCIgE8jJrFAgAAAABJRU5ErkJggg=="/>
        <xdr:cNvSpPr>
          <a:spLocks noChangeAspect="1" noChangeArrowheads="1"/>
        </xdr:cNvSpPr>
      </xdr:nvSpPr>
      <xdr:spPr bwMode="auto">
        <a:xfrm>
          <a:off x="295275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30</xdr:row>
      <xdr:rowOff>0</xdr:rowOff>
    </xdr:from>
    <xdr:to>
      <xdr:col>16</xdr:col>
      <xdr:colOff>304800</xdr:colOff>
      <xdr:row>31</xdr:row>
      <xdr:rowOff>2241</xdr:rowOff>
    </xdr:to>
    <xdr:sp macro="" textlink="">
      <xdr:nvSpPr>
        <xdr:cNvPr id="7" name="AutoShape 3" descr="data:image/jpeg;base64,iVBORw0KGgoAAAANSUhEUgAAAGAAAABgCAYAAADimHc4AAAAAXNSR0IArs4c6QAAAARnQU1BAACxjwv8YQUAAAAJcEhZcwAADsMAAA7DAcdvqGQAAD39SURBVHhe7Xx1nF2FtXX/eV/fa0uLxXAr2gIFSqEUeC0VChVaarRICJpAIMSJz0xmJpnJeMbd3TXj7u7uknF3Wd/a596T3ITJEPS97/t189scueceWWvvtfe+c2++gXO2ol3+275OIwH/Bv5/0nQy4N/21dsng/3fBHzFpgv5CpbpF5Lwbwn6CkwQPY+qurWsLP+/IGB2dhY11VWIjY6Cn483ggL8EBUeirSURO6vwML8vPbI/wnTxVPglqjXrCu+ciHe/08QsLK8jKqqSpicNMbOD7fjhT/+Dvfe/X1cv/5a3LhhPW7etBG3Xke/YSMevO8uvPiH5/Deu2/B/JQJgoP80d3dpT3TV28rKxLpWpz5P92YX5FtzQuaHTSdGvC/j4jx8TG4OTviH395AQ8++EN877tX4KrvXYGrr/ou1q+7Bps2rsfGdddi07UaX3/Ntbjmyqtwzfe+S/82ruVx12/agIcfuh/vvPU6UpLOYHJyQnv2L990EbwYTYUIkiMELCtypDEdAs7v/J+2vt5enLa2xDNP/UwB8XtXfBvrrr4Kmzasw3Xr1zHy12OTAK8Ff+M112Ajl+uuvhbXXn0NnWSQoA3MkI3MkCtJyhXf+Q6u475nf/EU3F0dsLS0qL3aV2dKrEtGCPD8T/m/QsKS9tX/hRkQGhyExx75Ea781n/h6u9+VwHwug0bccP6Dbhp4wYuub1O44oEkYQbryUxShaQCGaB+AbJhquuwTour71mHUlZz+y4FleSiGu+8y389ffPoaaqXHvVr840snMxAYvKfjEdAv5nbW5+Dvt278S6K6/AuquuxCYCLeBtUoCmc3kzSbhhnSYDRPfvuGET7rrpetxKmVFqAPfdpBy7TsmK9XQ1IzYICVcxM0jWBu7/3n9+Ew/eexe8PV20d/DVmKr7auSLLy9rlmL/KwiYmprCG6+9giv+6z8pI9cwugmgAvwGXM/IFtDFb91AoDdtItibcM/NN+JH378Dj/3wPjx8z1340d134ge33YL7b78N99x6CwnaRPIoQ9rasInvl/NuIAHrrl1PMtbhu9/6Ns9/FaLDg7V38ummSMpnVAsN+JoskP+WsSoBcuLz2vR12uGD+xXJuZERfAPBvYGyI93NTfRb6bfRb2e0f//G6wjuTXjoru/jEUbvf//4YTz/9JP43c+fxnNPP4Wfc/vXTzyOnz30IO6+7Vbcdv31uJGyJfKkIZJLpXasw3pK0oZ1G3DlFVfgB3fdjvy8bO3dfLkmaGrVhqbJhOVlkaBPECA7vv5CHB4STF2/BjdRRu685SaCfD1u37Qed4u8XL8Rd2qj/YHv346fPvBDPPmjB/EbgvwcC/Sffv1LvPLnF/DPF36PzX//K/723LPKvqceeQiPsWt6+Af3koibcYu0qeyYhMhbWchvpt/AYq7IHIm54jvfxo8f/AHaW5u1d/XlmSbmNUsBfnl5ActsADSZ9IkM+Hqtq7MDT/z4IWy4+krcfevN+NGdt+PRu2/DU/feil/ffwd+++BdePKe2/H4fXfip/ffh2ce+zFe/sPvsPWVf+HNl/6K9ze/iu1bNhP8v+FdStj7r7+GzX95Ea+++GeFiL/89jf42YP344E7bsO9JPEukvrQHbfgPtaN20jyTRspdSR/PYv3tey0jn28h+BoIvOLmgZ0XVcJ0ET/KgTIYV+fLXG4envzy7jh2itx7x234vEHfoA/PvUTvPfib2Dw5l9gtOWP2POHJ/HGzx/CW795HO/95Xns3vIKjPZ8iGMfbcfhHR9Af+8uGB7Yj8N79uKUgT709+3B3q3vYP/72/DW3/+Cd/72J/zruV/ir798Cr997CE8c//d+N0j9+IPj/4Aj955C+66cROzg3VGWlvK0p03bUJ0WJD2Dr+4qcCfqwEK8HSlBnwmAlQevzwL9vfBD2+7EfdTWp546AH87Tc/x8md7yDA5BCiLI8g0nQfvPe8Bq+d/4T7h3+H43t/hevH78JNby/sj+yBzbEDsNA7Asvj+rAyMoC3vS08rM1hf8IQVvpHYXX0AI688xoMt2/B/pdfwP5/PA/9fz0Lw5eegcE/f43tv3sSv37oXtzDbBBJkpZ2w1VX4E/PPoPxsRHtXX4xU1ATwM9FvZCh5AJdg+caBOhuC1viXw4JM9NTePnF3+Phu2/HY9T1P/7qv2G6bzvCrQ0Rd9oAaXZ6yHcyQLWnEdpCLNAaaIZq5yOo9TJGEfeXepuhJtITwWbHcWr3djgeP4JAWyuEO1gj1tESca42PNcJRFjoIcbiMOJO7UXU8fcRfOAVRB7bAr+9/4TN23/EgX/8Bs/+5EHcRXm6adM63HKddFnr4Ol0WnunX8w0gEvbqRZdlQAV/jVrwGqEfDkEhAf54fEffh8/vu9u/OKJx3Bk53sItjRAhOkhJFodQa79MVQ6H0Wr93H0hZ5Cf4QFRuMdMJHigfEkN0xnBmA8zR8tgXaoD3ZGXZgHKgMcUcv1pnAXtEV5oD7AFvX+VqjzIVmu+qh1OYKi07uQcWobEgzfhC9JsN76Ij548Vd47P57cOv1m3A7u6zbr1+PHW+/StC+eC2Q7kcl4Vz0awmQHBC7BAGrga1mwGqvXb7JZzHvb3kJj//gTjz9yMN4/W8vwtVEH+FmR5FkrYdcBwOUOemh2f0oun30MRBiguEoc4zFncZkoiNmUt0wl+GFhUx/rORFYCk3AtPJfphJ8cd8Zghm0wMwleiF6TOeGI91wVDEafT4MJNcD6PecT9KrXcgx/x9xBu9C++9r8Divb/h77/6Ke6++QZmAElgFjz7xEMoKfhy2tILgVe3NYSI6RAgdimA1e0vLkMF2Zl4/slH2cP/CC/88uc4sX8ngmzMkGBjhGxHY5S4nkCDpyG6/E9gINgEIxFmmIizwtQZe8wkOWE+xRWL6Z5Yyg7Ecl4IVvLDgZxgrGT4YTnDl6/5YT7ZC7Nn3DAV64TxSBsMB5uiz/c42t01JJSQhExmQrTBW3Dd9S8cff1F/PfD93Nu2ITbSMADt14Hvb3vE6SLVeGzmlp8BXxdAlatAWKyUy568YWVt2pdTD1O3b58sz55HE8+cB9+/ugj2Pqvv8HLwhgR1O40R3MUuJ1ClacJOgJMcDbMHCORVpiMscLMGVvMJhP8VBcspLlhMdMbSznMgNxAZgFJyOEyy48egKUMHyymepEoL8wluGA6zp4kWGEo6AR6/fTR5n4IdQ57UWS5HYnG78D3wGuw3fkq3nzhWWWSFhLuu3kj3nv5RSzMz2rv+vOaBjMV7HNb2ugXu0wCZFt3UFOPU090/oRrmRx1dM9HSrS99PvnYX50H8G3QKKrA3LcbFDmaYlGPzP0hFlgiJE7Hnsa04kOBN8R82kEP53gZ3gQfB8C7w/ks2UsCOVSSAjCcnYAFrP8sZTujYVUT8wlu2Em0YWZYIPRcFMMBDKzvI+iyXk/Kmx2IM3kXQQfewMu+zZD/+2X8JvHH8HdHAbvu+16PP/Uj9HSUKu58c9tF4J9ngjZr8FyFQJUoHVBVQlQ98lS9un6p9vk+AQ+eP0V/P7pJ7Dzjc1wMvgYMbankObpijxPB1T7WKE9xBL90acxysidSnSi5rtijsAvZHpiMduLIHtjpSAAK8VhWClPwEpZAlDKZVE0SQjGMn2JUrSsJWE2iVkQb8ssMMdQ6EmcDTBEm8dh1DAL8s0/QITem/A69BYcD7+HN//8LB7nwPfgnbfiF5wVCnPStXf++UxKrYqNArryn3Zd6Yo+QYAuoOIXA74a8OKX1zG0NTfjzb++gFde+B0Mdn+IANOjSHOxRIaXK4p8nNEQaIPeCCuMxNpjIskZ02kemMtkwc32od77YznXl7LjAxQx4svjsFKVgpXqDKzU5mKlMp2kxPE4FmbWB8mCRXl/sisLsiMm42wxGmWFwRBTdPkZoMH1IEptdiHe8F34HnoD3vrbof/BFjz7s8fw0F23sUm4DUmxEdo7/3ym6r0CubIurrzC/2T/BQSsBq7s092vbuvu191e20qKivDai3/Atpf/Dqsj+xFz+iSy3G2R7eWCUj9ntIbYYECiny3nZLIzZik381leWMzxxVIeNT6PkV9A2SmO4skY8RWJJIBRSl+pIhFlZ7BcFMXOSLLAR/H5VHcWb2YBO6gJStpwhDn6gozR6nUUVcyCpJPb4H94C7yPbYO9/h787bfP4OF7bscjd92IyAAv7Z1/PlNB111XXPuf2BoEqJKjrqtgi+keK+uqr21pyUl4mdG/563X4WFqiCRnG2R7OCDP2wXl/s7oDGPHEku5OOOESXY7M5SeuSxPZgCLLiN/uYDFtogdT0kUVkpjNPJTRfBrsjWZUJ6IJZKzXBCOJRbkhTTWgRQXpYBPn+EcEcdaEGWBwTATdLMg17seQroZM/HwZngeZi3Q34V3/v4nPP7APXiCGRDq46q9889vugRI76P6ZRCggquuq3ap4z7dkhLi8Zdnf4VjO95HkK0FUt3skOvpiAIfF1QHuaInwhbDcXYYZ7RqCHBnFrhThtyZBd5YzmfnUxhEEkKxXKrNgErKUGUqCYnHMsFfKgjhsf5sR9kJUX5mZXaQ80kdiLPGaLQ5BsNJgL8B6twOItf6I4TrvQ4vdkNuejvw0eZ/4OmH7sWT99+B4C+BADFB57zzPyUTNJheogaogKrbagbouuy7ODPWtoTYWGzh4GV2aB/C7KyQTvDzvBxR5OuC+hAX9EbZY0gIYLROJhG0JC4TbTlo2bELcmaHI0WYUpQfShLCqfmRzIJ4BfyVkliSw8jPC2SnxAKcwuyh9s/wfFKEJ+PZVQkBMeywSEAvO6IG94PIZzcUY/A6fD5+FZ6Gu7D/nVfwzKP34+kH74K/h6P2zj+/fQJ87X+SBWJrECCubqt+MRHqMZqTfZpFhITgo7fegN3xY4i2t0GmpzMKfV1R6u+KxlBn9EY7YjjeUcmACQ5dk4l2mEriDEDwFzJc2dm4ceDy0hAggJeyEEsHVMz1IkpSIQswX1vklLyQQu2PJ/ixHOII/DiX42xHhYSRqFM4y46o2esYCm1ZiI3eht+BV+FtuANGu7fhuad+win9hwhkbfqiJmCrS/U/VYbEViFAjeyLI1x9TV0XF9MFX3f9k+Z42gb7t78PBwM9xDnZIYcpXuznhqpAVzSFOWkISOD0KgRQtyeTHdiGOrMQswVVot8b4PAFaTkpNwoJzIBlErBcHEPtj8RibhCPlWlYCDiNSQI/Se2f4PoYCRmNtcZwtAX6wk+hyVsfBSQgwfhd+B94BT56W2F9dBf+8dwz+NVjD8P1tLn2zj+/XYyO4tpiLHYJAtSlfHVDlmLyBhV4XWLE1FOLqcsLbWlpCacMj2Pfu2/DUf8oktwoP9T+En93VAW7oyXMBT0xTpoMkLaRBEylaDqhBXY/y/ns8fOC2QER9HLqfnkSCaD0yDbbz5VCkkIClvPDOKixC0r3wVySqzJLTCVzGGNNGWdrO0Z5G6Yk9UbJ0Hcc+bZ7EH9iK4KObIbf4ddh/fFWbH3pz/jtEz+BvcVJ7d1/eaYgpS3IYhcRIDt1wZV1cRVUWaokyLq6/9NN/gxnYWyEXW9tgftJI6R6OCOf2l8S4IHKYA+0hLuiTz48S3DGKEGbYBs6KR+8UfMXOe2uFFHvi6OBMgJfzqLLJUrYBRXHa7wolksSIc71lYJoDm6hLOS+nCe8MUUfpyyNsjAPMcu6I63R4GeEHLt9iDfdjtBjr8P745dgtfs17Nu2BX985uc4qXdIe/dfrq1BgG50X+zyBl1yLh98sRUSYGZkhL1b30WQtQULsAvy/dxRFOiJimBPtEa4MwPcSIKTQoKANZnKKM6lpheEYZn6vlLGrqcqSzN4VaRxO5lZwN6/hPtlnZkBIaeSLWlVLpZKkjCfF4npjGBMpAdiLMUbI8leyjXagi1Q53MSuY5HEWfyISKPvw2f/S/BevcrOPjh2/jdr34Om8vOgM+IhfilJUhcjXwVcN1t9WIqEZdnywtzMDtuAL1duxDp7IBMLzcS4IGCQC8S4IHGMDc0BDtSihzRl+CJoRR/jKQFYyo3CnMstHMiLwQWjaVYaSzi8EUiZPiSZW0eVuoLNF6XDzSVcVmCpfJMzObFYTIrEmP04dQg9Cf5oyPaA3UBNihwMkSWvT6iTXch/PhW+B16Fbb738DBHe/ij8/+Ai52ltq7/zT7bASIrV0DluexsjzHdbUGyFJcF3RZF1ftUjeh2b8wMwUzFl+Tw4cQ7eaKTB9P5Ph6It3LFTmedijzs0eZvz2qg9mShruhNtwDNRFeaIj2QW9aKCYLWGyrckhAGQEuBmqEgEwN+M0ldA0xKzU5BL8Qy7VFmClOw2hWDLqTQtCeEIiWuECl3pQHOqPY1w4ZjicRZ3EEwca7EGTwHgKOcBg7vA1Hdr6P3z/zFOcAN+Xev2wT8C9BgOwk0CsEX/EFzfYF0a+CLuuak3yazc/PYWpyHNYmJ2Gpr3eOgCwSEO9oizjL40izPY4sZ1Pkep3GGTtTeOl9DPOd78Hwnc2w/mALIk0OoSHUDSOpYVgsS8VyBaVGinGlkEBJEich80VnMF+ahqmiNJT62CHC6CBcD+6GxY6tsN+zHcEnDiPB7iRSnc2R4mCCCNMDcNv3Ntw/fgOBeu/Ay3Anjn+8C88/9VMEcE4RW1rjMTVAXh4Oqsl7ltf+NFQb8SvzdDXyxdWLXeyXtt62dpQ6nER1qDtM9PVhaaCPOA8PZPl4IN3bjWBYItHiKFKtjiHbwRg5zmbIdDBFsr0ZfPQP4PirL2L3c09i929/BrcdbyDHUg8d4c6YzmXLyS5oWbS/Ip3LFCywGE/lRGAiJxpdSWEk1gh6/3wB7/3mKRx+6Y9w2vMugg33I8ZcD4nWxxFvcQwhBjvhue8tuO3lMHb4TfgwG0yOfKx8ScDNwQqdWYkopEz1NdVon+hCUyP5ck2J/uU1CZAXhARZaok4lwW6oKsupi5VO79dEhGGqpMH0OFiArMP34eVoRFi3NyR5e2KVDd7JNmeog4bo9jVFPX+p9ET5YrBODdMZPhT+1MwnBaCCsfDiDn0GgL2vIIEo12o9jLHwBkvzOVHstAmYLk0mWQkYpat6HReOAZSAlDiaQXfvW/DevNzCNz1d1S5G2A8KwhjGUHoiXVDa6gjKn1PI+P0cUQZ7UbgsffhefBN+Bp9BBvDI3jtz7+H3Y63MOhlhpIj7yLLyUL7RF/ENMArGbC8KgFi8oKuSyaoUnTxa+K6RFxosnc4MwVN9uboJCCRxnqwOaaHWJEgb2fkeNgi392S4Jug1MUI5a7GqHA3QaGjIcKM9sP50G44H9xJ+TmM1BPbkWm6DfkWO1HicAztoRyy0jnxsuVcrsyiLCVjNj8Co2l+qPAwQdyxrYg5+jbiDd5G7IldCKAU+RgfRQzlrszjFBp8zUmkKco8KXvORsyGgwg2+gDBJ3fD6eRRvPWn55FG2RsMckKD2XH0RAZh6Qv+oV4+/9F8OYskXB4BAiEvekEt0H1dXDWVhPOELC7OY6EwG2c9PVBx+gRyTp+Eu9FxxHq4I5tDWLG3Dcq9zVHqfgJ5dscQb/whfA+/D8Ntb2Pz04/jDz9+GH96/Ek4ULrqc7JQ7qiPFraOFS7GqHQ35kDljKWiKBbcPCxxLpjODkJjoDVyrA+j0s0Ytc7GaIgNgI+dK/7605/iz08/i83PPIFTe/fAZd82xBhu5xxwBIWux5HnaoSk04cQeWovPEz1cPTVvyLN9BDKThui29kGs9lpXwIB8sf4JWbBJSVITMDTAVj+cnOOAPU1uRFxFWwN4OdNs70wM8kpNgNDwWz9vO1Q4GiOQDNTEuCJPD8X1AWeRo2PKYocjyHHfBf897Dgvv43nHH3gLejK95+4vvY8atHUZbBQsvLDkWGYyzGBZ2B5ii2P4bOYCssEHQpxkucB4YTvVDoZIQ6r5PMhBAMR4dhZWIWbS292PfXP+P1n9wFOw5XeUm5sHrrZXhy6Mqy2IVil2Oo8D6JfFcDdkX74HPqGNwOfIB04728bxsMc1icKSlQgPu8pnwGJPovWbA2AVrgz7mWAIUEFXghQ1eSVDJU06wvzs1gNicDZzlszaSGoNrXCVE2Foj19Ea+jzPaI+zRGWqFGuejKLHai1QWwHzzI2jzsUdzXDwLsS2KQwhkeTm7n1gMnwmlhoeiPYi67KCHNj8zzKb6YqkgjkSEozfcEfmOJ9AYYIbhOEcMxAexHsRgtCwftWcSkOpgjbqEBLSF+qDAxgCx+tuQa74DFU4H+R42Cr4nkGRzAL6njsLf6GNUORpjJNAB/T6umChjq6s81eczAV7jGiI+hQC5lAouXQFfzQL6uW2dLND+jVNjmluVlB3JycRQkBuWOAi1s/+OtLJAjIcXivzd0BFpj77o04xkM7T7m6KVgLb6mKPJ9STa3E9h6Ew4xnPS0B9LIDOSMVZfi66UaJTbH0Yp5aLb5xRmknywlBuNBRmyWFgL7Q3ozI4YTr0VRehLS0BvEgexAs4EqVHo8LVCndtJJUsafE6g1tMAzf7G6Ag9hUYSm257EN5sGgJJQLvPaYyHuKHL1QYTNVXKM31eOx/5mhlA/eLXZWSAuAB/EQkXZAOX0q7yxBrTLOX/vdnpGA33wXJaLOUjCMnOJMHVA+VBHuiOcsTZGFvlj/C94dboIgDdfifQ48W2z8cIAwEWGIxwwVByNIYK8tBDQuqcj6PG/hCqbI/wOBPMnfHEcnYU5pMDMBBiR3L0kG99kJ2TEQunN/r4nu5IH/RFuKE/zBZ9gbxGoCmz5wTaAkxZzM3REXIKnWHmaOBrmXaH4Wm0B2k2xpiM9sd0bDC6WK8m21uVZ/q8poBPRM752hkgwOoSoAO0kHCuJmi25TdPmnVdAjTrZ8uLMRoTCORnY6UwB/nBQYggCaXU1Y4oF+Uj6P4YewzGOmGQS/k6yhDBGI6wwnCCF4ZyUzFcUoR+yk+3rwnaXPXR5GyAOqfjJOkU5mJdsZjkj3keOxB8GlWM/mISUOPIecHPEmejvXl+X/RHeKA/0g1D0c4YjLRFbxgJD7bg0hLdwafQSgmq9z2JNLuj8DDeh9ogLyylRGEpOxmdQT6YGOhXnkc1pZ8/F3Brm0b/JQO0WSDbWnwuIkB26gKvbgvA6j4CvSwkyD5dIuQ1XdNcYKK7AyOxJKCsEKirRrqvN6Lc2AEFeKMlwpNZQFDiXDB6Rj4udsN4IvWWPkltH8tNxGhFKUYyojBMoAYCGame8gd1c8qIBfr8bTAf40ECAjAX54l+ZkCVowHK2dk0uBigN8gKQzGuGOb0PJLMFjXBD2OcH8bPuGMknvMGyR+KtiM51pRAE9R6sQacPgo3tqydlDxUlWIx8wzaQnwxNzOjPI+uXTYBArriWgLYgi5rJfsiAi4GW93W2ad0RSroqqvH6prm5hZmZ/igflhODMZKVhIyvN0R7kytDvRDY2QA+mJ9CIoHQXHDVJI7ZuTLVCmemMqM5OAUi4kEb4xH2GA86jSGQizQ5cca4W2NSidL9PpYYyHeG8spwZjlsi/IFlXs6SvsjyoE9IfKX8CcMcbsGk0Oxnh6FCbYHU0mM6JJ8mi8C0Yk6+gdAeaocDNCnA07oBPH0BjqD2QkYJIy1kkZ0n26ywVeNQ34GtfMApof6onpEKAb7SqoKsCafSuyVDoidb/qKgGr39hIeixGAuzR4++KFGcHhLu6oCDAB40RAeiP92XUE/BEN8zS50jCbLI3ppO8MBnjSB22xVScEyYJ1lC4Ddr9LFDhaony08bo5wyxkMD6khiAGWZSt7cFSmz1UMwornMxxECYFQl0V76oOxXjhIl4T4Lvi+kUH0yR8MkEZh0JGo4iAUHWKOMsEG91hG3ocRQ4iDwxO32tMVBw4Re0dAn4dDIEeO0vI8UVAhbPzRSrEKACr67TlQKr1f5z+n/xserykzc0XVeKTg8rtAdL8fVFiIM98v290BTmg15mwEg8QUrywCyBmUki+AksegI6I3eSUjHN/n4mxRtjHLxaCHq+tSHqbI9jnBG/eMaPWeCrENDvaYYiiwPI5lTbyAI9yvfPcDKeSSFBCZ4sqC6YSpAMEwI8eF5vhZShKGd2Yqc5jRsiwuwgIk+bsh44ooGZNhTpir66Cu2TXGgC/uVkgxyjmYC1Q5hIELfFVpEgAVJeVEHWgq8stesXkKB7vKzrEqmx6e52TrHm6I4LRC8LW5idDaXIFQ2h7iTACyPU5UmCMUXwFadGTxKoiQQPTCT7YTI9FHM5kZhI8UURgc+3PI5+L0uN/if6KyQsEsgJRnEdu6O0k3tQwW5J6sh8biRmM8NIRCjlzQ9zKX7MMHoqSUkN5DV8WJRd0EECilg/AtmCJrraoinSF2XO7JZCmSXDg9on4dNpQb9c8MUUApgFS2oN4HJp9RogO8W1wCugC9jy0bR8Miqurst+8dVIUAnQ3ODs1CSyfT3Z6rmhJ9AWcQ42SPFwRl2wi6YIx3tgjASoJEwTpAl2NeNnfDGRGYXJfM1HzN3hrkg3Pcbe3QUzke5YyYzGcjGn5CoW+IpcLFHfe3zMkG26DxmmezkZ+yjvm8lLxExOPGazYzCfxZY1M4IEhDATQjCeIB2SE1oDbZBrp6d8XTLe1hQdcf4o9jyN8jhO08pTaOyzgi+mAV0lQPOLmSWljl5MgBrh58AjmAR7ZZkdgBL5KgGavxWsKMcK4NpjLwD/PAGylh8bjbZgSg379VxOlgkuDqj0c0Q7Qe2P9cAIJWJcS4L82GIq2R8TqcGYyInFZHEqZipz0MzWtdDBltLgTElhZ0VpwxTvbXIKmOe915TibJAD8swPI9tkP3qj3DFXW4SpwjTM5iVhLjcBC3kJWMyNw1xGJK8VwInZEz2coBt8LJBhcwSeJw4j094ELX62yHWxQhuHP13TJeByiJBXle5HkSCNL12SAAUqFUQxefuclgDdDFCzQI145TLadVmqft6qsjLQ6GOP5YIkVEcGI8bhNEp8HdAc6oQeZsFgjBu7IRZLdigzlJqZtCBMpIdhMi8eU1W5mCxJRyOBr3KyQLEdJ1k3tqBFmUBLA5arS7FcW47JnERUupgh30ofxTYGHLAcMF9XiJn6MswUpJAEEpBPJ6kzbG3HSUB/jDtrE9tXD1MkWh5SCGgKZ7YGOKIiOhQLCxJkGrsQeAGV3fynEiCar4n6Cwigi61CgFxQPSm3BWxFguTHCuKyrV0qWSEn0gVd18/f3PzsLAaqyzFTVYSGhChE2lqjwNsBDUF26KQG9zELRoUA0eh0fxZkX0xRUqaKUjFVmo7ZnAi0e9ui6NQRFJoeRsbhj1Bsoa9kVWMgC7qfCwpPHUO6wT7kmx1Fodlh9IU5YaEwDrP1pZgrzsC8EJATo9STqYxwDJ/x4bTshCZ/K5Q6GyLKZA/8zDng5aVhqCQPi7xnXdMFX/MPbmi6mrVMjj8H/NKCxrXrYjoECFgSweKq8eQS6edqgACumwWyrfULol9dXz06psbHkODmiBw3a9QH2aM9whl9jESZfKXQSpcyK+1oWiD1O4FFNATzQkqiLzrczNFmZ4heDmKNjPYCS30U2pmyYJqhxckMjSSlkhnQ6mamKboZgcyURHoKwY/CXFYYpjNCMc4MG2D31RZsgzpvExTaH4LPgTdQnJmsaPZqdh587cfKBFKWa5kcrwK/uDjH5fy5bbFVirAKorhEtzbizxFwscsxF2aB/BBZs776g4jlxUYilVpbF+iAVkWGXAkIs4At52QSW0YOSnNsIeWHdwvpAVgkGYuUp1n29SPRMj2zVjCaF8qyWWjpZRmYYJHtDXFm6+iBGcrLfFoAM8kbC9mhWMxn5Gex8JKQSXZAo0m+6It2Zl2xRI3nCeRY7YXnx1vQ096ivcNPmkZ2pJ8/LyefTgDREPCXBPxZvkdDwPInCVAzQICTpbgArEb7hQSsKB9HiKvAq+9Rt1VfnYTGsmKcsTZGDYtdC7W6M9wJZ2NcWYzd2JnIN9rka+WuGvAlA6SXV7okdkeUqXHumy7NwEJNGeaL8zDHXn2qIgejlJbx5CCSKOAz+kncPAmYzwnDVDq7qxQvdlweGOJ1usLt0OhvjloPI2Sc2gHfo9swOjykvUPeuRLxmvtXol4LuBL9AqIyWF06yMQ0pKnyIyRoZejSBKgnlCUjezW5+YTLcZIFXL9EK3qxDZ/tQ5KtCSq9rdAcwkmUrWAPB6JBDksjHLjG4x0oIZQhEjDDiJ2M5VzADBmnDI0zE6ZLUllgKzFbno+ZLHY41WWYqi7GUFYshtMjMJYcTBID2NIGYlqRHRZ1TtjDsQ4s+HaMfnu0hVgrfzuo8TiOZON3EWqy94Kiq5pGds5r/jkSFALkGS9tQpD8Ax0C+KL44poSpGsETgFXwFeLrwqy1plO5zNDl4SLM+GTJg+a5WmHcvdTzAA7tIU5oJsk9Me4KH9qHEtwpEx4YJigSVaMxDhjhCSMytBGQBdqCrHc1oT5pjrMNddhob6aXoGJ4hQMpYVjKCkQQxzShjgLDFPvx9L8OUm74my4lfIjwK4wa7SqBLgb4Izh2zjjvPo34c6DrtYAdVtI+TQCJAPOR72GCA0JYmsToIApwOsSIEAL4HQhQCFBu628roKuS8LqVhEfhkJHI4WA1lA7tIfaoi/SEUMxjhhPcsFQCnv0BBf0MFr7Iu0wFCufmMp3PUOwVJDMFrQOS2xBF0qyAfnaCAmYyz1DeYrAICWol51Vd5wr+pJ9MZTqzyLvgt5QC3QGmqIzyIwFmNkXZKFkQPTRN5AbfumfJF0IvLYWaNfXMnldwFb+mRqlHdX4JQhQQRPjUqJbtwirBAgxuiQo6+fBlxu7HBlqLy9Ctu1xNLEVbaMMtQSdRheJEAImUj0wmRmALgJfZGeAPIsjKDU/imqTo2gwOIhWoyMYcLbFVEQIJiNCMRbkhz5bK7SbHkeLzQk0sEuqYCdU6CTnt8Jwqh9GWFeEAPkdcpu/KQmwRCtJqHQzQNiRN1GdQ1IvYeej/zyI4pdDgOa4CzFQ33cRASpgYgRQ7f11i/A5AriUCGCBUdc/KT2625+0sf4+Tp3GqPXlxMksaA60QWuQDTXagQWTU3GmHwZYkNv8bZB1cAdS330dFft2oUn/OFqP6KHV8CRajTm1GhFwbtccOIzy/XuR8sZrCN/8EpIObEWjr7nyXdMxnmuMpPZRflr9TqDZjyQEcz3IEsWORxCmvxVdjdWaG1sDVI2ma0DVdEGXPlZMQ9zqASh2CQmSN2gJUFw32oUAeU32yVJcSwCXSguqrPPGFFJUAj55E/JPR+ZxGCt1PcFIPI0mElDvZ4n+SFtMkwD5mskUfZTS0eGkh0a9Heg49BH6zUwx6eqJWW9/zLj5YMKd+u4RgEFrdlQH9qF693uoMdyFLm9DDnDsgqrSOdBFkwB39IVbosnXGPU+J5QMaPA6gWzLvYg88RFGBvqU+1qhRl9KXjQRrdOGkoi1bC3wxdaoAQKiFnitr+gQoIl8HqPs0wDO2NCun3dl3xokVJ+JQs5pPYLPgsiJtNpbfilvo3yffzqP8pLuidE4W/QGnkKfrxkGnYwxamWMMWtLTDk5YcbDAxNObF9tbDFoaow+M32c9TBDf9hpDEbbsvNxxWxxLKYKIjCc6IzuEHPUexqiwZuk+5uhwkkfyaYfIcLyECY4IIqtsFORL05pSBDXRLG4LvgabedzrmGfkwB5kwB8IfgSGcqfI5XXVJDlde26QoC8puNC5BoEdFSUIMX8MGVIfrHCgujJ4hhowW7HGRNpBD/eFmPRFhiOssRgxGn0RzhiIJjuy1bSwxY97rbodrVBn4sF9xH0SBZv+aEH283RBPmZkwtJ9MZYug8GYmzR7GOEajd9ZsEpRr8JCmwPI/7EDgRb6GF6ekq5J4UAbaSrJKiSc375lRIgQArQFxIg4CufgKqAX+zn5GcVP0fChdbVWI+oEx+jVL4qQr2u9DBBvbcJzkbaEEBHDEdbKr9qlB/YTRDQ0Ti2o2wnRzgRD3EiHghzwUCEKwF3J2ny7wmxTU32xAQJHJefOzEDxpLdMJzkih7KT4OXAeo8DZRryN8McmwOIFjvAwSfOorFBT4jg2SFwAoBqgxdSMB5/Ve31zI1cy5lqxAgJ5TIFb+IAFk/t08FVyJdB+jVXAV/lRvpaKiF54EPkWl9FBUeJ1HpacIsMEZXsDlG4uSP5vKrRgsOYXaYJphzOcGcajV/oJlLj8R8ajjm0+nZ4VjI4zKf+3PDMMOInyTwowkOGDnDjIlzQDu7n3oPfZ7fkB3ScRTYHcGZU/vhsmsL4qyPKDVJTP7hvuVlXeBUCRIyuFRI+AoI0BwsoKkga0FXXSVFkSAB9CKgxRWZoeu+roCvuXnlNR2rKyuGx4EdCDm4HQX2ehzMTqDczRAt7FIGoqT3p5Rwcp1MdMJ8pi+W5eeo8tuwkkSgLBOozAeqCrieBpSnYLkiDYvF8SQoFJOcI+RbDzL5yr9B0eJrxJ5fn+DLl7cOI4Xge+19F4EHtiDTzVgBXWwt0GT/hVlwOQRc+phVMkDAE4A1oCt/iNfVcRVQuoYs1S++iJxHc7xyA5d4oLLiYkSZ6yFg31ZEsm2UqCx2NkCt10l0clIdjHVWJuPxRDcS4Ifl/Aig+AxWKrOw0lSBldZaeh1WqvNITCJW+NpSQTTmsoMxwUl6MEq+A2SBdg5fdZ7HFfDlGsmme+G7ZxuCDr6FNPMPUBjhqb2jTzeVINXXss9BgJgAKgSoYOuaXFB1knCOlEvciErQKq8vLC6htKIWSY7mSKcEBe95G1F730aO1UEUc4CSr5D3Rsiv510wdkY+F/LDUn40lsvTsdKoBb+N4CvLBuWHectFcZjPDacE+Skf6vVHcLbwP8HaYoBSFw50dkeRcmIPAvZsRfCBd5FvfxA59gdQVpiPRW0GfJmmIUC7sYqtngFKxEvkX5o5jcmxcsxax8kxq9/B5OQUCsrqUBAdiizLj5Fnb4DgXW8gbOcWpBjt4oB0XPm8vj/KkQXWHdNpfljIjcBySbIC9hKzYKlCfqjH6BcvT8ViQRRmsgJJmHwLzg4dwacY9XrIOn0IKWYHEG+wE2F730HQ3jcJPgc350MoC3VEdkkNegdHtXf29dkaRXiNqL7AVAIu59gLbXBwGLlFFahrakdVjB8qHI+h0NGAAL2F4B1bEHN0h/JvyLWGsMePZ0FN9OB8EKB802E+PwqzzIY5kRuuL9Dn8yIwnRmEsSRPZZruDrVCpbsBgd+HSP2dCD/0PkJ2vYngjzYj3+4g6vxNUO64H9U5KUjKKUdF/Rf7/ufnsUtL0JpRfbF9PgLaOnpQWFqF6sZ2dPcNoCHUAVXOx5gJxxBxaBt8t7+GsI+3UTqM0RZmj95oZ/THMbLPeHGq9cd4egDdD6MpPhhL8eN+D5yNcVE+52/g0FboID/62A3//dvhT70PZ+SH7XwNmWa70MCaUO+jj4YoZ9Q3dyI5qxjZhZXaO/v67BIEqFF9mSYit0ahWc3mFxYJfg0qaptQ19CKtp4B9Pf2oZlAlzsdRbbtEcTpv4+gnZtJxCtIOLEXpe5mqA+wIXinUesnHyXboJ4DXI23JdtXM5R5mPIYE75XD3EE3mv3O3DZ/hb89ryLaBIaf+QdZBH8Or8TaKE0NQWeQFttJSrr25FbXKmQMDsns8DXZ2sQcJkRrYKvFNtPJ2FufhHDY5PIpvRkFZShrrkdjS2daGnvRu/QBEaGhtEU6YwyJROOINNyH2KObYf7+/+C49aX4bP/fYQf240o/V2IOb4HcYZ7Ec318CMfIHD/Nrh/+CYctm2G/dZX4bbjLUQe2Y5Eww+RbvKR8mfHCs4ALSFmaI+wRndtGRo7zqKK0pNXUo3YlFz0D345/2zx5dolCBDwL5cAAs9++Fy3s0rJl165f2gUDa1dKKpqxJnMYsQkZaGEHVBtUxua27rRQjnq7OnHwPgsRklCY5QbC6QeSp3YuTjoIc9RHynm+xBrtBPRLKTR+h8hRn8H4o/vRCyXkUfeQyi7Gv997yCUZMQY7kaqxQFl0i2wPcju5yCnbQM0MPrb2dqebWtCe98oGtu6UEsJlAw4k56PsupG7V1/PXYJAj6DcWbQ/H1YJYCuNWnBunr7UVrdhMyCSqRmFyMzr1yJtJTsIpRXNVB/29Hc3sMM6OGxA+gdGMHI1DzGxifRcsYfVa4GynAmP+Qr82A76WWKch9LVPhZcmmOMm4XuRmhwN0Yua7GyKMXuBghl8U8z1EPBZSzMld9gn8ctT7G6E4NwkBvD3qGp9Da0YvWrj7UUALzSquRT0kMi8/A2a8xC74EAjQfVmmAF9dkj6RydlElsgrZ5TR3oJjRnpFbiqKKeqTllKCorBqVdU1o4GtNlJ/Wzl4SMIie/mH0D49hdHoB4xMzaEsORg3Bq/Q6hSpvuo8ZKnytUBtij+YYNzTHe6Apzh2N8e6ojXBEpb8VypWfn5qQHBOUerPT8TBGja8JestzMTo5i76RKXSS7HbWnfbus6hkHcqnBJXXNCI+LQ+peaVYWvpsNe3z2pdCgFoz5LOUsYkJRdeTMgtRyB5fHrCtuw/FZTWoqmtmijdxfy0fuhHVDS1M/zZFBtoYiV19JODsMM4OjWFobArjMyRhcgYd6VGoJ4gNgdaoC7RBLYtvHTumtjhPdKYGoD09FK0pgWiIdlUIqOIAVxNggeoAS1T5cd3fHH2NVRibY+vL80qWCdFyPbluSSVnEUZ/CTNSsiCBUtTQ0sV7GfrUjxq+qH1xAgj84uICRscmqOFnGUUNlJoilFY2KBHdOzDMKG9nmrcz6gaZ8v08hp0P9zUReCFBZKit66wCSDcfupfZMzAyjpFxksBMmJxdRG9xBloDzdEabo+mULaZofINZid0JfqiOz0c7Yl+ynZNEDujMDs0Rjqgkcc0siXta6zG+NyKQurA8LhCcG//iHKtxtZOJThKK+uV7CwlCRl5ZahmYa6kS6c2PDqufdYv374QAQtsJQeHRjRRzkgSScnMK0FheS1aRFL4gB1M86b2XrT3DvGBJbonUNvcxQfvUrS/vqVDyQLRY5GFrj4SQHD6CdTQ6KRCwsTUHCbmljFQW4zuGIIe54p29vttBLwzyhWdMe7KemukIzopRd3JfuhO8kVHgjfONtZgdGYJQzzP4OiEIm9nOfHKNTp4var6ZspjPdvhZgVwIUDmgTzKZysbA9lOzChUCvVXQcTnImB+fgF9/YNoIojSQrZ19qGiup5TbSUqGN0tBFNIae/uV6JeQO2mtxJwOVZpO/lwAoBov1IHeC7pgkSC5CMByYCBkQmFhNHxaYxMTGOSLfpwUxX6k3wwkOqHs8m+6D3jid4ED2U5wCl5MDsMg1lhGMgIRV9rM4ZZ0AX4AQIvnZiAr8qPBEkp5aecNUCGQenSahpbKUkN7IqqUVhRhwZmaW5RFRLTCxTpbGDGTE7PaJH44vaZCJidnUNPX78iKQrwAiIfopYyouloOtBOKenpH1IeUsAUl1SXLkeAbmHL2cj3K0WXpIgLGdKKdggBfJ9IRP+QhgAlEygdQsAwl8PjM+ivzMdYTihG8yIUH8kNx1AulwUxGC2Mw0hOJM7Wlip6r5yDktZP3e+XyKdLpok38Zol5TWUwVYF/AY+kzQMst3a2Y8qymZjG++7pRs5bCZyCspZwxooTy3K+8d5T1/ULouAGQX4gXMDk4DcwQjvoOxo9J0PQClR9jHqu0XL6ZIFnZQgiexmRpKQ0MKlaL4QoEa7PIwiQTxWCqSA3j88wWiVYjyJAUbwMCVkSJaSEUJIdS6mS+IxWZaEqbJUTJSmcj0NEyWpGGDBHZSIl1rC8ysZwIwSYuVe5HpybalB5cxcAb+N99rK7Gxo7lQIENlsUsAXqexViMkvqaIk1SvPKyTIsrWjm0Ro/pT5eWxNAianpgm2RjIEMIlkuXEBuplESNSKSwEVfW/nMUJKHx9cskAeVMhq54OJnsq6kKCcj4CLDPQTFAFawJfzC0gDIxrQ+wieACfn6yMx0o/MsDNSinVXD5ZbK4D2Unol0FKG5aYSdNTXUk5a0cdzLfANY1OziuzIOeT8UqvkXnsHRhUC6jgIihRJTRDplNokDYKA3sjIlyxRPiysb6O8NisSK+8R8Gu0JAgZHV29Cl6f1VYlYHpmFp0Eub6p41yLKJEjUS2gClgdBLOZethC10RVPzW+W+l65GEFJGnj2vhQAroALgRIDZAHl31KhjBj5OH7CIiAL7IxyCiXLJBsaGcLK1Ev4CclpeBXv3wO//znFhw4bAirU9aIc7VFgpstskN8kRKfiKz8cqRnF+CVl9/Ee1t3Ktdf4GgiQ54EjRoU0qFJUMk9SNaK9Mk9KuCyKWhu72ODwPvkPgmyytoWFus6ksJ6xcxobNUQUy/O7JBGQsgQhRibmNQAeRl2AQEzs/MKyHKyekap3KiAK1nQRoa7CHwXb1hAr2P3UMdIa2XEyCeZLe1dSmYoHQZJUOSFAArgIj9Kpigk9CtRpZEk7uPrcrxEpxwvkS7kCSgCkOh2RWUttm7djiuuuBqbNt6E66+7GddcsxFXXb0R6zdcj3XX0tffgI0bb8HNN96Bm264A9ddfyuuvHIjHnn4Cbi5+ZHkYQV8BUDes9yP0ixoyZDrKdHOZ69iURaQJQtElqRGVTHKi9jdVXBYk31yDgFfrV8SUDJQCgllPKapteOyMkIhQH6Q0H12UNFxKZTSrUgGCNidBL9d5EOihXrXzGPqeZEmXryL5PTwoaR4CpgS8SIpAqI8sACr0X+mMm+4vVOijZHIh9N0ULweXciVTNDInRRqDZlNLe3s0atxwtwK//Ef38K6dddhA4G+8cbb8P0778N99/0Id935A9x++z24/ba7cPPNd+Duex7EnXfez2Nux/U33IJv/p/v4Omf/wpZeUUoZ8ejAC3gUWZUIqRTk0CQZ5dhUVw+ohYSWnnPQpRkhWRApfIalYEBWkWgpQFp6xR8iBPvWZRB8KslRkKWBNrEGkR8Q4rVAFNcimk7T9RB7+QFu3mj3RyshADxLnqHpCMBauKx8novAe8mAaLvArRIj+i5tHvKtKm8Lg/HSBLJ4c1JO9rEm6/lg1RzbhB509QUAUMjdxJVpeXVKCqtQjO7kUnqz9Hjxvjmf34H69dLxG/CLQT73nsewD33PYQ77rgXt916J+6864d48Ec/wa233qWQdeWV65gV1yMtNx9zi8uoqKpDbn4x6gmmMp8wk6sVQDVSItFfUd2oAFfboJEhIUYjTQwGhYAW5X0SOHXS/ZHUBqkj3NfOIJSuUAlYugSSEFHOcwpGqxHxjX5G6TCLnryhkwB18CTd3exQelmsegg+L96hnLAbrTxhIy/WyYv0USak0CkEEXyJdhlypGjKUsjQkMCemyQpEU7v7Blk7ehS6oVossiMgC7rNSQkv6AE+YWlBL4XE7NLnIQXMUafJoB7DhzEt751JdZLJlB6br/tbtx77wOaTLj7Qdx3/6MKCULStes24Zvf/A6MTEyVBx3jPDA1v8zZYxBpmblIS8tCJTsgkQ7JYJlJBGyRn2JKTRnbatF52SdNhkS9ACmfGwkBjZItXC8nqdVsTZuIS5tkrmDFrGrjMS3M4FZlSbIoYdU8Xj4tmOMcpdo35M+CI8yAbl6kk2+WKO/hQQK+ZIBsS2YIww1kvJXR2yPtIgnolhsneAK+AC/t3qD03dLZyNDDZU+fEKDRWKXn5wOnJqchLTUDaSkZSBFPzkBqaiYysvKVP9JLQR7l1DXKCXiMPjIxi/GZRcwyEz7cuRvf+db3cO21G7Fp082UnPtx3w8ewo8f/W88/MgT3HejQtC3/+tK/Po3z5NETtF87yjPMTgqBX5aWVbVNCCF10yIT0FSYhqyMvNQVFyBSraZkiH1HMzq2IQIAXLvEvECeBWDRORHAqaWNbCCx1eTyBqRmxZmVqeQIAR0oLmZRbm5jZnBmYnbTcyGOmZcI88/SHwUAgYI3gRvrovdhrxRoruHwCokUBqUtOpgxJKANkaugC66LwSILMm2RLz06xoCNBkgXYyQIjLUJZFPF/kRvS0qKUdhUakSPTL8SBZIWzg0Nq10RNJltVF7O1kvBkemMDG9QBAXMDm3RClZxPYPduA735ZM2ITbqP8/vP8RPPro07j73geV6L/mqvW4ivKTkpmldE/DPO8A54pupdtilsq9cdDr5bpcR6Qwn9KUnJyO8PAY+PkEwd3FA+npWco9SwZLvZC2U/nwkPcsMindnGStEFBXT2IamxWsBEdxAV5IaWvjgEqJFRLkmAY2MCWsbTJYfmNoeBTTTE+Rkg5GZ5fotBb8TiksTCd5s2wrwBPAXoUADjNsPc9SZgT4IUb+wKiAr/EhyprsVwggSfIQkgniEuF9rBXdZylRXBfQpQ3s47KbGSMPLdIl9aODXZP4wPAkZigh0tvL10c2b97CKP8ermMWPPDg43jsp79gYf4hpekG/B8W7G0ffKi0n31DE8r5pcuSBkBTowg+r6d0QCRbriX7+3iNjt5h1gLp+xmpDDqJfukMJXOlRgj4IkGi6S0EWaZ6if56Ht/USIVobdcGsqiJJhPElSwgEZIVckwVM6eFRf4bIyNjmGaESfGQ6BcpkgzoYh2Qk0gGSB0QsAV0FXy1BojcSKQPEfRBLfjKZzjajDgrQPIhxXsJrICq1ATWAsmKTtmnBVyAUlwAEZIUckYV0gQAudbsouYvbs1tnbjlljtw9dUbWAd+hEd+8pSSDdeyPV2//jrklVSQ5IlzxMs1hACFfC3pkplyX2pgSGFuYeupzD/aDkkaBBkqpU6J7ku3JxkrE7DUMenaaqUl10qL6H4nX+vioCgu65IVQoC4gN8qciS1lOdUCJiizgrYXWwHRVKU7ke26bKUjkcjO+e9j23rWd6Y9OkqCeelh1KkJUBIkqxRZUupHSJffFiFAO7vEQK0JEjGCAHSYQl5g8pHEqPMFM4UDI7G1h5MUtPFdu/9GP/JQnvH9+/Fwz/+mULAt1mkf/3b5zFMWW3tkAZBE+GK/PF6kmVC7llmgNQyuS95TQkMPrvMKiI30qlJs9BBaZaGooOYSBCcGygJnmSBdIXSDdVTnhqp8c3UfIl0lQDVlQxQskDjoip9Z4fxfwFCIgE8jJrFAgAAAABJRU5ErkJggg=="/>
        <xdr:cNvSpPr>
          <a:spLocks noChangeAspect="1" noChangeArrowheads="1"/>
        </xdr:cNvSpPr>
      </xdr:nvSpPr>
      <xdr:spPr bwMode="auto">
        <a:xfrm>
          <a:off x="8086725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46503</xdr:colOff>
      <xdr:row>21</xdr:row>
      <xdr:rowOff>56029</xdr:rowOff>
    </xdr:from>
    <xdr:to>
      <xdr:col>1</xdr:col>
      <xdr:colOff>646602</xdr:colOff>
      <xdr:row>21</xdr:row>
      <xdr:rowOff>649941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7856" y="14993470"/>
          <a:ext cx="600099" cy="593912"/>
        </a:xfrm>
        <a:prstGeom prst="rect">
          <a:avLst/>
        </a:prstGeom>
      </xdr:spPr>
    </xdr:pic>
    <xdr:clientData/>
  </xdr:twoCellAnchor>
  <xdr:twoCellAnchor editAs="oneCell">
    <xdr:from>
      <xdr:col>0</xdr:col>
      <xdr:colOff>291352</xdr:colOff>
      <xdr:row>16</xdr:row>
      <xdr:rowOff>672352</xdr:rowOff>
    </xdr:from>
    <xdr:to>
      <xdr:col>2</xdr:col>
      <xdr:colOff>11205</xdr:colOff>
      <xdr:row>18</xdr:row>
      <xdr:rowOff>11205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1352" y="12248028"/>
          <a:ext cx="683559" cy="683559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18</xdr:row>
      <xdr:rowOff>44824</xdr:rowOff>
    </xdr:from>
    <xdr:to>
      <xdr:col>1</xdr:col>
      <xdr:colOff>631936</xdr:colOff>
      <xdr:row>18</xdr:row>
      <xdr:rowOff>654348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13765" y="12965206"/>
          <a:ext cx="609524" cy="6095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45</xdr:row>
      <xdr:rowOff>19050</xdr:rowOff>
    </xdr:from>
    <xdr:to>
      <xdr:col>1</xdr:col>
      <xdr:colOff>624384</xdr:colOff>
      <xdr:row>45</xdr:row>
      <xdr:rowOff>578069</xdr:rowOff>
    </xdr:to>
    <xdr:pic>
      <xdr:nvPicPr>
        <xdr:cNvPr id="50" name="Рисунок 6"/>
        <xdr:cNvPicPr>
          <a:picLocks noChangeAspect="1"/>
        </xdr:cNvPicPr>
      </xdr:nvPicPr>
      <xdr:blipFill rotWithShape="1">
        <a:blip xmlns:r="http://schemas.openxmlformats.org/officeDocument/2006/relationships" r:embed="rId30"/>
        <a:srcRect b="13252"/>
        <a:stretch/>
      </xdr:blipFill>
      <xdr:spPr>
        <a:xfrm>
          <a:off x="329453" y="15651256"/>
          <a:ext cx="586284" cy="559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3969</xdr:colOff>
      <xdr:row>7</xdr:row>
      <xdr:rowOff>619125</xdr:rowOff>
    </xdr:to>
    <xdr:pic>
      <xdr:nvPicPr>
        <xdr:cNvPr id="57" name="Рисунок 56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91353" y="3653118"/>
          <a:ext cx="676322" cy="6191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616487</xdr:colOff>
      <xdr:row>6</xdr:row>
      <xdr:rowOff>646317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3" y="2980765"/>
          <a:ext cx="616487" cy="64631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617851</xdr:colOff>
      <xdr:row>4</xdr:row>
      <xdr:rowOff>649769</xdr:rowOff>
    </xdr:to>
    <xdr:pic>
      <xdr:nvPicPr>
        <xdr:cNvPr id="59" name="Рисунок 58"/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507" b="10134"/>
        <a:stretch/>
      </xdr:blipFill>
      <xdr:spPr>
        <a:xfrm>
          <a:off x="291353" y="1636059"/>
          <a:ext cx="617851" cy="649769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22</xdr:row>
      <xdr:rowOff>20544</xdr:rowOff>
    </xdr:from>
    <xdr:to>
      <xdr:col>2</xdr:col>
      <xdr:colOff>48896</xdr:colOff>
      <xdr:row>22</xdr:row>
      <xdr:rowOff>661147</xdr:rowOff>
    </xdr:to>
    <xdr:pic>
      <xdr:nvPicPr>
        <xdr:cNvPr id="60" name="Рисунок 59"/>
        <xdr:cNvPicPr>
          <a:picLocks noChangeAspect="1"/>
        </xdr:cNvPicPr>
      </xdr:nvPicPr>
      <xdr:blipFill rotWithShape="1">
        <a:blip xmlns:r="http://schemas.openxmlformats.org/officeDocument/2006/relationships" r:embed="rId34"/>
        <a:srcRect b="14609"/>
        <a:stretch/>
      </xdr:blipFill>
      <xdr:spPr>
        <a:xfrm>
          <a:off x="313765" y="13848603"/>
          <a:ext cx="698837" cy="64060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23</xdr:row>
      <xdr:rowOff>11330</xdr:rowOff>
    </xdr:from>
    <xdr:to>
      <xdr:col>1</xdr:col>
      <xdr:colOff>560295</xdr:colOff>
      <xdr:row>23</xdr:row>
      <xdr:rowOff>660489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33376" y="14594105"/>
          <a:ext cx="522194" cy="649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1</xdr:rowOff>
    </xdr:from>
    <xdr:to>
      <xdr:col>1</xdr:col>
      <xdr:colOff>560294</xdr:colOff>
      <xdr:row>24</xdr:row>
      <xdr:rowOff>666455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91353" y="15172766"/>
          <a:ext cx="560294" cy="666454"/>
        </a:xfrm>
        <a:prstGeom prst="rect">
          <a:avLst/>
        </a:prstGeom>
      </xdr:spPr>
    </xdr:pic>
    <xdr:clientData/>
  </xdr:twoCellAnchor>
  <xdr:twoCellAnchor editAs="oneCell">
    <xdr:from>
      <xdr:col>1</xdr:col>
      <xdr:colOff>2</xdr:colOff>
      <xdr:row>25</xdr:row>
      <xdr:rowOff>1</xdr:rowOff>
    </xdr:from>
    <xdr:to>
      <xdr:col>1</xdr:col>
      <xdr:colOff>600076</xdr:colOff>
      <xdr:row>25</xdr:row>
      <xdr:rowOff>685041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95277" y="15935326"/>
          <a:ext cx="600074" cy="68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luoc\..\..\Users\vvnikitin\AppData\Roaming\08_&#1055;&#1041;&#1054;&#1058;&#1080;&#1054;&#1054;&#1057;\&#1043;&#1088;&#1072;&#1092;&#1080;&#1082;%20&#1080;&#1089;&#1087;%20&#1057;&#1048;&#1047;%20&#1050;&#1043;&#1055;&#1050;%202022.pdf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luoc\..\..\Users\vvnikitin\AppData\Roaming\Microsoft\Excel\&#1048;&#1085;&#1092;&#1086;&#1088;&#1084;&#1072;&#1094;&#1080;&#1103;%20&#1087;&#1086;%20&#1091;&#1076;&#1086;&#1089;&#1090;&#1086;&#1074;&#1077;&#1088;&#1077;&#1085;&#1080;&#1103;&#1084;%20&#1055;&#1041;.xlsx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file:///\\luoc\..\..\Users\vvnikitin\AppData\Roaming\08_&#1055;&#1041;&#1054;&#1058;&#1080;&#1054;&#1054;&#1057;\&#1043;&#1088;&#1072;&#1092;&#1080;&#1082;%20&#1080;&#1089;&#1087;%20&#1057;&#1048;&#1047;%20&#1050;&#1043;&#1055;&#1050;%202022.pdf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file:///\\luoc\..\..\Users\vvnikitin\AppData\Roaming\08_&#1055;&#1041;&#1054;&#1058;&#1080;&#1054;&#1054;&#1057;\&#1043;&#1088;&#1072;&#1092;&#1080;&#1082;%20&#1080;&#1089;&#1087;%20&#1057;&#1048;&#1047;%20&#1050;&#1043;&#1055;&#1050;%202022.pdf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file:///\\luoc\..\..\Users\vvnikitin\AppData\Roaming\08_&#1055;&#1041;&#1054;&#1058;&#1080;&#1054;&#1054;&#1057;\&#1043;&#1088;&#1072;&#1092;&#1080;&#1082;%20&#1080;&#1089;&#1087;%20&#1057;&#1048;&#1047;%20&#1050;&#1043;&#1055;&#1050;%202022.pdf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OW54"/>
  <sheetViews>
    <sheetView zoomScale="70" zoomScaleNormal="70" workbookViewId="0">
      <pane xSplit="9" topLeftCell="BW1" activePane="topRight" state="frozen"/>
      <selection pane="topRight" activeCell="CO29" sqref="CO29"/>
    </sheetView>
  </sheetViews>
  <sheetFormatPr defaultRowHeight="15" outlineLevelCol="1" x14ac:dyDescent="0.25"/>
  <cols>
    <col min="1" max="1" width="4.140625" customWidth="1"/>
    <col min="2" max="2" width="20.42578125" customWidth="1"/>
    <col min="3" max="3" width="14.5703125" hidden="1" customWidth="1"/>
    <col min="4" max="5" width="3.85546875" hidden="1" customWidth="1"/>
    <col min="6" max="6" width="24" customWidth="1"/>
    <col min="7" max="8" width="5.85546875" hidden="1" customWidth="1"/>
    <col min="9" max="9" width="15.140625" bestFit="1" customWidth="1"/>
    <col min="10" max="10" width="9" customWidth="1" collapsed="1"/>
    <col min="11" max="12" width="7" hidden="1" customWidth="1" outlineLevel="1"/>
    <col min="13" max="13" width="10.140625" hidden="1" customWidth="1" outlineLevel="1"/>
    <col min="14" max="14" width="5.42578125" hidden="1" customWidth="1" outlineLevel="1"/>
    <col min="15" max="16" width="5.140625" hidden="1" customWidth="1" outlineLevel="1"/>
    <col min="17" max="17" width="6.140625" hidden="1" customWidth="1" outlineLevel="1"/>
    <col min="18" max="18" width="5.7109375" customWidth="1" collapsed="1"/>
    <col min="19" max="48" width="5.7109375" customWidth="1"/>
    <col min="49" max="57" width="5.5703125" style="318" customWidth="1"/>
    <col min="58" max="72" width="6.42578125" style="318" customWidth="1"/>
    <col min="73" max="73" width="6.5703125" style="318" customWidth="1"/>
    <col min="74" max="76" width="6.42578125" style="318" customWidth="1"/>
    <col min="77" max="85" width="5.7109375" style="318" customWidth="1"/>
    <col min="86" max="107" width="6.5703125" style="318" customWidth="1"/>
    <col min="108" max="116" width="5.42578125" style="318" bestFit="1" customWidth="1"/>
    <col min="117" max="137" width="6.28515625" style="318" bestFit="1" customWidth="1"/>
    <col min="138" max="146" width="5.7109375" style="318" bestFit="1" customWidth="1"/>
    <col min="147" max="168" width="6.5703125" style="318" bestFit="1" customWidth="1"/>
    <col min="169" max="177" width="5.7109375" style="318" bestFit="1" customWidth="1"/>
    <col min="178" max="198" width="6.5703125" style="318" bestFit="1" customWidth="1"/>
    <col min="199" max="207" width="5.5703125" style="318" bestFit="1" customWidth="1"/>
    <col min="208" max="229" width="6.42578125" style="318" bestFit="1" customWidth="1"/>
    <col min="230" max="238" width="5.28515625" style="318" bestFit="1" customWidth="1"/>
    <col min="239" max="260" width="6.140625" style="318" bestFit="1" customWidth="1"/>
    <col min="261" max="269" width="5.140625" style="318" bestFit="1" customWidth="1"/>
    <col min="270" max="290" width="6" style="318" bestFit="1" customWidth="1"/>
    <col min="291" max="299" width="5.85546875" style="318" bestFit="1" customWidth="1"/>
    <col min="300" max="321" width="6.7109375" style="318" bestFit="1" customWidth="1"/>
    <col min="322" max="330" width="5.42578125" style="318" bestFit="1" customWidth="1"/>
    <col min="331" max="351" width="6.28515625" style="318" bestFit="1" customWidth="1"/>
    <col min="352" max="360" width="5.28515625" style="318" bestFit="1" customWidth="1"/>
    <col min="361" max="382" width="6.140625" style="318" bestFit="1" customWidth="1"/>
    <col min="383" max="391" width="5.28515625" style="318" bestFit="1" customWidth="1"/>
    <col min="392" max="413" width="6.140625" style="318" bestFit="1" customWidth="1"/>
  </cols>
  <sheetData>
    <row r="1" spans="1:413" x14ac:dyDescent="0.25">
      <c r="R1" s="1259" t="s">
        <v>202</v>
      </c>
      <c r="S1" s="1260"/>
      <c r="T1" s="1260"/>
      <c r="U1" s="1260"/>
      <c r="V1" s="1260"/>
      <c r="W1" s="1260"/>
      <c r="X1" s="1260"/>
      <c r="Y1" s="1260"/>
      <c r="Z1" s="1260"/>
      <c r="AA1" s="1260"/>
      <c r="AB1" s="1260"/>
      <c r="AC1" s="1260"/>
      <c r="AD1" s="1260"/>
      <c r="AE1" s="1260"/>
      <c r="AF1" s="1260"/>
      <c r="AG1" s="1260"/>
      <c r="AH1" s="1260"/>
      <c r="AI1" s="1260"/>
      <c r="AJ1" s="1260"/>
      <c r="AK1" s="1260"/>
      <c r="AL1" s="1260"/>
      <c r="AM1" s="1260"/>
      <c r="AN1" s="1260"/>
      <c r="AO1" s="1260"/>
      <c r="AP1" s="1260"/>
      <c r="AQ1" s="1260"/>
      <c r="AR1" s="1260"/>
      <c r="AS1" s="1260"/>
      <c r="AT1" s="1260"/>
      <c r="AU1" s="1260"/>
      <c r="AV1" s="1261"/>
      <c r="AW1" s="1262" t="s">
        <v>265</v>
      </c>
      <c r="AX1" s="1263"/>
      <c r="AY1" s="1263"/>
      <c r="AZ1" s="1263"/>
      <c r="BA1" s="1263"/>
      <c r="BB1" s="1263"/>
      <c r="BC1" s="1263"/>
      <c r="BD1" s="1263"/>
      <c r="BE1" s="1263"/>
      <c r="BF1" s="1263"/>
      <c r="BG1" s="1263"/>
      <c r="BH1" s="1263"/>
      <c r="BI1" s="1263"/>
      <c r="BJ1" s="1263"/>
      <c r="BK1" s="1263"/>
      <c r="BL1" s="1263"/>
      <c r="BM1" s="1263"/>
      <c r="BN1" s="1263"/>
      <c r="BO1" s="1263"/>
      <c r="BP1" s="1263"/>
      <c r="BQ1" s="1263"/>
      <c r="BR1" s="1263"/>
      <c r="BS1" s="1263"/>
      <c r="BT1" s="1263"/>
      <c r="BU1" s="1263"/>
      <c r="BV1" s="1263"/>
      <c r="BW1" s="1263"/>
      <c r="BX1" s="1263"/>
      <c r="BY1" s="1262" t="s">
        <v>115</v>
      </c>
      <c r="BZ1" s="1263"/>
      <c r="CA1" s="1263"/>
      <c r="CB1" s="1263"/>
      <c r="CC1" s="1263"/>
      <c r="CD1" s="1263"/>
      <c r="CE1" s="1263"/>
      <c r="CF1" s="1263"/>
      <c r="CG1" s="1263"/>
      <c r="CH1" s="1263"/>
      <c r="CI1" s="1263"/>
      <c r="CJ1" s="1263"/>
      <c r="CK1" s="1263"/>
      <c r="CL1" s="1263"/>
      <c r="CM1" s="1263"/>
      <c r="CN1" s="1263"/>
      <c r="CO1" s="1263"/>
      <c r="CP1" s="1263"/>
      <c r="CQ1" s="1263"/>
      <c r="CR1" s="1263"/>
      <c r="CS1" s="1263"/>
      <c r="CT1" s="1263"/>
      <c r="CU1" s="1263"/>
      <c r="CV1" s="1263"/>
      <c r="CW1" s="1263"/>
      <c r="CX1" s="1263"/>
      <c r="CY1" s="1263"/>
      <c r="CZ1" s="1263"/>
      <c r="DA1" s="1263"/>
      <c r="DB1" s="1263"/>
      <c r="DC1" s="1264"/>
      <c r="DD1" s="1257" t="s">
        <v>114</v>
      </c>
      <c r="DE1" s="1257"/>
      <c r="DF1" s="1257"/>
      <c r="DG1" s="1257"/>
      <c r="DH1" s="1257"/>
      <c r="DI1" s="1257"/>
      <c r="DJ1" s="1257"/>
      <c r="DK1" s="1257"/>
      <c r="DL1" s="1257"/>
      <c r="DM1" s="1257"/>
      <c r="DN1" s="1257"/>
      <c r="DO1" s="1257"/>
      <c r="DP1" s="1257"/>
      <c r="DQ1" s="1257"/>
      <c r="DR1" s="1257"/>
      <c r="DS1" s="1257"/>
      <c r="DT1" s="1257"/>
      <c r="DU1" s="1257"/>
      <c r="DV1" s="1257"/>
      <c r="DW1" s="1257"/>
      <c r="DX1" s="1257"/>
      <c r="DY1" s="1257"/>
      <c r="DZ1" s="1257"/>
      <c r="EA1" s="1257"/>
      <c r="EB1" s="1257"/>
      <c r="EC1" s="1257"/>
      <c r="ED1" s="1257"/>
      <c r="EE1" s="1257"/>
      <c r="EF1" s="1257"/>
      <c r="EG1" s="1258"/>
      <c r="EH1" s="1256" t="s">
        <v>104</v>
      </c>
      <c r="EI1" s="1257"/>
      <c r="EJ1" s="1257"/>
      <c r="EK1" s="1257"/>
      <c r="EL1" s="1257"/>
      <c r="EM1" s="1257"/>
      <c r="EN1" s="1257"/>
      <c r="EO1" s="1257"/>
      <c r="EP1" s="1257"/>
      <c r="EQ1" s="1257"/>
      <c r="ER1" s="1257"/>
      <c r="ES1" s="1257"/>
      <c r="ET1" s="1257"/>
      <c r="EU1" s="1257"/>
      <c r="EV1" s="1257"/>
      <c r="EW1" s="1257"/>
      <c r="EX1" s="1257"/>
      <c r="EY1" s="1257"/>
      <c r="EZ1" s="1257"/>
      <c r="FA1" s="1257"/>
      <c r="FB1" s="1257"/>
      <c r="FC1" s="1257"/>
      <c r="FD1" s="1257"/>
      <c r="FE1" s="1257"/>
      <c r="FF1" s="1257"/>
      <c r="FG1" s="1257"/>
      <c r="FH1" s="1257"/>
      <c r="FI1" s="1257"/>
      <c r="FJ1" s="1257"/>
      <c r="FK1" s="1257"/>
      <c r="FL1" s="1258"/>
      <c r="FM1" s="1256" t="s">
        <v>103</v>
      </c>
      <c r="FN1" s="1257"/>
      <c r="FO1" s="1257"/>
      <c r="FP1" s="1257"/>
      <c r="FQ1" s="1257"/>
      <c r="FR1" s="1257"/>
      <c r="FS1" s="1257"/>
      <c r="FT1" s="1257"/>
      <c r="FU1" s="1257"/>
      <c r="FV1" s="1257"/>
      <c r="FW1" s="1257"/>
      <c r="FX1" s="1257"/>
      <c r="FY1" s="1257"/>
      <c r="FZ1" s="1257"/>
      <c r="GA1" s="1257"/>
      <c r="GB1" s="1257"/>
      <c r="GC1" s="1257"/>
      <c r="GD1" s="1257"/>
      <c r="GE1" s="1257"/>
      <c r="GF1" s="1257"/>
      <c r="GG1" s="1257"/>
      <c r="GH1" s="1257"/>
      <c r="GI1" s="1257"/>
      <c r="GJ1" s="1257"/>
      <c r="GK1" s="1257"/>
      <c r="GL1" s="1257"/>
      <c r="GM1" s="1257"/>
      <c r="GN1" s="1257"/>
      <c r="GO1" s="1257"/>
      <c r="GP1" s="1258"/>
      <c r="GQ1" s="1256" t="s">
        <v>105</v>
      </c>
      <c r="GR1" s="1257"/>
      <c r="GS1" s="1257"/>
      <c r="GT1" s="1257"/>
      <c r="GU1" s="1257"/>
      <c r="GV1" s="1257"/>
      <c r="GW1" s="1257"/>
      <c r="GX1" s="1257"/>
      <c r="GY1" s="1257"/>
      <c r="GZ1" s="1257"/>
      <c r="HA1" s="1257"/>
      <c r="HB1" s="1257"/>
      <c r="HC1" s="1257"/>
      <c r="HD1" s="1257"/>
      <c r="HE1" s="1257"/>
      <c r="HF1" s="1257"/>
      <c r="HG1" s="1257"/>
      <c r="HH1" s="1257"/>
      <c r="HI1" s="1257"/>
      <c r="HJ1" s="1257"/>
      <c r="HK1" s="1257"/>
      <c r="HL1" s="1257"/>
      <c r="HM1" s="1257"/>
      <c r="HN1" s="1257"/>
      <c r="HO1" s="1257"/>
      <c r="HP1" s="1257"/>
      <c r="HQ1" s="1257"/>
      <c r="HR1" s="1257"/>
      <c r="HS1" s="1257"/>
      <c r="HT1" s="1257"/>
      <c r="HU1" s="1258"/>
      <c r="HV1" s="1256" t="s">
        <v>41</v>
      </c>
      <c r="HW1" s="1257"/>
      <c r="HX1" s="1257"/>
      <c r="HY1" s="1257"/>
      <c r="HZ1" s="1257"/>
      <c r="IA1" s="1257"/>
      <c r="IB1" s="1257"/>
      <c r="IC1" s="1257"/>
      <c r="ID1" s="1257"/>
      <c r="IE1" s="1257"/>
      <c r="IF1" s="1257"/>
      <c r="IG1" s="1257"/>
      <c r="IH1" s="1257"/>
      <c r="II1" s="1257"/>
      <c r="IJ1" s="1257"/>
      <c r="IK1" s="1257"/>
      <c r="IL1" s="1257"/>
      <c r="IM1" s="1257"/>
      <c r="IN1" s="1257"/>
      <c r="IO1" s="1257"/>
      <c r="IP1" s="1257"/>
      <c r="IQ1" s="1257"/>
      <c r="IR1" s="1257"/>
      <c r="IS1" s="1257"/>
      <c r="IT1" s="1257"/>
      <c r="IU1" s="1257"/>
      <c r="IV1" s="1257"/>
      <c r="IW1" s="1257"/>
      <c r="IX1" s="1257"/>
      <c r="IY1" s="1257"/>
      <c r="IZ1" s="1258"/>
      <c r="JA1" s="1256" t="s">
        <v>123</v>
      </c>
      <c r="JB1" s="1257"/>
      <c r="JC1" s="1257"/>
      <c r="JD1" s="1257"/>
      <c r="JE1" s="1257"/>
      <c r="JF1" s="1257"/>
      <c r="JG1" s="1257"/>
      <c r="JH1" s="1257"/>
      <c r="JI1" s="1257"/>
      <c r="JJ1" s="1257"/>
      <c r="JK1" s="1257"/>
      <c r="JL1" s="1257"/>
      <c r="JM1" s="1257"/>
      <c r="JN1" s="1257"/>
      <c r="JO1" s="1257"/>
      <c r="JP1" s="1257"/>
      <c r="JQ1" s="1257"/>
      <c r="JR1" s="1257"/>
      <c r="JS1" s="1257"/>
      <c r="JT1" s="1257"/>
      <c r="JU1" s="1257"/>
      <c r="JV1" s="1257"/>
      <c r="JW1" s="1257"/>
      <c r="JX1" s="1257"/>
      <c r="JY1" s="1257"/>
      <c r="JZ1" s="1257"/>
      <c r="KA1" s="1257"/>
      <c r="KB1" s="1257"/>
      <c r="KC1" s="1257"/>
      <c r="KD1" s="1258"/>
      <c r="KE1" s="1256" t="s">
        <v>43</v>
      </c>
      <c r="KF1" s="1257"/>
      <c r="KG1" s="1257"/>
      <c r="KH1" s="1257"/>
      <c r="KI1" s="1257"/>
      <c r="KJ1" s="1257"/>
      <c r="KK1" s="1257"/>
      <c r="KL1" s="1257"/>
      <c r="KM1" s="1257"/>
      <c r="KN1" s="1257"/>
      <c r="KO1" s="1257"/>
      <c r="KP1" s="1257"/>
      <c r="KQ1" s="1257"/>
      <c r="KR1" s="1257"/>
      <c r="KS1" s="1257"/>
      <c r="KT1" s="1257"/>
      <c r="KU1" s="1257"/>
      <c r="KV1" s="1257"/>
      <c r="KW1" s="1257"/>
      <c r="KX1" s="1257"/>
      <c r="KY1" s="1257"/>
      <c r="KZ1" s="1257"/>
      <c r="LA1" s="1257"/>
      <c r="LB1" s="1257"/>
      <c r="LC1" s="1257"/>
      <c r="LD1" s="1257"/>
      <c r="LE1" s="1257"/>
      <c r="LF1" s="1257"/>
      <c r="LG1" s="1257"/>
      <c r="LH1" s="1257"/>
      <c r="LI1" s="1258"/>
      <c r="LJ1" s="1256" t="s">
        <v>204</v>
      </c>
      <c r="LK1" s="1257"/>
      <c r="LL1" s="1257"/>
      <c r="LM1" s="1257"/>
      <c r="LN1" s="1257"/>
      <c r="LO1" s="1257"/>
      <c r="LP1" s="1257"/>
      <c r="LQ1" s="1257"/>
      <c r="LR1" s="1257"/>
      <c r="LS1" s="1257"/>
      <c r="LT1" s="1257"/>
      <c r="LU1" s="1257"/>
      <c r="LV1" s="1257"/>
      <c r="LW1" s="1257"/>
      <c r="LX1" s="1257"/>
      <c r="LY1" s="1257"/>
      <c r="LZ1" s="1257"/>
      <c r="MA1" s="1257"/>
      <c r="MB1" s="1257"/>
      <c r="MC1" s="1257"/>
      <c r="MD1" s="1257"/>
      <c r="ME1" s="1257"/>
      <c r="MF1" s="1257"/>
      <c r="MG1" s="1257"/>
      <c r="MH1" s="1257"/>
      <c r="MI1" s="1257"/>
      <c r="MJ1" s="1257"/>
      <c r="MK1" s="1257"/>
      <c r="ML1" s="1257"/>
      <c r="MM1" s="1258"/>
      <c r="MN1" s="1256" t="s">
        <v>205</v>
      </c>
      <c r="MO1" s="1257"/>
      <c r="MP1" s="1257"/>
      <c r="MQ1" s="1257"/>
      <c r="MR1" s="1257"/>
      <c r="MS1" s="1257"/>
      <c r="MT1" s="1257"/>
      <c r="MU1" s="1257"/>
      <c r="MV1" s="1257"/>
      <c r="MW1" s="1257"/>
      <c r="MX1" s="1257"/>
      <c r="MY1" s="1257"/>
      <c r="MZ1" s="1257"/>
      <c r="NA1" s="1257"/>
      <c r="NB1" s="1257"/>
      <c r="NC1" s="1257"/>
      <c r="ND1" s="1257"/>
      <c r="NE1" s="1257"/>
      <c r="NF1" s="1257"/>
      <c r="NG1" s="1257"/>
      <c r="NH1" s="1257"/>
      <c r="NI1" s="1257"/>
      <c r="NJ1" s="1257"/>
      <c r="NK1" s="1257"/>
      <c r="NL1" s="1257"/>
      <c r="NM1" s="1257"/>
      <c r="NN1" s="1257"/>
      <c r="NO1" s="1257"/>
      <c r="NP1" s="1257"/>
      <c r="NQ1" s="1257"/>
      <c r="NR1" s="1258"/>
      <c r="NS1" s="1265">
        <v>44927</v>
      </c>
      <c r="NT1" s="1257"/>
      <c r="NU1" s="1257"/>
      <c r="NV1" s="1257"/>
      <c r="NW1" s="1257"/>
      <c r="NX1" s="1257"/>
      <c r="NY1" s="1257"/>
      <c r="NZ1" s="1257"/>
      <c r="OA1" s="1257"/>
      <c r="OB1" s="1257"/>
      <c r="OC1" s="1257"/>
      <c r="OD1" s="1257"/>
      <c r="OE1" s="1257"/>
      <c r="OF1" s="1257"/>
      <c r="OG1" s="1257"/>
      <c r="OH1" s="1257"/>
      <c r="OI1" s="1257"/>
      <c r="OJ1" s="1257"/>
      <c r="OK1" s="1257"/>
      <c r="OL1" s="1257"/>
      <c r="OM1" s="1257"/>
      <c r="ON1" s="1257"/>
      <c r="OO1" s="1257"/>
      <c r="OP1" s="1257"/>
      <c r="OQ1" s="1257"/>
      <c r="OR1" s="1257"/>
      <c r="OS1" s="1257"/>
      <c r="OT1" s="1257"/>
      <c r="OU1" s="1257"/>
      <c r="OV1" s="1257"/>
      <c r="OW1" s="1258"/>
    </row>
    <row r="2" spans="1:413" x14ac:dyDescent="0.25">
      <c r="R2" s="223" t="s">
        <v>94</v>
      </c>
      <c r="S2" s="49" t="s">
        <v>88</v>
      </c>
      <c r="T2" s="49" t="s">
        <v>89</v>
      </c>
      <c r="U2" s="49" t="s">
        <v>90</v>
      </c>
      <c r="V2" s="135" t="s">
        <v>91</v>
      </c>
      <c r="W2" s="49" t="s">
        <v>92</v>
      </c>
      <c r="X2" s="49" t="s">
        <v>93</v>
      </c>
      <c r="Y2" s="49" t="s">
        <v>94</v>
      </c>
      <c r="Z2" s="49" t="s">
        <v>88</v>
      </c>
      <c r="AA2" s="49" t="s">
        <v>89</v>
      </c>
      <c r="AB2" s="49" t="s">
        <v>90</v>
      </c>
      <c r="AC2" s="135" t="s">
        <v>91</v>
      </c>
      <c r="AD2" s="49" t="s">
        <v>92</v>
      </c>
      <c r="AE2" s="49" t="s">
        <v>93</v>
      </c>
      <c r="AF2" s="49" t="s">
        <v>94</v>
      </c>
      <c r="AG2" s="49" t="s">
        <v>88</v>
      </c>
      <c r="AH2" s="49" t="s">
        <v>89</v>
      </c>
      <c r="AI2" s="49" t="s">
        <v>90</v>
      </c>
      <c r="AJ2" s="135" t="s">
        <v>91</v>
      </c>
      <c r="AK2" s="49" t="s">
        <v>92</v>
      </c>
      <c r="AL2" s="49" t="s">
        <v>93</v>
      </c>
      <c r="AM2" s="49" t="s">
        <v>94</v>
      </c>
      <c r="AN2" s="49" t="s">
        <v>88</v>
      </c>
      <c r="AO2" s="49" t="s">
        <v>89</v>
      </c>
      <c r="AP2" s="49" t="s">
        <v>90</v>
      </c>
      <c r="AQ2" s="135" t="s">
        <v>91</v>
      </c>
      <c r="AR2" s="49" t="s">
        <v>92</v>
      </c>
      <c r="AS2" s="49" t="s">
        <v>93</v>
      </c>
      <c r="AT2" s="49" t="s">
        <v>94</v>
      </c>
      <c r="AU2" s="49" t="s">
        <v>88</v>
      </c>
      <c r="AV2" s="166" t="s">
        <v>89</v>
      </c>
      <c r="AW2" s="66" t="s">
        <v>90</v>
      </c>
      <c r="AX2" s="491" t="s">
        <v>91</v>
      </c>
      <c r="AY2" s="490" t="s">
        <v>92</v>
      </c>
      <c r="AZ2" s="490" t="s">
        <v>93</v>
      </c>
      <c r="BA2" s="490" t="s">
        <v>94</v>
      </c>
      <c r="BB2" s="490" t="s">
        <v>88</v>
      </c>
      <c r="BC2" s="490" t="s">
        <v>89</v>
      </c>
      <c r="BD2" s="490" t="s">
        <v>90</v>
      </c>
      <c r="BE2" s="491" t="s">
        <v>91</v>
      </c>
      <c r="BF2" s="490" t="s">
        <v>92</v>
      </c>
      <c r="BG2" s="490" t="s">
        <v>93</v>
      </c>
      <c r="BH2" s="490" t="s">
        <v>94</v>
      </c>
      <c r="BI2" s="490" t="s">
        <v>88</v>
      </c>
      <c r="BJ2" s="490" t="s">
        <v>89</v>
      </c>
      <c r="BK2" s="490" t="s">
        <v>90</v>
      </c>
      <c r="BL2" s="491" t="s">
        <v>91</v>
      </c>
      <c r="BM2" s="490" t="s">
        <v>92</v>
      </c>
      <c r="BN2" s="490" t="s">
        <v>93</v>
      </c>
      <c r="BO2" s="490" t="s">
        <v>94</v>
      </c>
      <c r="BP2" s="490" t="s">
        <v>88</v>
      </c>
      <c r="BQ2" s="490" t="s">
        <v>89</v>
      </c>
      <c r="BR2" s="490" t="s">
        <v>90</v>
      </c>
      <c r="BS2" s="491" t="s">
        <v>91</v>
      </c>
      <c r="BT2" s="490" t="s">
        <v>92</v>
      </c>
      <c r="BU2" s="490" t="s">
        <v>93</v>
      </c>
      <c r="BV2" s="490" t="s">
        <v>94</v>
      </c>
      <c r="BW2" s="490" t="s">
        <v>88</v>
      </c>
      <c r="BX2" s="166" t="s">
        <v>89</v>
      </c>
      <c r="BY2" s="66" t="s">
        <v>90</v>
      </c>
      <c r="BZ2" s="515" t="s">
        <v>91</v>
      </c>
      <c r="CA2" s="516" t="s">
        <v>92</v>
      </c>
      <c r="CB2" s="516" t="s">
        <v>93</v>
      </c>
      <c r="CC2" s="516" t="s">
        <v>94</v>
      </c>
      <c r="CD2" s="516" t="s">
        <v>88</v>
      </c>
      <c r="CE2" s="516" t="s">
        <v>89</v>
      </c>
      <c r="CF2" s="517" t="s">
        <v>90</v>
      </c>
      <c r="CG2" s="515" t="s">
        <v>91</v>
      </c>
      <c r="CH2" s="516" t="s">
        <v>92</v>
      </c>
      <c r="CI2" s="516" t="s">
        <v>93</v>
      </c>
      <c r="CJ2" s="516" t="s">
        <v>94</v>
      </c>
      <c r="CK2" s="516" t="s">
        <v>88</v>
      </c>
      <c r="CL2" s="516" t="s">
        <v>89</v>
      </c>
      <c r="CM2" s="516" t="s">
        <v>90</v>
      </c>
      <c r="CN2" s="515" t="s">
        <v>91</v>
      </c>
      <c r="CO2" s="516" t="s">
        <v>92</v>
      </c>
      <c r="CP2" s="516" t="s">
        <v>93</v>
      </c>
      <c r="CQ2" s="516" t="s">
        <v>94</v>
      </c>
      <c r="CR2" s="516" t="s">
        <v>88</v>
      </c>
      <c r="CS2" s="517" t="s">
        <v>89</v>
      </c>
      <c r="CT2" s="516" t="s">
        <v>90</v>
      </c>
      <c r="CU2" s="515" t="s">
        <v>91</v>
      </c>
      <c r="CV2" s="516" t="s">
        <v>92</v>
      </c>
      <c r="CW2" s="516" t="s">
        <v>93</v>
      </c>
      <c r="CX2" s="516" t="s">
        <v>94</v>
      </c>
      <c r="CY2" s="516" t="s">
        <v>88</v>
      </c>
      <c r="CZ2" s="516" t="s">
        <v>89</v>
      </c>
      <c r="DA2" s="516" t="s">
        <v>90</v>
      </c>
      <c r="DB2" s="515" t="s">
        <v>91</v>
      </c>
      <c r="DC2" s="67" t="s">
        <v>92</v>
      </c>
      <c r="DD2" s="113" t="s">
        <v>93</v>
      </c>
      <c r="DE2" s="49" t="s">
        <v>94</v>
      </c>
      <c r="DF2" s="49" t="s">
        <v>88</v>
      </c>
      <c r="DG2" s="49" t="s">
        <v>89</v>
      </c>
      <c r="DH2" s="49" t="s">
        <v>90</v>
      </c>
      <c r="DI2" s="135" t="s">
        <v>91</v>
      </c>
      <c r="DJ2" s="49" t="s">
        <v>92</v>
      </c>
      <c r="DK2" s="49" t="s">
        <v>93</v>
      </c>
      <c r="DL2" s="49" t="s">
        <v>94</v>
      </c>
      <c r="DM2" s="49" t="s">
        <v>88</v>
      </c>
      <c r="DN2" s="49" t="s">
        <v>89</v>
      </c>
      <c r="DO2" s="49" t="s">
        <v>90</v>
      </c>
      <c r="DP2" s="135" t="s">
        <v>91</v>
      </c>
      <c r="DQ2" s="49" t="s">
        <v>92</v>
      </c>
      <c r="DR2" s="49" t="s">
        <v>93</v>
      </c>
      <c r="DS2" s="49" t="s">
        <v>94</v>
      </c>
      <c r="DT2" s="49" t="s">
        <v>88</v>
      </c>
      <c r="DU2" s="49" t="s">
        <v>89</v>
      </c>
      <c r="DV2" s="49" t="s">
        <v>90</v>
      </c>
      <c r="DW2" s="135" t="s">
        <v>91</v>
      </c>
      <c r="DX2" s="49" t="s">
        <v>92</v>
      </c>
      <c r="DY2" s="49" t="s">
        <v>93</v>
      </c>
      <c r="DZ2" s="49" t="s">
        <v>94</v>
      </c>
      <c r="EA2" s="49" t="s">
        <v>88</v>
      </c>
      <c r="EB2" s="49" t="s">
        <v>89</v>
      </c>
      <c r="EC2" s="49" t="s">
        <v>90</v>
      </c>
      <c r="ED2" s="135" t="s">
        <v>91</v>
      </c>
      <c r="EE2" s="49" t="s">
        <v>92</v>
      </c>
      <c r="EF2" s="49" t="s">
        <v>93</v>
      </c>
      <c r="EG2" s="67" t="s">
        <v>94</v>
      </c>
      <c r="EH2" s="66" t="s">
        <v>88</v>
      </c>
      <c r="EI2" s="139" t="s">
        <v>89</v>
      </c>
      <c r="EJ2" s="49" t="s">
        <v>90</v>
      </c>
      <c r="EK2" s="135" t="s">
        <v>91</v>
      </c>
      <c r="EL2" s="49" t="s">
        <v>92</v>
      </c>
      <c r="EM2" s="49" t="s">
        <v>93</v>
      </c>
      <c r="EN2" s="49" t="s">
        <v>94</v>
      </c>
      <c r="EO2" s="49" t="s">
        <v>88</v>
      </c>
      <c r="EP2" s="139" t="s">
        <v>89</v>
      </c>
      <c r="EQ2" s="49" t="s">
        <v>90</v>
      </c>
      <c r="ER2" s="135" t="s">
        <v>91</v>
      </c>
      <c r="ES2" s="49" t="s">
        <v>92</v>
      </c>
      <c r="ET2" s="49" t="s">
        <v>93</v>
      </c>
      <c r="EU2" s="49" t="s">
        <v>94</v>
      </c>
      <c r="EV2" s="49" t="s">
        <v>88</v>
      </c>
      <c r="EW2" s="49" t="s">
        <v>89</v>
      </c>
      <c r="EX2" s="49" t="s">
        <v>90</v>
      </c>
      <c r="EY2" s="135" t="s">
        <v>91</v>
      </c>
      <c r="EZ2" s="49" t="s">
        <v>92</v>
      </c>
      <c r="FA2" s="49" t="s">
        <v>93</v>
      </c>
      <c r="FB2" s="49" t="s">
        <v>94</v>
      </c>
      <c r="FC2" s="49" t="s">
        <v>88</v>
      </c>
      <c r="FD2" s="49" t="s">
        <v>89</v>
      </c>
      <c r="FE2" s="49" t="s">
        <v>90</v>
      </c>
      <c r="FF2" s="135" t="s">
        <v>91</v>
      </c>
      <c r="FG2" s="49" t="s">
        <v>92</v>
      </c>
      <c r="FH2" s="49" t="s">
        <v>93</v>
      </c>
      <c r="FI2" s="49" t="s">
        <v>94</v>
      </c>
      <c r="FJ2" s="49" t="s">
        <v>88</v>
      </c>
      <c r="FK2" s="49" t="s">
        <v>89</v>
      </c>
      <c r="FL2" s="67" t="s">
        <v>90</v>
      </c>
      <c r="FM2" s="402" t="s">
        <v>91</v>
      </c>
      <c r="FN2" s="49" t="s">
        <v>92</v>
      </c>
      <c r="FO2" s="49" t="s">
        <v>93</v>
      </c>
      <c r="FP2" s="49" t="s">
        <v>94</v>
      </c>
      <c r="FQ2" s="49" t="s">
        <v>88</v>
      </c>
      <c r="FR2" s="49" t="s">
        <v>89</v>
      </c>
      <c r="FS2" s="49" t="s">
        <v>90</v>
      </c>
      <c r="FT2" s="135" t="s">
        <v>91</v>
      </c>
      <c r="FU2" s="49" t="s">
        <v>92</v>
      </c>
      <c r="FV2" s="49" t="s">
        <v>93</v>
      </c>
      <c r="FW2" s="49" t="s">
        <v>94</v>
      </c>
      <c r="FX2" s="49" t="s">
        <v>88</v>
      </c>
      <c r="FY2" s="49" t="s">
        <v>89</v>
      </c>
      <c r="FZ2" s="49" t="s">
        <v>90</v>
      </c>
      <c r="GA2" s="135" t="s">
        <v>91</v>
      </c>
      <c r="GB2" s="49" t="s">
        <v>92</v>
      </c>
      <c r="GC2" s="49" t="s">
        <v>93</v>
      </c>
      <c r="GD2" s="49" t="s">
        <v>94</v>
      </c>
      <c r="GE2" s="49" t="s">
        <v>88</v>
      </c>
      <c r="GF2" s="49" t="s">
        <v>89</v>
      </c>
      <c r="GG2" s="49" t="s">
        <v>90</v>
      </c>
      <c r="GH2" s="135" t="s">
        <v>91</v>
      </c>
      <c r="GI2" s="49" t="s">
        <v>92</v>
      </c>
      <c r="GJ2" s="49" t="s">
        <v>93</v>
      </c>
      <c r="GK2" s="49" t="s">
        <v>94</v>
      </c>
      <c r="GL2" s="49" t="s">
        <v>88</v>
      </c>
      <c r="GM2" s="49" t="s">
        <v>89</v>
      </c>
      <c r="GN2" s="49" t="s">
        <v>90</v>
      </c>
      <c r="GO2" s="135" t="s">
        <v>91</v>
      </c>
      <c r="GP2" s="67" t="s">
        <v>92</v>
      </c>
      <c r="GQ2" s="66" t="s">
        <v>93</v>
      </c>
      <c r="GR2" s="49" t="s">
        <v>94</v>
      </c>
      <c r="GS2" s="49" t="s">
        <v>88</v>
      </c>
      <c r="GT2" s="49" t="s">
        <v>89</v>
      </c>
      <c r="GU2" s="49" t="s">
        <v>90</v>
      </c>
      <c r="GV2" s="135" t="s">
        <v>91</v>
      </c>
      <c r="GW2" s="49" t="s">
        <v>92</v>
      </c>
      <c r="GX2" s="49" t="s">
        <v>93</v>
      </c>
      <c r="GY2" s="139" t="s">
        <v>94</v>
      </c>
      <c r="GZ2" s="49" t="s">
        <v>88</v>
      </c>
      <c r="HA2" s="49" t="s">
        <v>89</v>
      </c>
      <c r="HB2" s="49" t="s">
        <v>90</v>
      </c>
      <c r="HC2" s="135" t="s">
        <v>91</v>
      </c>
      <c r="HD2" s="49" t="s">
        <v>92</v>
      </c>
      <c r="HE2" s="49" t="s">
        <v>93</v>
      </c>
      <c r="HF2" s="49" t="s">
        <v>94</v>
      </c>
      <c r="HG2" s="49" t="s">
        <v>88</v>
      </c>
      <c r="HH2" s="49" t="s">
        <v>89</v>
      </c>
      <c r="HI2" s="49" t="s">
        <v>90</v>
      </c>
      <c r="HJ2" s="135" t="s">
        <v>91</v>
      </c>
      <c r="HK2" s="49" t="s">
        <v>92</v>
      </c>
      <c r="HL2" s="49" t="s">
        <v>93</v>
      </c>
      <c r="HM2" s="49" t="s">
        <v>94</v>
      </c>
      <c r="HN2" s="49" t="s">
        <v>88</v>
      </c>
      <c r="HO2" s="49" t="s">
        <v>89</v>
      </c>
      <c r="HP2" s="49" t="s">
        <v>90</v>
      </c>
      <c r="HQ2" s="135" t="s">
        <v>91</v>
      </c>
      <c r="HR2" s="49" t="s">
        <v>92</v>
      </c>
      <c r="HS2" s="49" t="s">
        <v>93</v>
      </c>
      <c r="HT2" s="49" t="s">
        <v>94</v>
      </c>
      <c r="HU2" s="67" t="s">
        <v>88</v>
      </c>
      <c r="HV2" s="66" t="s">
        <v>89</v>
      </c>
      <c r="HW2" s="49" t="s">
        <v>90</v>
      </c>
      <c r="HX2" s="135" t="s">
        <v>91</v>
      </c>
      <c r="HY2" s="49" t="s">
        <v>92</v>
      </c>
      <c r="HZ2" s="49" t="s">
        <v>93</v>
      </c>
      <c r="IA2" s="49" t="s">
        <v>94</v>
      </c>
      <c r="IB2" s="49" t="s">
        <v>88</v>
      </c>
      <c r="IC2" s="49" t="s">
        <v>89</v>
      </c>
      <c r="ID2" s="49" t="s">
        <v>90</v>
      </c>
      <c r="IE2" s="135" t="s">
        <v>91</v>
      </c>
      <c r="IF2" s="49" t="s">
        <v>92</v>
      </c>
      <c r="IG2" s="49" t="s">
        <v>93</v>
      </c>
      <c r="IH2" s="49" t="s">
        <v>94</v>
      </c>
      <c r="II2" s="49" t="s">
        <v>88</v>
      </c>
      <c r="IJ2" s="49" t="s">
        <v>89</v>
      </c>
      <c r="IK2" s="49" t="s">
        <v>90</v>
      </c>
      <c r="IL2" s="135" t="s">
        <v>91</v>
      </c>
      <c r="IM2" s="49" t="s">
        <v>92</v>
      </c>
      <c r="IN2" s="49" t="s">
        <v>93</v>
      </c>
      <c r="IO2" s="49" t="s">
        <v>94</v>
      </c>
      <c r="IP2" s="49" t="s">
        <v>88</v>
      </c>
      <c r="IQ2" s="49" t="s">
        <v>89</v>
      </c>
      <c r="IR2" s="49" t="s">
        <v>90</v>
      </c>
      <c r="IS2" s="135" t="s">
        <v>91</v>
      </c>
      <c r="IT2" s="49" t="s">
        <v>92</v>
      </c>
      <c r="IU2" s="49" t="s">
        <v>93</v>
      </c>
      <c r="IV2" s="49" t="s">
        <v>94</v>
      </c>
      <c r="IW2" s="49" t="s">
        <v>88</v>
      </c>
      <c r="IX2" s="49" t="s">
        <v>89</v>
      </c>
      <c r="IY2" s="49" t="s">
        <v>90</v>
      </c>
      <c r="IZ2" s="403" t="s">
        <v>91</v>
      </c>
      <c r="JA2" s="222" t="s">
        <v>92</v>
      </c>
      <c r="JB2" s="49" t="s">
        <v>93</v>
      </c>
      <c r="JC2" s="49" t="s">
        <v>94</v>
      </c>
      <c r="JD2" s="49" t="s">
        <v>88</v>
      </c>
      <c r="JE2" s="49" t="s">
        <v>89</v>
      </c>
      <c r="JF2" s="49" t="s">
        <v>90</v>
      </c>
      <c r="JG2" s="135" t="s">
        <v>91</v>
      </c>
      <c r="JH2" s="49" t="s">
        <v>92</v>
      </c>
      <c r="JI2" s="49" t="s">
        <v>93</v>
      </c>
      <c r="JJ2" s="49" t="s">
        <v>94</v>
      </c>
      <c r="JK2" s="49" t="s">
        <v>88</v>
      </c>
      <c r="JL2" s="49" t="s">
        <v>89</v>
      </c>
      <c r="JM2" s="49" t="s">
        <v>90</v>
      </c>
      <c r="JN2" s="135" t="s">
        <v>91</v>
      </c>
      <c r="JO2" s="49" t="s">
        <v>92</v>
      </c>
      <c r="JP2" s="49" t="s">
        <v>93</v>
      </c>
      <c r="JQ2" s="49" t="s">
        <v>94</v>
      </c>
      <c r="JR2" s="49" t="s">
        <v>88</v>
      </c>
      <c r="JS2" s="49" t="s">
        <v>89</v>
      </c>
      <c r="JT2" s="49" t="s">
        <v>90</v>
      </c>
      <c r="JU2" s="135" t="s">
        <v>91</v>
      </c>
      <c r="JV2" s="49" t="s">
        <v>92</v>
      </c>
      <c r="JW2" s="49" t="s">
        <v>93</v>
      </c>
      <c r="JX2" s="49" t="s">
        <v>94</v>
      </c>
      <c r="JY2" s="49" t="s">
        <v>88</v>
      </c>
      <c r="JZ2" s="49" t="s">
        <v>89</v>
      </c>
      <c r="KA2" s="49" t="s">
        <v>90</v>
      </c>
      <c r="KB2" s="135" t="s">
        <v>91</v>
      </c>
      <c r="KC2" s="49" t="s">
        <v>92</v>
      </c>
      <c r="KD2" s="67" t="s">
        <v>93</v>
      </c>
      <c r="KE2" s="222" t="s">
        <v>94</v>
      </c>
      <c r="KF2" s="49" t="s">
        <v>88</v>
      </c>
      <c r="KG2" s="49" t="s">
        <v>89</v>
      </c>
      <c r="KH2" s="49" t="s">
        <v>90</v>
      </c>
      <c r="KI2" s="135" t="s">
        <v>91</v>
      </c>
      <c r="KJ2" s="49" t="s">
        <v>92</v>
      </c>
      <c r="KK2" s="49" t="s">
        <v>93</v>
      </c>
      <c r="KL2" s="49" t="s">
        <v>94</v>
      </c>
      <c r="KM2" s="49" t="s">
        <v>88</v>
      </c>
      <c r="KN2" s="49" t="s">
        <v>89</v>
      </c>
      <c r="KO2" s="49" t="s">
        <v>90</v>
      </c>
      <c r="KP2" s="135" t="s">
        <v>91</v>
      </c>
      <c r="KQ2" s="49" t="s">
        <v>92</v>
      </c>
      <c r="KR2" s="49" t="s">
        <v>93</v>
      </c>
      <c r="KS2" s="49" t="s">
        <v>94</v>
      </c>
      <c r="KT2" s="49" t="s">
        <v>88</v>
      </c>
      <c r="KU2" s="49" t="s">
        <v>89</v>
      </c>
      <c r="KV2" s="49" t="s">
        <v>90</v>
      </c>
      <c r="KW2" s="135" t="s">
        <v>91</v>
      </c>
      <c r="KX2" s="49" t="s">
        <v>92</v>
      </c>
      <c r="KY2" s="49" t="s">
        <v>93</v>
      </c>
      <c r="KZ2" s="49" t="s">
        <v>94</v>
      </c>
      <c r="LA2" s="49" t="s">
        <v>88</v>
      </c>
      <c r="LB2" s="49" t="s">
        <v>89</v>
      </c>
      <c r="LC2" s="49" t="s">
        <v>90</v>
      </c>
      <c r="LD2" s="135" t="s">
        <v>91</v>
      </c>
      <c r="LE2" s="49" t="s">
        <v>92</v>
      </c>
      <c r="LF2" s="49" t="s">
        <v>93</v>
      </c>
      <c r="LG2" s="49" t="s">
        <v>94</v>
      </c>
      <c r="LH2" s="49" t="s">
        <v>88</v>
      </c>
      <c r="LI2" s="67" t="s">
        <v>89</v>
      </c>
      <c r="LJ2" s="66" t="s">
        <v>90</v>
      </c>
      <c r="LK2" s="135" t="s">
        <v>91</v>
      </c>
      <c r="LL2" s="49" t="s">
        <v>92</v>
      </c>
      <c r="LM2" s="49" t="s">
        <v>93</v>
      </c>
      <c r="LN2" s="49" t="s">
        <v>94</v>
      </c>
      <c r="LO2" s="49" t="s">
        <v>88</v>
      </c>
      <c r="LP2" s="49" t="s">
        <v>89</v>
      </c>
      <c r="LQ2" s="49" t="s">
        <v>90</v>
      </c>
      <c r="LR2" s="135" t="s">
        <v>91</v>
      </c>
      <c r="LS2" s="49" t="s">
        <v>92</v>
      </c>
      <c r="LT2" s="49" t="s">
        <v>93</v>
      </c>
      <c r="LU2" s="49" t="s">
        <v>94</v>
      </c>
      <c r="LV2" s="49" t="s">
        <v>88</v>
      </c>
      <c r="LW2" s="49" t="s">
        <v>89</v>
      </c>
      <c r="LX2" s="49" t="s">
        <v>90</v>
      </c>
      <c r="LY2" s="135" t="s">
        <v>91</v>
      </c>
      <c r="LZ2" s="49" t="s">
        <v>92</v>
      </c>
      <c r="MA2" s="49" t="s">
        <v>93</v>
      </c>
      <c r="MB2" s="49" t="s">
        <v>94</v>
      </c>
      <c r="MC2" s="49" t="s">
        <v>88</v>
      </c>
      <c r="MD2" s="49" t="s">
        <v>89</v>
      </c>
      <c r="ME2" s="49" t="s">
        <v>90</v>
      </c>
      <c r="MF2" s="135" t="s">
        <v>91</v>
      </c>
      <c r="MG2" s="49" t="s">
        <v>92</v>
      </c>
      <c r="MH2" s="49" t="s">
        <v>93</v>
      </c>
      <c r="MI2" s="49" t="s">
        <v>94</v>
      </c>
      <c r="MJ2" s="49" t="s">
        <v>88</v>
      </c>
      <c r="MK2" s="49" t="s">
        <v>89</v>
      </c>
      <c r="ML2" s="49" t="s">
        <v>90</v>
      </c>
      <c r="MM2" s="403" t="s">
        <v>91</v>
      </c>
      <c r="MN2" s="66" t="s">
        <v>92</v>
      </c>
      <c r="MO2" s="49" t="s">
        <v>93</v>
      </c>
      <c r="MP2" s="49" t="s">
        <v>94</v>
      </c>
      <c r="MQ2" s="49" t="s">
        <v>88</v>
      </c>
      <c r="MR2" s="49" t="s">
        <v>89</v>
      </c>
      <c r="MS2" s="49" t="s">
        <v>90</v>
      </c>
      <c r="MT2" s="135" t="s">
        <v>91</v>
      </c>
      <c r="MU2" s="139" t="s">
        <v>92</v>
      </c>
      <c r="MV2" s="49" t="s">
        <v>93</v>
      </c>
      <c r="MW2" s="49" t="s">
        <v>94</v>
      </c>
      <c r="MX2" s="49" t="s">
        <v>88</v>
      </c>
      <c r="MY2" s="49" t="s">
        <v>89</v>
      </c>
      <c r="MZ2" s="49" t="s">
        <v>90</v>
      </c>
      <c r="NA2" s="135" t="s">
        <v>91</v>
      </c>
      <c r="NB2" s="49" t="s">
        <v>92</v>
      </c>
      <c r="NC2" s="49" t="s">
        <v>93</v>
      </c>
      <c r="ND2" s="49" t="s">
        <v>94</v>
      </c>
      <c r="NE2" s="49" t="s">
        <v>88</v>
      </c>
      <c r="NF2" s="49" t="s">
        <v>89</v>
      </c>
      <c r="NG2" s="49" t="s">
        <v>90</v>
      </c>
      <c r="NH2" s="135" t="s">
        <v>91</v>
      </c>
      <c r="NI2" s="49" t="s">
        <v>92</v>
      </c>
      <c r="NJ2" s="49" t="s">
        <v>93</v>
      </c>
      <c r="NK2" s="49" t="s">
        <v>94</v>
      </c>
      <c r="NL2" s="49" t="s">
        <v>88</v>
      </c>
      <c r="NM2" s="49" t="s">
        <v>89</v>
      </c>
      <c r="NN2" s="49" t="s">
        <v>90</v>
      </c>
      <c r="NO2" s="135" t="s">
        <v>91</v>
      </c>
      <c r="NP2" s="49" t="s">
        <v>92</v>
      </c>
      <c r="NQ2" s="49" t="s">
        <v>93</v>
      </c>
      <c r="NR2" s="67" t="s">
        <v>94</v>
      </c>
      <c r="NS2" s="66" t="s">
        <v>88</v>
      </c>
      <c r="NT2" s="49" t="s">
        <v>89</v>
      </c>
      <c r="NU2" s="49" t="s">
        <v>90</v>
      </c>
      <c r="NV2" s="135" t="s">
        <v>91</v>
      </c>
      <c r="NW2" s="49" t="s">
        <v>92</v>
      </c>
      <c r="NX2" s="49" t="s">
        <v>93</v>
      </c>
      <c r="NY2" s="49" t="s">
        <v>94</v>
      </c>
      <c r="NZ2" s="49" t="s">
        <v>88</v>
      </c>
      <c r="OA2" s="49" t="s">
        <v>89</v>
      </c>
      <c r="OB2" s="49" t="s">
        <v>90</v>
      </c>
      <c r="OC2" s="49" t="s">
        <v>91</v>
      </c>
      <c r="OD2" s="49" t="s">
        <v>92</v>
      </c>
      <c r="OE2" s="49" t="s">
        <v>93</v>
      </c>
      <c r="OF2" s="49" t="s">
        <v>94</v>
      </c>
      <c r="OG2" s="49" t="s">
        <v>88</v>
      </c>
      <c r="OH2" s="49" t="s">
        <v>89</v>
      </c>
      <c r="OI2" s="49" t="s">
        <v>90</v>
      </c>
      <c r="OJ2" s="49" t="s">
        <v>91</v>
      </c>
      <c r="OK2" s="49" t="s">
        <v>92</v>
      </c>
      <c r="OL2" s="49" t="s">
        <v>93</v>
      </c>
      <c r="OM2" s="49" t="s">
        <v>94</v>
      </c>
      <c r="ON2" s="49" t="s">
        <v>88</v>
      </c>
      <c r="OO2" s="49" t="s">
        <v>89</v>
      </c>
      <c r="OP2" s="49" t="s">
        <v>90</v>
      </c>
      <c r="OQ2" s="49" t="s">
        <v>91</v>
      </c>
      <c r="OR2" s="49" t="s">
        <v>92</v>
      </c>
      <c r="OS2" s="49" t="s">
        <v>93</v>
      </c>
      <c r="OT2" s="49" t="s">
        <v>94</v>
      </c>
      <c r="OU2" s="49" t="s">
        <v>88</v>
      </c>
      <c r="OV2" s="49" t="s">
        <v>89</v>
      </c>
      <c r="OW2" s="67" t="s">
        <v>90</v>
      </c>
    </row>
    <row r="3" spans="1:413" ht="15.75" thickBot="1" x14ac:dyDescent="0.3">
      <c r="B3" t="s">
        <v>20</v>
      </c>
      <c r="D3" t="s">
        <v>308</v>
      </c>
      <c r="E3" t="s">
        <v>309</v>
      </c>
      <c r="F3" t="s">
        <v>110</v>
      </c>
      <c r="G3" s="7" t="s">
        <v>46</v>
      </c>
      <c r="H3" t="s">
        <v>299</v>
      </c>
      <c r="I3" s="7" t="s">
        <v>46</v>
      </c>
      <c r="J3" s="7" t="s">
        <v>382</v>
      </c>
      <c r="K3" s="7" t="s">
        <v>380</v>
      </c>
      <c r="L3" s="7" t="s">
        <v>378</v>
      </c>
      <c r="M3" s="7" t="s">
        <v>381</v>
      </c>
      <c r="N3" s="7" t="s">
        <v>201</v>
      </c>
      <c r="O3" s="7" t="s">
        <v>379</v>
      </c>
      <c r="P3" s="7" t="s">
        <v>362</v>
      </c>
      <c r="Q3" s="7" t="s">
        <v>371</v>
      </c>
      <c r="R3" s="223">
        <v>44562</v>
      </c>
      <c r="S3" s="217">
        <v>44563</v>
      </c>
      <c r="T3" s="217">
        <v>44564</v>
      </c>
      <c r="U3" s="217">
        <v>44565</v>
      </c>
      <c r="V3" s="217">
        <v>44566</v>
      </c>
      <c r="W3" s="217">
        <v>44567</v>
      </c>
      <c r="X3" s="217">
        <v>44568</v>
      </c>
      <c r="Y3" s="217">
        <v>44569</v>
      </c>
      <c r="Z3" s="217">
        <v>44570</v>
      </c>
      <c r="AA3" s="217">
        <v>44571</v>
      </c>
      <c r="AB3" s="217">
        <v>44572</v>
      </c>
      <c r="AC3" s="217">
        <v>44573</v>
      </c>
      <c r="AD3" s="217">
        <v>44574</v>
      </c>
      <c r="AE3" s="217">
        <v>44575</v>
      </c>
      <c r="AF3" s="217">
        <v>44576</v>
      </c>
      <c r="AG3" s="217">
        <v>44577</v>
      </c>
      <c r="AH3" s="217">
        <v>44578</v>
      </c>
      <c r="AI3" s="217">
        <v>44579</v>
      </c>
      <c r="AJ3" s="217">
        <v>44580</v>
      </c>
      <c r="AK3" s="217">
        <v>44581</v>
      </c>
      <c r="AL3" s="217">
        <v>44582</v>
      </c>
      <c r="AM3" s="217">
        <v>44583</v>
      </c>
      <c r="AN3" s="217">
        <v>44584</v>
      </c>
      <c r="AO3" s="217">
        <v>44585</v>
      </c>
      <c r="AP3" s="217">
        <v>44586</v>
      </c>
      <c r="AQ3" s="217">
        <v>44587</v>
      </c>
      <c r="AR3" s="217">
        <v>44588</v>
      </c>
      <c r="AS3" s="217">
        <v>44589</v>
      </c>
      <c r="AT3" s="217">
        <v>44590</v>
      </c>
      <c r="AU3" s="217">
        <v>44591</v>
      </c>
      <c r="AV3" s="400">
        <v>44592</v>
      </c>
      <c r="AW3" s="401">
        <v>44593</v>
      </c>
      <c r="AX3" s="489">
        <v>44594</v>
      </c>
      <c r="AY3" s="489">
        <v>44595</v>
      </c>
      <c r="AZ3" s="489">
        <v>44596</v>
      </c>
      <c r="BA3" s="489">
        <v>44597</v>
      </c>
      <c r="BB3" s="489">
        <v>44598</v>
      </c>
      <c r="BC3" s="489">
        <v>44599</v>
      </c>
      <c r="BD3" s="489">
        <v>44600</v>
      </c>
      <c r="BE3" s="489">
        <v>44601</v>
      </c>
      <c r="BF3" s="489">
        <v>44602</v>
      </c>
      <c r="BG3" s="489">
        <v>44603</v>
      </c>
      <c r="BH3" s="489">
        <v>44604</v>
      </c>
      <c r="BI3" s="489">
        <v>44605</v>
      </c>
      <c r="BJ3" s="489">
        <v>44606</v>
      </c>
      <c r="BK3" s="489">
        <v>44607</v>
      </c>
      <c r="BL3" s="489">
        <v>44608</v>
      </c>
      <c r="BM3" s="489">
        <v>44609</v>
      </c>
      <c r="BN3" s="489">
        <v>44610</v>
      </c>
      <c r="BO3" s="489">
        <v>44611</v>
      </c>
      <c r="BP3" s="489">
        <v>44612</v>
      </c>
      <c r="BQ3" s="489">
        <v>44613</v>
      </c>
      <c r="BR3" s="489">
        <v>44614</v>
      </c>
      <c r="BS3" s="489">
        <v>44615</v>
      </c>
      <c r="BT3" s="489">
        <v>44616</v>
      </c>
      <c r="BU3" s="489">
        <v>44617</v>
      </c>
      <c r="BV3" s="489">
        <v>44618</v>
      </c>
      <c r="BW3" s="489">
        <v>44619</v>
      </c>
      <c r="BX3" s="400">
        <v>44620</v>
      </c>
      <c r="BY3" s="518">
        <v>44621</v>
      </c>
      <c r="BZ3" s="518">
        <v>44622</v>
      </c>
      <c r="CA3" s="518">
        <v>44623</v>
      </c>
      <c r="CB3" s="518">
        <v>44624</v>
      </c>
      <c r="CC3" s="518">
        <v>44625</v>
      </c>
      <c r="CD3" s="518">
        <v>44626</v>
      </c>
      <c r="CE3" s="518">
        <v>44627</v>
      </c>
      <c r="CF3" s="519">
        <v>44628</v>
      </c>
      <c r="CG3" s="518">
        <v>44629</v>
      </c>
      <c r="CH3" s="518">
        <v>44630</v>
      </c>
      <c r="CI3" s="518">
        <v>44631</v>
      </c>
      <c r="CJ3" s="518">
        <v>44632</v>
      </c>
      <c r="CK3" s="518">
        <v>44633</v>
      </c>
      <c r="CL3" s="518">
        <v>44634</v>
      </c>
      <c r="CM3" s="518">
        <v>44635</v>
      </c>
      <c r="CN3" s="518">
        <v>44636</v>
      </c>
      <c r="CO3" s="518">
        <v>44637</v>
      </c>
      <c r="CP3" s="518">
        <v>44638</v>
      </c>
      <c r="CQ3" s="518">
        <v>44639</v>
      </c>
      <c r="CR3" s="518">
        <v>44640</v>
      </c>
      <c r="CS3" s="519">
        <v>44641</v>
      </c>
      <c r="CT3" s="519">
        <v>44642</v>
      </c>
      <c r="CU3" s="519">
        <v>44643</v>
      </c>
      <c r="CV3" s="518">
        <v>44644</v>
      </c>
      <c r="CW3" s="518">
        <v>44645</v>
      </c>
      <c r="CX3" s="518">
        <v>44646</v>
      </c>
      <c r="CY3" s="518">
        <v>44647</v>
      </c>
      <c r="CZ3" s="518">
        <v>44648</v>
      </c>
      <c r="DA3" s="518">
        <v>44649</v>
      </c>
      <c r="DB3" s="518">
        <v>44650</v>
      </c>
      <c r="DC3" s="518">
        <v>44651</v>
      </c>
      <c r="DD3" s="239">
        <v>44652</v>
      </c>
      <c r="DE3" s="217">
        <v>44653</v>
      </c>
      <c r="DF3" s="217">
        <v>44654</v>
      </c>
      <c r="DG3" s="217">
        <v>44655</v>
      </c>
      <c r="DH3" s="217">
        <v>44656</v>
      </c>
      <c r="DI3" s="217">
        <v>44657</v>
      </c>
      <c r="DJ3" s="217">
        <v>44658</v>
      </c>
      <c r="DK3" s="217">
        <v>44659</v>
      </c>
      <c r="DL3" s="217">
        <v>44660</v>
      </c>
      <c r="DM3" s="217">
        <v>44661</v>
      </c>
      <c r="DN3" s="217">
        <v>44662</v>
      </c>
      <c r="DO3" s="217">
        <v>44663</v>
      </c>
      <c r="DP3" s="217">
        <v>44664</v>
      </c>
      <c r="DQ3" s="217">
        <v>44665</v>
      </c>
      <c r="DR3" s="217">
        <v>44666</v>
      </c>
      <c r="DS3" s="217">
        <v>44667</v>
      </c>
      <c r="DT3" s="217">
        <v>44668</v>
      </c>
      <c r="DU3" s="217">
        <v>44669</v>
      </c>
      <c r="DV3" s="217">
        <v>44670</v>
      </c>
      <c r="DW3" s="217">
        <v>44671</v>
      </c>
      <c r="DX3" s="217">
        <v>44672</v>
      </c>
      <c r="DY3" s="217">
        <v>44673</v>
      </c>
      <c r="DZ3" s="217">
        <v>44674</v>
      </c>
      <c r="EA3" s="217">
        <v>44675</v>
      </c>
      <c r="EB3" s="217">
        <v>44676</v>
      </c>
      <c r="EC3" s="217">
        <v>44677</v>
      </c>
      <c r="ED3" s="217">
        <v>44678</v>
      </c>
      <c r="EE3" s="217">
        <v>44679</v>
      </c>
      <c r="EF3" s="217">
        <v>44680</v>
      </c>
      <c r="EG3" s="224">
        <v>44681</v>
      </c>
      <c r="EH3" s="401">
        <v>44682</v>
      </c>
      <c r="EI3" s="404">
        <v>44683</v>
      </c>
      <c r="EJ3" s="217">
        <v>44684</v>
      </c>
      <c r="EK3" s="217">
        <v>44685</v>
      </c>
      <c r="EL3" s="217">
        <v>44686</v>
      </c>
      <c r="EM3" s="217">
        <v>44687</v>
      </c>
      <c r="EN3" s="217">
        <v>44688</v>
      </c>
      <c r="EO3" s="217">
        <v>44689</v>
      </c>
      <c r="EP3" s="404">
        <v>44690</v>
      </c>
      <c r="EQ3" s="217">
        <v>44691</v>
      </c>
      <c r="ER3" s="217">
        <v>44692</v>
      </c>
      <c r="ES3" s="217">
        <v>44693</v>
      </c>
      <c r="ET3" s="217">
        <v>44694</v>
      </c>
      <c r="EU3" s="217">
        <v>44695</v>
      </c>
      <c r="EV3" s="217">
        <v>44696</v>
      </c>
      <c r="EW3" s="217">
        <v>44697</v>
      </c>
      <c r="EX3" s="217">
        <v>44698</v>
      </c>
      <c r="EY3" s="217">
        <v>44699</v>
      </c>
      <c r="EZ3" s="217">
        <v>44700</v>
      </c>
      <c r="FA3" s="217">
        <v>44701</v>
      </c>
      <c r="FB3" s="217">
        <v>44702</v>
      </c>
      <c r="FC3" s="217">
        <v>44703</v>
      </c>
      <c r="FD3" s="217">
        <v>44704</v>
      </c>
      <c r="FE3" s="217">
        <v>44705</v>
      </c>
      <c r="FF3" s="217">
        <v>44706</v>
      </c>
      <c r="FG3" s="217">
        <v>44707</v>
      </c>
      <c r="FH3" s="217">
        <v>44708</v>
      </c>
      <c r="FI3" s="217">
        <v>44709</v>
      </c>
      <c r="FJ3" s="217">
        <v>44710</v>
      </c>
      <c r="FK3" s="217">
        <v>44711</v>
      </c>
      <c r="FL3" s="224">
        <v>44712</v>
      </c>
      <c r="FM3" s="401">
        <v>44713</v>
      </c>
      <c r="FN3" s="217">
        <v>44714</v>
      </c>
      <c r="FO3" s="217">
        <v>44715</v>
      </c>
      <c r="FP3" s="217">
        <v>44716</v>
      </c>
      <c r="FQ3" s="217">
        <v>44717</v>
      </c>
      <c r="FR3" s="217">
        <v>44718</v>
      </c>
      <c r="FS3" s="217">
        <v>44719</v>
      </c>
      <c r="FT3" s="217">
        <v>44720</v>
      </c>
      <c r="FU3" s="217">
        <v>44721</v>
      </c>
      <c r="FV3" s="217">
        <v>44722</v>
      </c>
      <c r="FW3" s="217">
        <v>44723</v>
      </c>
      <c r="FX3" s="217">
        <v>44724</v>
      </c>
      <c r="FY3" s="217">
        <v>44725</v>
      </c>
      <c r="FZ3" s="217">
        <v>44726</v>
      </c>
      <c r="GA3" s="217">
        <v>44727</v>
      </c>
      <c r="GB3" s="217">
        <v>44728</v>
      </c>
      <c r="GC3" s="217">
        <v>44729</v>
      </c>
      <c r="GD3" s="217">
        <v>44730</v>
      </c>
      <c r="GE3" s="217">
        <v>44731</v>
      </c>
      <c r="GF3" s="217">
        <v>44732</v>
      </c>
      <c r="GG3" s="217">
        <v>44733</v>
      </c>
      <c r="GH3" s="217">
        <v>44734</v>
      </c>
      <c r="GI3" s="217">
        <v>44735</v>
      </c>
      <c r="GJ3" s="217">
        <v>44736</v>
      </c>
      <c r="GK3" s="217">
        <v>44737</v>
      </c>
      <c r="GL3" s="217">
        <v>44738</v>
      </c>
      <c r="GM3" s="217">
        <v>44739</v>
      </c>
      <c r="GN3" s="217">
        <v>44740</v>
      </c>
      <c r="GO3" s="217">
        <v>44741</v>
      </c>
      <c r="GP3" s="224">
        <v>44742</v>
      </c>
      <c r="GQ3" s="401">
        <v>44743</v>
      </c>
      <c r="GR3" s="217">
        <v>44744</v>
      </c>
      <c r="GS3" s="217">
        <v>44745</v>
      </c>
      <c r="GT3" s="217">
        <v>44746</v>
      </c>
      <c r="GU3" s="217">
        <v>44747</v>
      </c>
      <c r="GV3" s="217">
        <v>44748</v>
      </c>
      <c r="GW3" s="217">
        <v>44749</v>
      </c>
      <c r="GX3" s="217">
        <v>44750</v>
      </c>
      <c r="GY3" s="404">
        <v>44751</v>
      </c>
      <c r="GZ3" s="217">
        <v>44752</v>
      </c>
      <c r="HA3" s="217">
        <v>44753</v>
      </c>
      <c r="HB3" s="217">
        <v>44754</v>
      </c>
      <c r="HC3" s="217">
        <v>44755</v>
      </c>
      <c r="HD3" s="217">
        <v>44756</v>
      </c>
      <c r="HE3" s="217">
        <v>44757</v>
      </c>
      <c r="HF3" s="217">
        <v>44758</v>
      </c>
      <c r="HG3" s="217">
        <v>44759</v>
      </c>
      <c r="HH3" s="217">
        <v>44760</v>
      </c>
      <c r="HI3" s="217">
        <v>44761</v>
      </c>
      <c r="HJ3" s="217">
        <v>44762</v>
      </c>
      <c r="HK3" s="217">
        <v>44763</v>
      </c>
      <c r="HL3" s="217">
        <v>44764</v>
      </c>
      <c r="HM3" s="217">
        <v>44765</v>
      </c>
      <c r="HN3" s="217">
        <v>44766</v>
      </c>
      <c r="HO3" s="217">
        <v>44767</v>
      </c>
      <c r="HP3" s="217">
        <v>44768</v>
      </c>
      <c r="HQ3" s="217">
        <v>44769</v>
      </c>
      <c r="HR3" s="217">
        <v>44770</v>
      </c>
      <c r="HS3" s="217">
        <v>44771</v>
      </c>
      <c r="HT3" s="217">
        <v>44772</v>
      </c>
      <c r="HU3" s="224">
        <v>44773</v>
      </c>
      <c r="HV3" s="401">
        <v>44774</v>
      </c>
      <c r="HW3" s="217">
        <v>44775</v>
      </c>
      <c r="HX3" s="217">
        <v>44776</v>
      </c>
      <c r="HY3" s="217">
        <v>44777</v>
      </c>
      <c r="HZ3" s="217">
        <v>44778</v>
      </c>
      <c r="IA3" s="217">
        <v>44779</v>
      </c>
      <c r="IB3" s="217">
        <v>44780</v>
      </c>
      <c r="IC3" s="217">
        <v>44781</v>
      </c>
      <c r="ID3" s="217">
        <v>44782</v>
      </c>
      <c r="IE3" s="217">
        <v>44783</v>
      </c>
      <c r="IF3" s="217">
        <v>44784</v>
      </c>
      <c r="IG3" s="217">
        <v>44785</v>
      </c>
      <c r="IH3" s="217">
        <v>44786</v>
      </c>
      <c r="II3" s="217">
        <v>44787</v>
      </c>
      <c r="IJ3" s="217">
        <v>44788</v>
      </c>
      <c r="IK3" s="217">
        <v>44789</v>
      </c>
      <c r="IL3" s="217">
        <v>44790</v>
      </c>
      <c r="IM3" s="217">
        <v>44791</v>
      </c>
      <c r="IN3" s="217">
        <v>44792</v>
      </c>
      <c r="IO3" s="217">
        <v>44793</v>
      </c>
      <c r="IP3" s="217">
        <v>44794</v>
      </c>
      <c r="IQ3" s="217">
        <v>44795</v>
      </c>
      <c r="IR3" s="217">
        <v>44796</v>
      </c>
      <c r="IS3" s="217">
        <v>44797</v>
      </c>
      <c r="IT3" s="217">
        <v>44798</v>
      </c>
      <c r="IU3" s="217">
        <v>44799</v>
      </c>
      <c r="IV3" s="217">
        <v>44800</v>
      </c>
      <c r="IW3" s="217">
        <v>44801</v>
      </c>
      <c r="IX3" s="217">
        <v>44802</v>
      </c>
      <c r="IY3" s="217">
        <v>44803</v>
      </c>
      <c r="IZ3" s="224">
        <v>44804</v>
      </c>
      <c r="JA3" s="223">
        <v>44805</v>
      </c>
      <c r="JB3" s="217">
        <v>44806</v>
      </c>
      <c r="JC3" s="217">
        <v>44807</v>
      </c>
      <c r="JD3" s="217">
        <v>44808</v>
      </c>
      <c r="JE3" s="217">
        <v>44809</v>
      </c>
      <c r="JF3" s="217">
        <v>44810</v>
      </c>
      <c r="JG3" s="217">
        <v>44811</v>
      </c>
      <c r="JH3" s="217">
        <v>44812</v>
      </c>
      <c r="JI3" s="217">
        <v>44813</v>
      </c>
      <c r="JJ3" s="217">
        <v>44814</v>
      </c>
      <c r="JK3" s="217">
        <v>44815</v>
      </c>
      <c r="JL3" s="217">
        <v>44816</v>
      </c>
      <c r="JM3" s="217">
        <v>44817</v>
      </c>
      <c r="JN3" s="217">
        <v>44818</v>
      </c>
      <c r="JO3" s="217">
        <v>44819</v>
      </c>
      <c r="JP3" s="217">
        <v>44820</v>
      </c>
      <c r="JQ3" s="217">
        <v>44821</v>
      </c>
      <c r="JR3" s="217">
        <v>44822</v>
      </c>
      <c r="JS3" s="217">
        <v>44823</v>
      </c>
      <c r="JT3" s="217">
        <v>44824</v>
      </c>
      <c r="JU3" s="217">
        <v>44825</v>
      </c>
      <c r="JV3" s="217">
        <v>44826</v>
      </c>
      <c r="JW3" s="217">
        <v>44827</v>
      </c>
      <c r="JX3" s="217">
        <v>44828</v>
      </c>
      <c r="JY3" s="217">
        <v>44829</v>
      </c>
      <c r="JZ3" s="217">
        <v>44830</v>
      </c>
      <c r="KA3" s="217">
        <v>44831</v>
      </c>
      <c r="KB3" s="217">
        <v>44832</v>
      </c>
      <c r="KC3" s="217">
        <v>44833</v>
      </c>
      <c r="KD3" s="224">
        <v>44834</v>
      </c>
      <c r="KE3" s="223">
        <v>44835</v>
      </c>
      <c r="KF3" s="217">
        <v>44836</v>
      </c>
      <c r="KG3" s="217">
        <v>44837</v>
      </c>
      <c r="KH3" s="217">
        <v>44838</v>
      </c>
      <c r="KI3" s="217">
        <v>44839</v>
      </c>
      <c r="KJ3" s="217">
        <v>44840</v>
      </c>
      <c r="KK3" s="217">
        <v>44841</v>
      </c>
      <c r="KL3" s="217">
        <v>44842</v>
      </c>
      <c r="KM3" s="217">
        <v>44843</v>
      </c>
      <c r="KN3" s="217">
        <v>44844</v>
      </c>
      <c r="KO3" s="217">
        <v>44845</v>
      </c>
      <c r="KP3" s="217">
        <v>44846</v>
      </c>
      <c r="KQ3" s="217">
        <v>44847</v>
      </c>
      <c r="KR3" s="217">
        <v>44848</v>
      </c>
      <c r="KS3" s="217">
        <v>44849</v>
      </c>
      <c r="KT3" s="217">
        <v>44850</v>
      </c>
      <c r="KU3" s="217">
        <v>44851</v>
      </c>
      <c r="KV3" s="217">
        <v>44852</v>
      </c>
      <c r="KW3" s="217">
        <v>44853</v>
      </c>
      <c r="KX3" s="217">
        <v>44854</v>
      </c>
      <c r="KY3" s="217">
        <v>44855</v>
      </c>
      <c r="KZ3" s="217">
        <v>44856</v>
      </c>
      <c r="LA3" s="217">
        <v>44857</v>
      </c>
      <c r="LB3" s="217">
        <v>44858</v>
      </c>
      <c r="LC3" s="217">
        <v>44859</v>
      </c>
      <c r="LD3" s="217">
        <v>44860</v>
      </c>
      <c r="LE3" s="217">
        <v>44861</v>
      </c>
      <c r="LF3" s="217">
        <v>44862</v>
      </c>
      <c r="LG3" s="217">
        <v>44863</v>
      </c>
      <c r="LH3" s="217">
        <v>44864</v>
      </c>
      <c r="LI3" s="224">
        <v>44865</v>
      </c>
      <c r="LJ3" s="401">
        <v>44866</v>
      </c>
      <c r="LK3" s="217">
        <v>44867</v>
      </c>
      <c r="LL3" s="217">
        <v>44868</v>
      </c>
      <c r="LM3" s="217">
        <v>44869</v>
      </c>
      <c r="LN3" s="217">
        <v>44870</v>
      </c>
      <c r="LO3" s="217">
        <v>44871</v>
      </c>
      <c r="LP3" s="217">
        <v>44872</v>
      </c>
      <c r="LQ3" s="217">
        <v>44873</v>
      </c>
      <c r="LR3" s="217">
        <v>44874</v>
      </c>
      <c r="LS3" s="217">
        <v>44875</v>
      </c>
      <c r="LT3" s="217">
        <v>44876</v>
      </c>
      <c r="LU3" s="217">
        <v>44877</v>
      </c>
      <c r="LV3" s="217">
        <v>44878</v>
      </c>
      <c r="LW3" s="217">
        <v>44879</v>
      </c>
      <c r="LX3" s="217">
        <v>44880</v>
      </c>
      <c r="LY3" s="217">
        <v>44881</v>
      </c>
      <c r="LZ3" s="217">
        <v>44882</v>
      </c>
      <c r="MA3" s="217">
        <v>44883</v>
      </c>
      <c r="MB3" s="217">
        <v>44884</v>
      </c>
      <c r="MC3" s="217">
        <v>44885</v>
      </c>
      <c r="MD3" s="217">
        <v>44886</v>
      </c>
      <c r="ME3" s="217">
        <v>44887</v>
      </c>
      <c r="MF3" s="217">
        <v>44888</v>
      </c>
      <c r="MG3" s="217">
        <v>44889</v>
      </c>
      <c r="MH3" s="217">
        <v>44890</v>
      </c>
      <c r="MI3" s="217">
        <v>44891</v>
      </c>
      <c r="MJ3" s="217">
        <v>44892</v>
      </c>
      <c r="MK3" s="217">
        <v>44893</v>
      </c>
      <c r="ML3" s="217">
        <v>44894</v>
      </c>
      <c r="MM3" s="224">
        <v>44895</v>
      </c>
      <c r="MN3" s="401">
        <v>44896</v>
      </c>
      <c r="MO3" s="217">
        <v>44897</v>
      </c>
      <c r="MP3" s="217">
        <v>44898</v>
      </c>
      <c r="MQ3" s="217">
        <v>44899</v>
      </c>
      <c r="MR3" s="217">
        <v>44900</v>
      </c>
      <c r="MS3" s="217">
        <v>44901</v>
      </c>
      <c r="MT3" s="217">
        <v>44902</v>
      </c>
      <c r="MU3" s="404">
        <v>44903</v>
      </c>
      <c r="MV3" s="217">
        <v>44904</v>
      </c>
      <c r="MW3" s="217">
        <v>44905</v>
      </c>
      <c r="MX3" s="217">
        <v>44906</v>
      </c>
      <c r="MY3" s="217">
        <v>44907</v>
      </c>
      <c r="MZ3" s="217">
        <v>44908</v>
      </c>
      <c r="NA3" s="217">
        <v>44909</v>
      </c>
      <c r="NB3" s="217">
        <v>44910</v>
      </c>
      <c r="NC3" s="217">
        <v>44911</v>
      </c>
      <c r="ND3" s="217">
        <v>44912</v>
      </c>
      <c r="NE3" s="217">
        <v>44913</v>
      </c>
      <c r="NF3" s="217">
        <v>44914</v>
      </c>
      <c r="NG3" s="217">
        <v>44915</v>
      </c>
      <c r="NH3" s="217">
        <v>44916</v>
      </c>
      <c r="NI3" s="217">
        <v>44917</v>
      </c>
      <c r="NJ3" s="217">
        <v>44918</v>
      </c>
      <c r="NK3" s="217">
        <v>44919</v>
      </c>
      <c r="NL3" s="217">
        <v>44920</v>
      </c>
      <c r="NM3" s="217">
        <v>44921</v>
      </c>
      <c r="NN3" s="217">
        <v>44922</v>
      </c>
      <c r="NO3" s="217">
        <v>44923</v>
      </c>
      <c r="NP3" s="217">
        <v>44924</v>
      </c>
      <c r="NQ3" s="217">
        <v>44925</v>
      </c>
      <c r="NR3" s="224">
        <v>44926</v>
      </c>
      <c r="NS3" s="401">
        <v>44927</v>
      </c>
      <c r="NT3" s="217">
        <v>44928</v>
      </c>
      <c r="NU3" s="217">
        <v>44929</v>
      </c>
      <c r="NV3" s="217">
        <v>44930</v>
      </c>
      <c r="NW3" s="217">
        <v>44931</v>
      </c>
      <c r="NX3" s="217">
        <v>44932</v>
      </c>
      <c r="NY3" s="217">
        <v>44933</v>
      </c>
      <c r="NZ3" s="217">
        <v>44934</v>
      </c>
      <c r="OA3" s="217">
        <v>44935</v>
      </c>
      <c r="OB3" s="217">
        <v>44936</v>
      </c>
      <c r="OC3" s="217">
        <v>44937</v>
      </c>
      <c r="OD3" s="217">
        <v>44938</v>
      </c>
      <c r="OE3" s="217">
        <v>44939</v>
      </c>
      <c r="OF3" s="217">
        <v>44940</v>
      </c>
      <c r="OG3" s="217">
        <v>44941</v>
      </c>
      <c r="OH3" s="217">
        <v>44942</v>
      </c>
      <c r="OI3" s="217">
        <v>44943</v>
      </c>
      <c r="OJ3" s="217">
        <v>44944</v>
      </c>
      <c r="OK3" s="217">
        <v>44945</v>
      </c>
      <c r="OL3" s="217">
        <v>44946</v>
      </c>
      <c r="OM3" s="217">
        <v>44947</v>
      </c>
      <c r="ON3" s="217">
        <v>44948</v>
      </c>
      <c r="OO3" s="217">
        <v>44949</v>
      </c>
      <c r="OP3" s="217">
        <v>44950</v>
      </c>
      <c r="OQ3" s="217">
        <v>44951</v>
      </c>
      <c r="OR3" s="217">
        <v>44952</v>
      </c>
      <c r="OS3" s="217">
        <v>44953</v>
      </c>
      <c r="OT3" s="217">
        <v>44954</v>
      </c>
      <c r="OU3" s="217">
        <v>44955</v>
      </c>
      <c r="OV3" s="217">
        <v>44956</v>
      </c>
      <c r="OW3" s="224">
        <v>44957</v>
      </c>
    </row>
    <row r="4" spans="1:413" ht="16.5" thickBot="1" x14ac:dyDescent="0.3">
      <c r="A4" s="1"/>
      <c r="B4" s="299"/>
      <c r="C4" s="299" t="e">
        <f t="shared" ref="C4:C23" si="0">LEFT(B4,FIND(" ",B4))</f>
        <v>#VALUE!</v>
      </c>
      <c r="D4" s="248">
        <v>1</v>
      </c>
      <c r="E4" s="250">
        <v>1</v>
      </c>
      <c r="F4" s="245" t="s">
        <v>51</v>
      </c>
      <c r="G4" s="216" t="s">
        <v>0</v>
      </c>
      <c r="H4" s="246" t="s">
        <v>2</v>
      </c>
      <c r="I4" s="326" t="s">
        <v>301</v>
      </c>
      <c r="J4" s="374"/>
      <c r="K4" s="368">
        <v>1995</v>
      </c>
      <c r="L4" s="368">
        <f ca="1">SUM($R4:OFFSET($R4,0,DATEVALUE("31.12."&amp;(YEAR(TODAY())))-DATEVALUE("01.01."&amp;YEAR(TODAY()))))</f>
        <v>1742.5</v>
      </c>
      <c r="M4" s="368">
        <f ca="1">SUM($R4:OFFSET($R4,0,TODAY()-DATEVALUE("01.01."&amp;YEAR(TODAY()))))</f>
        <v>1339.5</v>
      </c>
      <c r="N4" s="364">
        <f ca="1">COUNTIF($R4:OFFSET($R4,0,TODAY()-DATEVALUE("01.01."&amp;YEAR(TODAY()))),$N$3)</f>
        <v>0</v>
      </c>
      <c r="O4" s="364" t="e">
        <f ca="1">COUNTIFS($R4:OFFSET($R4,0,TODAY()-DATEVALUE("01.01."&amp;YEAR(TODAY()))),$O$3,#REF!:OFFSET(#REF!,0,TODAY()-DATEVALUE("01.01."&amp;YEAR(TODAY()))),"&lt;&gt;вс")</f>
        <v>#REF!</v>
      </c>
      <c r="P4" s="364">
        <f ca="1">COUNTIF($R4:OFFSET($R4,0,TODAY()-DATEVALUE("01.01."&amp;YEAR(TODAY()))),"БЛ")</f>
        <v>0</v>
      </c>
      <c r="Q4" s="364" t="e">
        <f ca="1">COUNTIFS($R4:OFFSET($R4,0,TODAY()-DATEVALUE("01.01."&amp;YEAR(TODAY()))),"К",#REF!:OFFSET(#REF!,0,TODAY()-DATEVALUE("01.01."&amp;YEAR(TODAY()))),"&lt;&gt;вс",#REF!:OFFSET(#REF!,0,TODAY()-DATEVALUE("01.01."&amp;YEAR(TODAY()))),"&lt;&gt;сб")*8</f>
        <v>#REF!</v>
      </c>
      <c r="R4" s="85">
        <v>10.5</v>
      </c>
      <c r="S4" s="83">
        <v>10.5</v>
      </c>
      <c r="T4" s="83">
        <v>10.5</v>
      </c>
      <c r="U4" s="83">
        <v>10.5</v>
      </c>
      <c r="V4" s="83">
        <v>5</v>
      </c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>
        <v>5</v>
      </c>
      <c r="AK4" s="83">
        <v>10.5</v>
      </c>
      <c r="AL4" s="83">
        <v>10.5</v>
      </c>
      <c r="AM4" s="83">
        <v>10.5</v>
      </c>
      <c r="AN4" s="83">
        <v>10.5</v>
      </c>
      <c r="AO4" s="83">
        <v>10.5</v>
      </c>
      <c r="AP4" s="83">
        <v>10.5</v>
      </c>
      <c r="AQ4" s="83">
        <v>10.5</v>
      </c>
      <c r="AR4" s="83">
        <v>10.5</v>
      </c>
      <c r="AS4" s="83">
        <v>10.5</v>
      </c>
      <c r="AT4" s="83">
        <v>10.5</v>
      </c>
      <c r="AU4" s="83">
        <v>10.5</v>
      </c>
      <c r="AV4" s="83">
        <v>10.5</v>
      </c>
      <c r="AW4" s="85">
        <v>10.5</v>
      </c>
      <c r="AX4" s="83">
        <v>5</v>
      </c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6" t="s">
        <v>371</v>
      </c>
      <c r="BM4" s="88" t="s">
        <v>371</v>
      </c>
      <c r="BN4" s="479">
        <v>10.5</v>
      </c>
      <c r="BO4" s="479">
        <v>10.5</v>
      </c>
      <c r="BP4" s="479">
        <v>10.5</v>
      </c>
      <c r="BQ4" s="479">
        <v>10.5</v>
      </c>
      <c r="BR4" s="479">
        <v>10.5</v>
      </c>
      <c r="BS4" s="479">
        <v>10.5</v>
      </c>
      <c r="BT4" s="479">
        <v>10.5</v>
      </c>
      <c r="BU4" s="479">
        <v>10.5</v>
      </c>
      <c r="BV4" s="479">
        <v>10.5</v>
      </c>
      <c r="BW4" s="479">
        <v>10.5</v>
      </c>
      <c r="BX4" s="479">
        <v>10.5</v>
      </c>
      <c r="BY4" s="520">
        <v>10.5</v>
      </c>
      <c r="BZ4" s="479">
        <v>5</v>
      </c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>
        <v>5</v>
      </c>
      <c r="CO4" s="83">
        <v>10.5</v>
      </c>
      <c r="CP4" s="83">
        <v>10.5</v>
      </c>
      <c r="CQ4" s="83">
        <v>10.5</v>
      </c>
      <c r="CR4" s="83">
        <v>10.5</v>
      </c>
      <c r="CS4" s="83">
        <v>10.5</v>
      </c>
      <c r="CT4" s="83">
        <v>10.5</v>
      </c>
      <c r="CU4" s="83">
        <v>10.5</v>
      </c>
      <c r="CV4" s="83">
        <v>10.5</v>
      </c>
      <c r="CW4" s="83">
        <v>10.5</v>
      </c>
      <c r="CX4" s="83">
        <v>10.5</v>
      </c>
      <c r="CY4" s="83">
        <v>10.5</v>
      </c>
      <c r="CZ4" s="83">
        <v>10.5</v>
      </c>
      <c r="DA4" s="83">
        <v>10.5</v>
      </c>
      <c r="DB4" s="83">
        <v>5</v>
      </c>
      <c r="DC4" s="84"/>
      <c r="DD4" s="83"/>
      <c r="DE4" s="83"/>
      <c r="DF4" s="83"/>
      <c r="DG4" s="83"/>
      <c r="DH4" s="83"/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83"/>
      <c r="DW4" s="83"/>
      <c r="DX4" s="83"/>
      <c r="DY4" s="83"/>
      <c r="DZ4" s="83"/>
      <c r="EA4" s="83"/>
      <c r="EB4" s="83"/>
      <c r="EC4" s="83"/>
      <c r="ED4" s="83"/>
      <c r="EE4" s="83"/>
      <c r="EF4" s="83"/>
      <c r="EG4" s="84"/>
      <c r="EH4" s="85"/>
      <c r="EI4" s="83"/>
      <c r="EJ4" s="83"/>
      <c r="EK4" s="83"/>
      <c r="EL4" s="83"/>
      <c r="EM4" s="83"/>
      <c r="EN4" s="83"/>
      <c r="EO4" s="83"/>
      <c r="EP4" s="83"/>
      <c r="EQ4" s="83"/>
      <c r="ER4" s="83">
        <v>5</v>
      </c>
      <c r="ES4" s="83">
        <v>10.5</v>
      </c>
      <c r="ET4" s="83">
        <v>10.5</v>
      </c>
      <c r="EU4" s="83">
        <v>10.5</v>
      </c>
      <c r="EV4" s="83">
        <v>10.5</v>
      </c>
      <c r="EW4" s="83">
        <v>10.5</v>
      </c>
      <c r="EX4" s="83">
        <v>10.5</v>
      </c>
      <c r="EY4" s="83">
        <v>10.5</v>
      </c>
      <c r="EZ4" s="83">
        <v>10.5</v>
      </c>
      <c r="FA4" s="83">
        <v>10.5</v>
      </c>
      <c r="FB4" s="83">
        <v>10.5</v>
      </c>
      <c r="FC4" s="83">
        <v>10.5</v>
      </c>
      <c r="FD4" s="83">
        <v>10.5</v>
      </c>
      <c r="FE4" s="83">
        <v>10.5</v>
      </c>
      <c r="FF4" s="83">
        <v>5</v>
      </c>
      <c r="FG4" s="83"/>
      <c r="FH4" s="83"/>
      <c r="FI4" s="83"/>
      <c r="FJ4" s="83"/>
      <c r="FK4" s="83"/>
      <c r="FL4" s="84"/>
      <c r="FM4" s="268"/>
      <c r="FN4" s="81"/>
      <c r="FO4" s="81"/>
      <c r="FP4" s="81"/>
      <c r="FQ4" s="81"/>
      <c r="FR4" s="81"/>
      <c r="FS4" s="81"/>
      <c r="FT4" s="83">
        <v>5</v>
      </c>
      <c r="FU4" s="83">
        <v>10.5</v>
      </c>
      <c r="FV4" s="83">
        <v>10.5</v>
      </c>
      <c r="FW4" s="83">
        <v>10.5</v>
      </c>
      <c r="FX4" s="83">
        <v>10.5</v>
      </c>
      <c r="FY4" s="83">
        <v>10.5</v>
      </c>
      <c r="FZ4" s="83">
        <v>10.5</v>
      </c>
      <c r="GA4" s="83">
        <v>10.5</v>
      </c>
      <c r="GB4" s="83">
        <v>10.5</v>
      </c>
      <c r="GC4" s="83">
        <v>10.5</v>
      </c>
      <c r="GD4" s="83">
        <v>10.5</v>
      </c>
      <c r="GE4" s="83">
        <v>10.5</v>
      </c>
      <c r="GF4" s="83">
        <v>10.5</v>
      </c>
      <c r="GG4" s="83">
        <v>10.5</v>
      </c>
      <c r="GH4" s="83">
        <v>5</v>
      </c>
      <c r="GI4" s="83"/>
      <c r="GJ4" s="83"/>
      <c r="GK4" s="83"/>
      <c r="GL4" s="83"/>
      <c r="GM4" s="83"/>
      <c r="GN4" s="83"/>
      <c r="GO4" s="83"/>
      <c r="GP4" s="84"/>
      <c r="GQ4" s="85"/>
      <c r="GR4" s="83"/>
      <c r="GS4" s="83"/>
      <c r="GT4" s="83"/>
      <c r="GU4" s="83"/>
      <c r="GV4" s="83">
        <v>5</v>
      </c>
      <c r="GW4" s="83">
        <v>10.5</v>
      </c>
      <c r="GX4" s="83">
        <v>10.5</v>
      </c>
      <c r="GY4" s="83">
        <v>10.5</v>
      </c>
      <c r="GZ4" s="83">
        <v>10.5</v>
      </c>
      <c r="HA4" s="83">
        <v>10.5</v>
      </c>
      <c r="HB4" s="83">
        <v>10.5</v>
      </c>
      <c r="HC4" s="83">
        <v>10.5</v>
      </c>
      <c r="HD4" s="83">
        <v>10.5</v>
      </c>
      <c r="HE4" s="83">
        <v>10.5</v>
      </c>
      <c r="HF4" s="83">
        <v>10.5</v>
      </c>
      <c r="HG4" s="83">
        <v>10.5</v>
      </c>
      <c r="HH4" s="83">
        <v>10.5</v>
      </c>
      <c r="HI4" s="83">
        <v>10.5</v>
      </c>
      <c r="HJ4" s="83">
        <v>5</v>
      </c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4"/>
      <c r="HV4" s="85"/>
      <c r="HW4" s="83"/>
      <c r="HX4" s="83">
        <v>5</v>
      </c>
      <c r="HY4" s="83">
        <v>10.5</v>
      </c>
      <c r="HZ4" s="83">
        <v>10.5</v>
      </c>
      <c r="IA4" s="83">
        <v>10.5</v>
      </c>
      <c r="IB4" s="83">
        <v>10.5</v>
      </c>
      <c r="IC4" s="83">
        <v>10.5</v>
      </c>
      <c r="ID4" s="83">
        <v>10.5</v>
      </c>
      <c r="IE4" s="83">
        <v>10.5</v>
      </c>
      <c r="IF4" s="83">
        <v>10.5</v>
      </c>
      <c r="IG4" s="83">
        <v>10.5</v>
      </c>
      <c r="IH4" s="83">
        <v>10.5</v>
      </c>
      <c r="II4" s="83">
        <v>10.5</v>
      </c>
      <c r="IJ4" s="83">
        <v>10.5</v>
      </c>
      <c r="IK4" s="83">
        <v>10.5</v>
      </c>
      <c r="IL4" s="83">
        <v>5</v>
      </c>
      <c r="IM4" s="83"/>
      <c r="IN4" s="83"/>
      <c r="IO4" s="83"/>
      <c r="IP4" s="83"/>
      <c r="IQ4" s="83"/>
      <c r="IR4" s="83"/>
      <c r="IS4" s="83"/>
      <c r="IT4" s="83"/>
      <c r="IU4" s="83"/>
      <c r="IV4" s="83"/>
      <c r="IW4" s="83"/>
      <c r="IX4" s="83"/>
      <c r="IY4" s="83"/>
      <c r="IZ4" s="84">
        <v>5</v>
      </c>
      <c r="JA4" s="85">
        <v>10.5</v>
      </c>
      <c r="JB4" s="83">
        <v>10.5</v>
      </c>
      <c r="JC4" s="83">
        <v>10.5</v>
      </c>
      <c r="JD4" s="83">
        <v>10.5</v>
      </c>
      <c r="JE4" s="83">
        <v>10.5</v>
      </c>
      <c r="JF4" s="83">
        <v>10.5</v>
      </c>
      <c r="JG4" s="83">
        <v>10.5</v>
      </c>
      <c r="JH4" s="83">
        <v>10.5</v>
      </c>
      <c r="JI4" s="83">
        <v>10.5</v>
      </c>
      <c r="JJ4" s="83">
        <v>10.5</v>
      </c>
      <c r="JK4" s="83">
        <v>10.5</v>
      </c>
      <c r="JL4" s="83">
        <v>10.5</v>
      </c>
      <c r="JM4" s="83">
        <v>5</v>
      </c>
      <c r="JN4" s="249" t="s">
        <v>379</v>
      </c>
      <c r="JO4" s="249" t="s">
        <v>379</v>
      </c>
      <c r="JP4" s="249" t="s">
        <v>379</v>
      </c>
      <c r="JQ4" s="249" t="s">
        <v>379</v>
      </c>
      <c r="JR4" s="249" t="s">
        <v>379</v>
      </c>
      <c r="JS4" s="249" t="s">
        <v>379</v>
      </c>
      <c r="JT4" s="249" t="s">
        <v>379</v>
      </c>
      <c r="JU4" s="249" t="s">
        <v>379</v>
      </c>
      <c r="JV4" s="249" t="s">
        <v>379</v>
      </c>
      <c r="JW4" s="249" t="s">
        <v>379</v>
      </c>
      <c r="JX4" s="249" t="s">
        <v>379</v>
      </c>
      <c r="JY4" s="249" t="s">
        <v>379</v>
      </c>
      <c r="JZ4" s="249" t="s">
        <v>379</v>
      </c>
      <c r="KA4" s="249" t="s">
        <v>379</v>
      </c>
      <c r="KB4" s="83">
        <v>5</v>
      </c>
      <c r="KC4" s="83">
        <v>10.5</v>
      </c>
      <c r="KD4" s="84">
        <v>10.5</v>
      </c>
      <c r="KE4" s="85">
        <v>10.5</v>
      </c>
      <c r="KF4" s="83">
        <v>10.5</v>
      </c>
      <c r="KG4" s="83">
        <v>10.5</v>
      </c>
      <c r="KH4" s="83">
        <v>10.5</v>
      </c>
      <c r="KI4" s="83">
        <v>10.5</v>
      </c>
      <c r="KJ4" s="83">
        <v>10.5</v>
      </c>
      <c r="KK4" s="83">
        <v>10.5</v>
      </c>
      <c r="KL4" s="83">
        <v>10.5</v>
      </c>
      <c r="KM4" s="83">
        <v>10.5</v>
      </c>
      <c r="KN4" s="83">
        <v>10.5</v>
      </c>
      <c r="KO4" s="83">
        <v>10.5</v>
      </c>
      <c r="KP4" s="83">
        <v>5</v>
      </c>
      <c r="KQ4" s="83"/>
      <c r="KR4" s="83"/>
      <c r="KS4" s="83"/>
      <c r="KT4" s="83"/>
      <c r="KU4" s="83"/>
      <c r="KV4" s="83"/>
      <c r="KW4" s="83"/>
      <c r="KX4" s="83"/>
      <c r="KY4" s="83"/>
      <c r="KZ4" s="83"/>
      <c r="LA4" s="83"/>
      <c r="LB4" s="83"/>
      <c r="LC4" s="83"/>
      <c r="LD4" s="83">
        <v>5</v>
      </c>
      <c r="LE4" s="83">
        <v>10.5</v>
      </c>
      <c r="LF4" s="83">
        <v>10.5</v>
      </c>
      <c r="LG4" s="83">
        <v>10.5</v>
      </c>
      <c r="LH4" s="83">
        <v>10.5</v>
      </c>
      <c r="LI4" s="84">
        <v>10.5</v>
      </c>
      <c r="LJ4" s="85">
        <v>10.5</v>
      </c>
      <c r="LK4" s="83">
        <v>10.5</v>
      </c>
      <c r="LL4" s="83">
        <v>10.5</v>
      </c>
      <c r="LM4" s="83">
        <v>10.5</v>
      </c>
      <c r="LN4" s="83">
        <v>10.5</v>
      </c>
      <c r="LO4" s="83">
        <v>10.5</v>
      </c>
      <c r="LP4" s="83">
        <v>10.5</v>
      </c>
      <c r="LQ4" s="83">
        <v>10.5</v>
      </c>
      <c r="LR4" s="83">
        <v>5</v>
      </c>
      <c r="LS4" s="83"/>
      <c r="LT4" s="83"/>
      <c r="LU4" s="83"/>
      <c r="LV4" s="83"/>
      <c r="LW4" s="83"/>
      <c r="LX4" s="83"/>
      <c r="LY4" s="83"/>
      <c r="LZ4" s="83"/>
      <c r="MA4" s="83"/>
      <c r="MB4" s="83"/>
      <c r="MC4" s="83"/>
      <c r="MD4" s="83"/>
      <c r="ME4" s="83"/>
      <c r="MF4" s="83">
        <v>5</v>
      </c>
      <c r="MG4" s="83">
        <v>10.5</v>
      </c>
      <c r="MH4" s="83">
        <v>10.5</v>
      </c>
      <c r="MI4" s="83">
        <v>10.5</v>
      </c>
      <c r="MJ4" s="83">
        <v>10.5</v>
      </c>
      <c r="MK4" s="83">
        <v>10.5</v>
      </c>
      <c r="ML4" s="83">
        <v>10.5</v>
      </c>
      <c r="MM4" s="84">
        <v>10.5</v>
      </c>
      <c r="MN4" s="85">
        <v>10.5</v>
      </c>
      <c r="MO4" s="83">
        <v>10.5</v>
      </c>
      <c r="MP4" s="83">
        <v>10.5</v>
      </c>
      <c r="MQ4" s="83">
        <v>10.5</v>
      </c>
      <c r="MR4" s="83">
        <v>10.5</v>
      </c>
      <c r="MS4" s="83">
        <v>10.5</v>
      </c>
      <c r="MT4" s="83">
        <v>5</v>
      </c>
      <c r="MU4" s="83"/>
      <c r="MV4" s="83"/>
      <c r="MW4" s="83"/>
      <c r="MX4" s="83"/>
      <c r="MY4" s="83"/>
      <c r="MZ4" s="83"/>
      <c r="NA4" s="83"/>
      <c r="NB4" s="83"/>
      <c r="NC4" s="83"/>
      <c r="ND4" s="83"/>
      <c r="NE4" s="83"/>
      <c r="NF4" s="83"/>
      <c r="NG4" s="83"/>
      <c r="NH4" s="83">
        <v>5</v>
      </c>
      <c r="NI4" s="83">
        <v>10.5</v>
      </c>
      <c r="NJ4" s="83">
        <v>10.5</v>
      </c>
      <c r="NK4" s="83">
        <v>10.5</v>
      </c>
      <c r="NL4" s="83">
        <v>10.5</v>
      </c>
      <c r="NM4" s="83">
        <v>10.5</v>
      </c>
      <c r="NN4" s="83">
        <v>10.5</v>
      </c>
      <c r="NO4" s="83">
        <v>10.5</v>
      </c>
      <c r="NP4" s="83">
        <v>10.5</v>
      </c>
      <c r="NQ4" s="83">
        <v>10.5</v>
      </c>
      <c r="NR4" s="84">
        <v>10.5</v>
      </c>
      <c r="NS4" s="85">
        <v>10.5</v>
      </c>
      <c r="NT4" s="83">
        <v>10.5</v>
      </c>
      <c r="NU4" s="83">
        <v>10.5</v>
      </c>
      <c r="NV4" s="83">
        <v>5</v>
      </c>
      <c r="NW4" s="83"/>
      <c r="NX4" s="83"/>
      <c r="NY4" s="83"/>
      <c r="NZ4" s="83"/>
      <c r="OA4" s="83"/>
      <c r="OB4" s="83"/>
      <c r="OC4" s="83"/>
      <c r="OD4" s="83"/>
      <c r="OE4" s="83"/>
      <c r="OF4" s="83"/>
      <c r="OG4" s="83"/>
      <c r="OH4" s="83"/>
      <c r="OI4" s="83"/>
      <c r="OJ4" s="83"/>
      <c r="OK4" s="83"/>
      <c r="OL4" s="83"/>
      <c r="OM4" s="83"/>
      <c r="ON4" s="83"/>
      <c r="OO4" s="83"/>
      <c r="OP4" s="83"/>
      <c r="OQ4" s="83"/>
      <c r="OR4" s="83"/>
      <c r="OS4" s="83"/>
      <c r="OT4" s="83"/>
      <c r="OU4" s="83"/>
      <c r="OV4" s="83"/>
      <c r="OW4" s="84"/>
    </row>
    <row r="5" spans="1:413" ht="16.5" thickBot="1" x14ac:dyDescent="0.3">
      <c r="A5" s="1"/>
      <c r="B5" s="212" t="s">
        <v>68</v>
      </c>
      <c r="C5" s="212" t="str">
        <f t="shared" si="0"/>
        <v xml:space="preserve">Отомуродов </v>
      </c>
      <c r="D5" s="128">
        <v>7</v>
      </c>
      <c r="E5" s="251">
        <v>1</v>
      </c>
      <c r="F5" s="245" t="s">
        <v>48</v>
      </c>
      <c r="G5" s="216" t="s">
        <v>2</v>
      </c>
      <c r="H5" s="244" t="s">
        <v>2</v>
      </c>
      <c r="I5" s="326" t="s">
        <v>301</v>
      </c>
      <c r="J5" s="374"/>
      <c r="K5" s="368">
        <v>1995</v>
      </c>
      <c r="L5" s="368">
        <f ca="1">SUM($R5:OFFSET($R5,0,DATEVALUE("31.12."&amp;(YEAR(TODAY())))-DATEVALUE("01.01."&amp;YEAR(TODAY()))))</f>
        <v>1690</v>
      </c>
      <c r="M5" s="368">
        <f ca="1">SUM($R5:OFFSET($R5,0,TODAY()-DATEVALUE("01.01."&amp;YEAR(TODAY()))))</f>
        <v>1287</v>
      </c>
      <c r="N5" s="364">
        <f ca="1">COUNTIF($R5:OFFSET($R5,0,TODAY()-DATEVALUE("01.01."&amp;YEAR(TODAY()))),$N$3)</f>
        <v>0</v>
      </c>
      <c r="O5" s="364" t="e">
        <f ca="1">COUNTIFS($R5:OFFSET($R5,0,TODAY()-DATEVALUE("01.01."&amp;YEAR(TODAY()))),$O$3,#REF!:OFFSET(#REF!,0,TODAY()-DATEVALUE("01.01."&amp;YEAR(TODAY()))),"&lt;&gt;вс")</f>
        <v>#REF!</v>
      </c>
      <c r="P5" s="364">
        <f ca="1">COUNTIF($R5:OFFSET($R5,0,TODAY()-DATEVALUE("01.01."&amp;YEAR(TODAY()))),"БЛ")</f>
        <v>10</v>
      </c>
      <c r="Q5" s="364" t="e">
        <f ca="1">COUNTIFS($R5:OFFSET($R5,0,TODAY()-DATEVALUE("01.01."&amp;YEAR(TODAY()))),"К",#REF!:OFFSET(#REF!,0,TODAY()-DATEVALUE("01.01."&amp;YEAR(TODAY()))),"&lt;&gt;вс",#REF!:OFFSET(#REF!,0,TODAY()-DATEVALUE("01.01."&amp;YEAR(TODAY()))),"&lt;&gt;сб")*8</f>
        <v>#REF!</v>
      </c>
      <c r="R5" s="356">
        <v>10.5</v>
      </c>
      <c r="S5" s="356">
        <v>10.5</v>
      </c>
      <c r="T5" s="356">
        <v>10.5</v>
      </c>
      <c r="U5" s="356">
        <v>10.5</v>
      </c>
      <c r="V5" s="356">
        <v>5</v>
      </c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305">
        <v>5</v>
      </c>
      <c r="AK5" s="305">
        <v>10.5</v>
      </c>
      <c r="AL5" s="305">
        <v>10.5</v>
      </c>
      <c r="AM5" s="305">
        <v>10.5</v>
      </c>
      <c r="AN5" s="305">
        <v>10.5</v>
      </c>
      <c r="AO5" s="305">
        <v>10.5</v>
      </c>
      <c r="AP5" s="305">
        <v>10.5</v>
      </c>
      <c r="AQ5" s="355">
        <v>10.5</v>
      </c>
      <c r="AR5" s="355">
        <v>10.5</v>
      </c>
      <c r="AS5" s="355">
        <v>10.5</v>
      </c>
      <c r="AT5" s="355">
        <v>10.5</v>
      </c>
      <c r="AU5" s="355">
        <v>10.5</v>
      </c>
      <c r="AV5" s="355">
        <v>10.5</v>
      </c>
      <c r="AW5" s="372">
        <v>10.5</v>
      </c>
      <c r="AX5" s="355">
        <v>5</v>
      </c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464" t="s">
        <v>371</v>
      </c>
      <c r="BK5" s="465" t="s">
        <v>371</v>
      </c>
      <c r="BL5" s="302">
        <v>5</v>
      </c>
      <c r="BM5" s="302">
        <v>10.5</v>
      </c>
      <c r="BN5" s="81" t="s">
        <v>362</v>
      </c>
      <c r="BO5" s="81" t="s">
        <v>362</v>
      </c>
      <c r="BP5" s="81" t="s">
        <v>362</v>
      </c>
      <c r="BQ5" s="81" t="s">
        <v>362</v>
      </c>
      <c r="BR5" s="81" t="s">
        <v>362</v>
      </c>
      <c r="BS5" s="81" t="s">
        <v>362</v>
      </c>
      <c r="BT5" s="81" t="s">
        <v>362</v>
      </c>
      <c r="BU5" s="81" t="s">
        <v>362</v>
      </c>
      <c r="BV5" s="81" t="s">
        <v>362</v>
      </c>
      <c r="BW5" s="81" t="s">
        <v>362</v>
      </c>
      <c r="BX5" s="81"/>
      <c r="BY5" s="268"/>
      <c r="BZ5" s="81"/>
      <c r="CA5" s="83"/>
      <c r="CB5" s="83"/>
      <c r="CC5" s="83"/>
      <c r="CD5" s="83"/>
      <c r="CE5" s="83"/>
      <c r="CF5" s="83"/>
      <c r="CG5" s="83"/>
      <c r="CH5" s="83"/>
      <c r="CI5" s="83"/>
      <c r="CJ5" s="83"/>
      <c r="CK5" s="83"/>
      <c r="CL5" s="83"/>
      <c r="CM5" s="83"/>
      <c r="CN5" s="355">
        <v>5</v>
      </c>
      <c r="CO5" s="355">
        <v>10.5</v>
      </c>
      <c r="CP5" s="355">
        <v>10.5</v>
      </c>
      <c r="CQ5" s="355">
        <v>10.5</v>
      </c>
      <c r="CR5" s="355">
        <v>10.5</v>
      </c>
      <c r="CS5" s="355">
        <v>10.5</v>
      </c>
      <c r="CT5" s="355">
        <v>10.5</v>
      </c>
      <c r="CU5" s="355">
        <v>10.5</v>
      </c>
      <c r="CV5" s="355">
        <v>10.5</v>
      </c>
      <c r="CW5" s="355">
        <v>10.5</v>
      </c>
      <c r="CX5" s="355">
        <v>10.5</v>
      </c>
      <c r="CY5" s="355">
        <v>10.5</v>
      </c>
      <c r="CZ5" s="355">
        <v>10.5</v>
      </c>
      <c r="DA5" s="355">
        <v>5</v>
      </c>
      <c r="DB5" s="249" t="s">
        <v>379</v>
      </c>
      <c r="DC5" s="253" t="s">
        <v>379</v>
      </c>
      <c r="DD5" s="249" t="s">
        <v>379</v>
      </c>
      <c r="DE5" s="249" t="s">
        <v>379</v>
      </c>
      <c r="DF5" s="249"/>
      <c r="DG5" s="249" t="s">
        <v>379</v>
      </c>
      <c r="DH5" s="249" t="s">
        <v>379</v>
      </c>
      <c r="DI5" s="249" t="s">
        <v>379</v>
      </c>
      <c r="DJ5" s="249" t="s">
        <v>379</v>
      </c>
      <c r="DK5" s="249" t="s">
        <v>379</v>
      </c>
      <c r="DL5" s="249" t="s">
        <v>379</v>
      </c>
      <c r="DM5" s="249"/>
      <c r="DN5" s="249" t="s">
        <v>379</v>
      </c>
      <c r="DO5" s="249" t="s">
        <v>379</v>
      </c>
      <c r="DP5" s="227">
        <v>4</v>
      </c>
      <c r="DQ5" s="227">
        <v>10.5</v>
      </c>
      <c r="DR5" s="227">
        <v>10.5</v>
      </c>
      <c r="DS5" s="227">
        <v>10.5</v>
      </c>
      <c r="DT5" s="227">
        <v>10.5</v>
      </c>
      <c r="DU5" s="227">
        <v>10.5</v>
      </c>
      <c r="DV5" s="227">
        <v>10.5</v>
      </c>
      <c r="DW5" s="227">
        <v>6.5</v>
      </c>
      <c r="DX5" s="83"/>
      <c r="DY5" s="83"/>
      <c r="DZ5" s="83"/>
      <c r="EA5" s="83"/>
      <c r="EB5" s="83"/>
      <c r="EC5" s="83"/>
      <c r="ED5" s="83"/>
      <c r="EE5" s="83"/>
      <c r="EF5" s="83"/>
      <c r="EG5" s="84"/>
      <c r="EH5" s="85"/>
      <c r="EI5" s="83"/>
      <c r="EJ5" s="83"/>
      <c r="EK5" s="83"/>
      <c r="EL5" s="83"/>
      <c r="EM5" s="83"/>
      <c r="EN5" s="83"/>
      <c r="EO5" s="83"/>
      <c r="EP5" s="83"/>
      <c r="EQ5" s="83"/>
      <c r="ER5" s="83">
        <v>5</v>
      </c>
      <c r="ES5" s="83">
        <v>10.5</v>
      </c>
      <c r="ET5" s="83">
        <v>10.5</v>
      </c>
      <c r="EU5" s="83">
        <v>10.5</v>
      </c>
      <c r="EV5" s="83">
        <v>10.5</v>
      </c>
      <c r="EW5" s="83">
        <v>10.5</v>
      </c>
      <c r="EX5" s="83">
        <v>10.5</v>
      </c>
      <c r="EY5" s="83">
        <v>10.5</v>
      </c>
      <c r="EZ5" s="83">
        <v>10.5</v>
      </c>
      <c r="FA5" s="83">
        <v>10.5</v>
      </c>
      <c r="FB5" s="83">
        <v>10.5</v>
      </c>
      <c r="FC5" s="83">
        <v>10.5</v>
      </c>
      <c r="FD5" s="83">
        <v>10.5</v>
      </c>
      <c r="FE5" s="83">
        <v>10.5</v>
      </c>
      <c r="FF5" s="83">
        <v>5</v>
      </c>
      <c r="FG5" s="83"/>
      <c r="FH5" s="83"/>
      <c r="FI5" s="83"/>
      <c r="FJ5" s="83"/>
      <c r="FK5" s="83"/>
      <c r="FL5" s="84"/>
      <c r="FM5" s="268"/>
      <c r="FN5" s="81"/>
      <c r="FO5" s="81"/>
      <c r="FP5" s="81"/>
      <c r="FQ5" s="81"/>
      <c r="FR5" s="81"/>
      <c r="FS5" s="81"/>
      <c r="FT5" s="83">
        <v>5</v>
      </c>
      <c r="FU5" s="83">
        <v>10.5</v>
      </c>
      <c r="FV5" s="83">
        <v>10.5</v>
      </c>
      <c r="FW5" s="83">
        <v>10.5</v>
      </c>
      <c r="FX5" s="83">
        <v>10.5</v>
      </c>
      <c r="FY5" s="83">
        <v>10.5</v>
      </c>
      <c r="FZ5" s="83">
        <v>10.5</v>
      </c>
      <c r="GA5" s="83">
        <v>10.5</v>
      </c>
      <c r="GB5" s="83">
        <v>10.5</v>
      </c>
      <c r="GC5" s="83">
        <v>10.5</v>
      </c>
      <c r="GD5" s="83">
        <v>10.5</v>
      </c>
      <c r="GE5" s="83">
        <v>10.5</v>
      </c>
      <c r="GF5" s="83">
        <v>10.5</v>
      </c>
      <c r="GG5" s="83">
        <v>10.5</v>
      </c>
      <c r="GH5" s="83">
        <v>5</v>
      </c>
      <c r="GI5" s="83"/>
      <c r="GJ5" s="83"/>
      <c r="GK5" s="83"/>
      <c r="GL5" s="83"/>
      <c r="GM5" s="83"/>
      <c r="GN5" s="83"/>
      <c r="GO5" s="83"/>
      <c r="GP5" s="84"/>
      <c r="GQ5" s="85"/>
      <c r="GR5" s="83"/>
      <c r="GS5" s="83"/>
      <c r="GT5" s="83"/>
      <c r="GU5" s="83"/>
      <c r="GV5" s="83">
        <v>5</v>
      </c>
      <c r="GW5" s="83">
        <v>10.5</v>
      </c>
      <c r="GX5" s="83">
        <v>10.5</v>
      </c>
      <c r="GY5" s="83">
        <v>10.5</v>
      </c>
      <c r="GZ5" s="83">
        <v>10.5</v>
      </c>
      <c r="HA5" s="83">
        <v>10.5</v>
      </c>
      <c r="HB5" s="83">
        <v>10.5</v>
      </c>
      <c r="HC5" s="83">
        <v>10.5</v>
      </c>
      <c r="HD5" s="83">
        <v>10.5</v>
      </c>
      <c r="HE5" s="83">
        <v>10.5</v>
      </c>
      <c r="HF5" s="83">
        <v>10.5</v>
      </c>
      <c r="HG5" s="83">
        <v>10.5</v>
      </c>
      <c r="HH5" s="83">
        <v>10.5</v>
      </c>
      <c r="HI5" s="83">
        <v>5</v>
      </c>
      <c r="HJ5" s="249" t="s">
        <v>379</v>
      </c>
      <c r="HK5" s="249" t="s">
        <v>379</v>
      </c>
      <c r="HL5" s="249" t="s">
        <v>379</v>
      </c>
      <c r="HM5" s="249" t="s">
        <v>379</v>
      </c>
      <c r="HN5" s="249" t="s">
        <v>379</v>
      </c>
      <c r="HO5" s="249" t="s">
        <v>379</v>
      </c>
      <c r="HP5" s="249" t="s">
        <v>379</v>
      </c>
      <c r="HQ5" s="249" t="s">
        <v>379</v>
      </c>
      <c r="HR5" s="249" t="s">
        <v>379</v>
      </c>
      <c r="HS5" s="249" t="s">
        <v>379</v>
      </c>
      <c r="HT5" s="249" t="s">
        <v>379</v>
      </c>
      <c r="HU5" s="249" t="s">
        <v>379</v>
      </c>
      <c r="HV5" s="249" t="s">
        <v>379</v>
      </c>
      <c r="HW5" s="249" t="s">
        <v>379</v>
      </c>
      <c r="HX5" s="83">
        <v>5</v>
      </c>
      <c r="HY5" s="83">
        <v>10.5</v>
      </c>
      <c r="HZ5" s="83">
        <v>10.5</v>
      </c>
      <c r="IA5" s="83">
        <v>10.5</v>
      </c>
      <c r="IB5" s="83">
        <v>10.5</v>
      </c>
      <c r="IC5" s="83">
        <v>10.5</v>
      </c>
      <c r="ID5" s="83">
        <v>10.5</v>
      </c>
      <c r="IE5" s="83">
        <v>10.5</v>
      </c>
      <c r="IF5" s="83">
        <v>10.5</v>
      </c>
      <c r="IG5" s="83">
        <v>10.5</v>
      </c>
      <c r="IH5" s="83">
        <v>10.5</v>
      </c>
      <c r="II5" s="83">
        <v>10.5</v>
      </c>
      <c r="IJ5" s="83">
        <v>10.5</v>
      </c>
      <c r="IK5" s="83">
        <v>10.5</v>
      </c>
      <c r="IL5" s="83">
        <v>5</v>
      </c>
      <c r="IM5" s="83"/>
      <c r="IN5" s="83"/>
      <c r="IO5" s="83"/>
      <c r="IP5" s="83"/>
      <c r="IQ5" s="83"/>
      <c r="IR5" s="83"/>
      <c r="IS5" s="83"/>
      <c r="IT5" s="83"/>
      <c r="IU5" s="83"/>
      <c r="IV5" s="83"/>
      <c r="IW5" s="83"/>
      <c r="IX5" s="83"/>
      <c r="IY5" s="83"/>
      <c r="IZ5" s="84">
        <v>5</v>
      </c>
      <c r="JA5" s="85">
        <v>10.5</v>
      </c>
      <c r="JB5" s="83">
        <v>10.5</v>
      </c>
      <c r="JC5" s="83">
        <v>10.5</v>
      </c>
      <c r="JD5" s="83">
        <v>10.5</v>
      </c>
      <c r="JE5" s="83">
        <v>10.5</v>
      </c>
      <c r="JF5" s="83">
        <v>10.5</v>
      </c>
      <c r="JG5" s="83">
        <v>10.5</v>
      </c>
      <c r="JH5" s="83">
        <v>10.5</v>
      </c>
      <c r="JI5" s="83">
        <v>10.5</v>
      </c>
      <c r="JJ5" s="83">
        <v>10.5</v>
      </c>
      <c r="JK5" s="83">
        <v>10.5</v>
      </c>
      <c r="JL5" s="83">
        <v>10.5</v>
      </c>
      <c r="JM5" s="83">
        <v>10.5</v>
      </c>
      <c r="JN5" s="83">
        <v>5</v>
      </c>
      <c r="JO5" s="83"/>
      <c r="JP5" s="83"/>
      <c r="JQ5" s="83"/>
      <c r="JR5" s="83"/>
      <c r="JS5" s="83"/>
      <c r="JT5" s="83"/>
      <c r="JU5" s="83"/>
      <c r="JV5" s="83"/>
      <c r="JW5" s="83"/>
      <c r="JX5" s="83"/>
      <c r="JY5" s="83"/>
      <c r="JZ5" s="83"/>
      <c r="KA5" s="83"/>
      <c r="KB5" s="83">
        <v>5</v>
      </c>
      <c r="KC5" s="83">
        <v>10.5</v>
      </c>
      <c r="KD5" s="84">
        <v>10.5</v>
      </c>
      <c r="KE5" s="85">
        <v>10.5</v>
      </c>
      <c r="KF5" s="83">
        <v>10.5</v>
      </c>
      <c r="KG5" s="83">
        <v>10.5</v>
      </c>
      <c r="KH5" s="83">
        <v>10.5</v>
      </c>
      <c r="KI5" s="83">
        <v>10.5</v>
      </c>
      <c r="KJ5" s="83">
        <v>10.5</v>
      </c>
      <c r="KK5" s="83">
        <v>10.5</v>
      </c>
      <c r="KL5" s="83">
        <v>10.5</v>
      </c>
      <c r="KM5" s="83">
        <v>10.5</v>
      </c>
      <c r="KN5" s="83">
        <v>10.5</v>
      </c>
      <c r="KO5" s="83">
        <v>10.5</v>
      </c>
      <c r="KP5" s="83">
        <v>5</v>
      </c>
      <c r="KQ5" s="83"/>
      <c r="KR5" s="83"/>
      <c r="KS5" s="83"/>
      <c r="KT5" s="83"/>
      <c r="KU5" s="83"/>
      <c r="KV5" s="83"/>
      <c r="KW5" s="83"/>
      <c r="KX5" s="83"/>
      <c r="KY5" s="83"/>
      <c r="KZ5" s="83"/>
      <c r="LA5" s="83"/>
      <c r="LB5" s="83"/>
      <c r="LC5" s="83"/>
      <c r="LD5" s="83">
        <v>5</v>
      </c>
      <c r="LE5" s="83">
        <v>10.5</v>
      </c>
      <c r="LF5" s="83">
        <v>10.5</v>
      </c>
      <c r="LG5" s="83">
        <v>10.5</v>
      </c>
      <c r="LH5" s="83">
        <v>10.5</v>
      </c>
      <c r="LI5" s="84">
        <v>10.5</v>
      </c>
      <c r="LJ5" s="85">
        <v>10.5</v>
      </c>
      <c r="LK5" s="83">
        <v>10.5</v>
      </c>
      <c r="LL5" s="83">
        <v>10.5</v>
      </c>
      <c r="LM5" s="83">
        <v>10.5</v>
      </c>
      <c r="LN5" s="83">
        <v>10.5</v>
      </c>
      <c r="LO5" s="83">
        <v>10.5</v>
      </c>
      <c r="LP5" s="83">
        <v>10.5</v>
      </c>
      <c r="LQ5" s="83">
        <v>10.5</v>
      </c>
      <c r="LR5" s="83">
        <v>5</v>
      </c>
      <c r="LS5" s="83"/>
      <c r="LT5" s="83"/>
      <c r="LU5" s="83"/>
      <c r="LV5" s="83"/>
      <c r="LW5" s="83"/>
      <c r="LX5" s="83"/>
      <c r="LY5" s="83"/>
      <c r="LZ5" s="83"/>
      <c r="MA5" s="83"/>
      <c r="MB5" s="83"/>
      <c r="MC5" s="83"/>
      <c r="MD5" s="83"/>
      <c r="ME5" s="83"/>
      <c r="MF5" s="83">
        <v>5</v>
      </c>
      <c r="MG5" s="83">
        <v>10.5</v>
      </c>
      <c r="MH5" s="83">
        <v>10.5</v>
      </c>
      <c r="MI5" s="83">
        <v>10.5</v>
      </c>
      <c r="MJ5" s="83">
        <v>10.5</v>
      </c>
      <c r="MK5" s="83">
        <v>10.5</v>
      </c>
      <c r="ML5" s="83">
        <v>10.5</v>
      </c>
      <c r="MM5" s="84">
        <v>10.5</v>
      </c>
      <c r="MN5" s="85">
        <v>10.5</v>
      </c>
      <c r="MO5" s="83">
        <v>10.5</v>
      </c>
      <c r="MP5" s="83">
        <v>10.5</v>
      </c>
      <c r="MQ5" s="83">
        <v>10.5</v>
      </c>
      <c r="MR5" s="83">
        <v>10.5</v>
      </c>
      <c r="MS5" s="83">
        <v>10.5</v>
      </c>
      <c r="MT5" s="83">
        <v>5</v>
      </c>
      <c r="MU5" s="83"/>
      <c r="MV5" s="83"/>
      <c r="MW5" s="83"/>
      <c r="MX5" s="83"/>
      <c r="MY5" s="83"/>
      <c r="MZ5" s="83"/>
      <c r="NA5" s="83"/>
      <c r="NB5" s="83"/>
      <c r="NC5" s="83"/>
      <c r="ND5" s="83"/>
      <c r="NE5" s="83"/>
      <c r="NF5" s="83"/>
      <c r="NG5" s="83"/>
      <c r="NH5" s="83">
        <v>5</v>
      </c>
      <c r="NI5" s="83">
        <v>10.5</v>
      </c>
      <c r="NJ5" s="83">
        <v>10.5</v>
      </c>
      <c r="NK5" s="83">
        <v>10.5</v>
      </c>
      <c r="NL5" s="83">
        <v>10.5</v>
      </c>
      <c r="NM5" s="83">
        <v>10.5</v>
      </c>
      <c r="NN5" s="83">
        <v>10.5</v>
      </c>
      <c r="NO5" s="83">
        <v>10.5</v>
      </c>
      <c r="NP5" s="83">
        <v>10.5</v>
      </c>
      <c r="NQ5" s="83">
        <v>10.5</v>
      </c>
      <c r="NR5" s="84">
        <v>10.5</v>
      </c>
      <c r="NS5" s="85">
        <v>10.5</v>
      </c>
      <c r="NT5" s="83">
        <v>10.5</v>
      </c>
      <c r="NU5" s="83">
        <v>10.5</v>
      </c>
      <c r="NV5" s="83">
        <v>5</v>
      </c>
      <c r="NW5" s="83"/>
      <c r="NX5" s="83"/>
      <c r="NY5" s="83"/>
      <c r="NZ5" s="83"/>
      <c r="OA5" s="83"/>
      <c r="OB5" s="83"/>
      <c r="OC5" s="83"/>
      <c r="OD5" s="83"/>
      <c r="OE5" s="83"/>
      <c r="OF5" s="83"/>
      <c r="OG5" s="83"/>
      <c r="OH5" s="83"/>
      <c r="OI5" s="83"/>
      <c r="OJ5" s="83"/>
      <c r="OK5" s="83"/>
      <c r="OL5" s="83"/>
      <c r="OM5" s="83"/>
      <c r="ON5" s="83"/>
      <c r="OO5" s="83"/>
      <c r="OP5" s="83"/>
      <c r="OQ5" s="83"/>
      <c r="OR5" s="83"/>
      <c r="OS5" s="83"/>
      <c r="OT5" s="83"/>
      <c r="OU5" s="83"/>
      <c r="OV5" s="83"/>
      <c r="OW5" s="84"/>
    </row>
    <row r="6" spans="1:413" ht="16.5" thickBot="1" x14ac:dyDescent="0.3">
      <c r="A6" s="1"/>
      <c r="B6" s="212" t="s">
        <v>77</v>
      </c>
      <c r="C6" s="212" t="str">
        <f t="shared" si="0"/>
        <v xml:space="preserve">Гузаров </v>
      </c>
      <c r="D6" s="128">
        <v>8</v>
      </c>
      <c r="E6" s="251">
        <v>1</v>
      </c>
      <c r="F6" s="245" t="s">
        <v>48</v>
      </c>
      <c r="G6" s="216" t="s">
        <v>2</v>
      </c>
      <c r="H6" s="244" t="s">
        <v>2</v>
      </c>
      <c r="I6" s="326" t="s">
        <v>301</v>
      </c>
      <c r="J6" s="374"/>
      <c r="K6" s="368">
        <v>1995</v>
      </c>
      <c r="L6" s="368">
        <f ca="1">SUM($R6:OFFSET($R6,0,DATEVALUE("31.12."&amp;(YEAR(TODAY())))-DATEVALUE("01.01."&amp;YEAR(TODAY()))))</f>
        <v>1889</v>
      </c>
      <c r="M6" s="368">
        <f ca="1">SUM($R6:OFFSET($R6,0,TODAY()-DATEVALUE("01.01."&amp;YEAR(TODAY()))))</f>
        <v>1486</v>
      </c>
      <c r="N6" s="364">
        <f ca="1">COUNTIF($R6:OFFSET($R6,0,TODAY()-DATEVALUE("01.01."&amp;YEAR(TODAY()))),$N$3)</f>
        <v>0</v>
      </c>
      <c r="O6" s="364" t="e">
        <f ca="1">COUNTIFS($R6:OFFSET($R6,0,TODAY()-DATEVALUE("01.01."&amp;YEAR(TODAY()))),$O$3,#REF!:OFFSET(#REF!,0,TODAY()-DATEVALUE("01.01."&amp;YEAR(TODAY()))),"&lt;&gt;вс")</f>
        <v>#REF!</v>
      </c>
      <c r="P6" s="364">
        <f ca="1">COUNTIF($R6:OFFSET($R6,0,TODAY()-DATEVALUE("01.01."&amp;YEAR(TODAY()))),"БЛ")</f>
        <v>0</v>
      </c>
      <c r="Q6" s="364" t="e">
        <f ca="1">COUNTIFS($R6:OFFSET($R6,0,TODAY()-DATEVALUE("01.01."&amp;YEAR(TODAY()))),"К",#REF!:OFFSET(#REF!,0,TODAY()-DATEVALUE("01.01."&amp;YEAR(TODAY()))),"&lt;&gt;вс",#REF!:OFFSET(#REF!,0,TODAY()-DATEVALUE("01.01."&amp;YEAR(TODAY()))),"&lt;&gt;сб")*8</f>
        <v>#REF!</v>
      </c>
      <c r="R6" s="261">
        <v>10.5</v>
      </c>
      <c r="S6" s="261">
        <v>10.5</v>
      </c>
      <c r="T6" s="261">
        <v>10.5</v>
      </c>
      <c r="U6" s="261">
        <v>10.5</v>
      </c>
      <c r="V6" s="376">
        <v>5</v>
      </c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358">
        <v>5</v>
      </c>
      <c r="AK6" s="358">
        <v>10.5</v>
      </c>
      <c r="AL6" s="358">
        <v>10.5</v>
      </c>
      <c r="AM6" s="358">
        <v>10.5</v>
      </c>
      <c r="AN6" s="358">
        <v>10.5</v>
      </c>
      <c r="AO6" s="358">
        <v>10.5</v>
      </c>
      <c r="AP6" s="358">
        <v>10.5</v>
      </c>
      <c r="AQ6" s="358">
        <v>10.5</v>
      </c>
      <c r="AR6" s="358">
        <v>10.5</v>
      </c>
      <c r="AS6" s="358">
        <v>10.5</v>
      </c>
      <c r="AT6" s="358">
        <v>10.5</v>
      </c>
      <c r="AU6" s="358">
        <v>10.5</v>
      </c>
      <c r="AV6" s="358">
        <v>10.5</v>
      </c>
      <c r="AW6" s="362">
        <v>10.5</v>
      </c>
      <c r="AX6" s="470">
        <v>10.5</v>
      </c>
      <c r="AY6" s="472">
        <v>10.5</v>
      </c>
      <c r="AZ6" s="471">
        <v>5</v>
      </c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464" t="s">
        <v>371</v>
      </c>
      <c r="BM6" s="465" t="s">
        <v>371</v>
      </c>
      <c r="BN6" s="356">
        <v>10.5</v>
      </c>
      <c r="BO6" s="356">
        <v>10.5</v>
      </c>
      <c r="BP6" s="356">
        <v>10.5</v>
      </c>
      <c r="BQ6" s="356">
        <v>10.5</v>
      </c>
      <c r="BR6" s="356">
        <v>10.5</v>
      </c>
      <c r="BS6" s="356">
        <v>10.5</v>
      </c>
      <c r="BT6" s="356">
        <v>10.5</v>
      </c>
      <c r="BU6" s="356">
        <v>10.5</v>
      </c>
      <c r="BV6" s="356">
        <v>10.5</v>
      </c>
      <c r="BW6" s="356">
        <v>10.5</v>
      </c>
      <c r="BX6" s="356">
        <v>5</v>
      </c>
      <c r="BY6" s="258" t="s">
        <v>379</v>
      </c>
      <c r="BZ6" s="249" t="s">
        <v>379</v>
      </c>
      <c r="CA6" s="249" t="s">
        <v>379</v>
      </c>
      <c r="CB6" s="249" t="s">
        <v>379</v>
      </c>
      <c r="CC6" s="249" t="s">
        <v>379</v>
      </c>
      <c r="CD6" s="249"/>
      <c r="CE6" s="249" t="s">
        <v>379</v>
      </c>
      <c r="CF6" s="249"/>
      <c r="CG6" s="249" t="s">
        <v>379</v>
      </c>
      <c r="CH6" s="249" t="s">
        <v>379</v>
      </c>
      <c r="CI6" s="249" t="s">
        <v>379</v>
      </c>
      <c r="CJ6" s="249" t="s">
        <v>379</v>
      </c>
      <c r="CK6" s="249"/>
      <c r="CL6" s="249" t="s">
        <v>379</v>
      </c>
      <c r="CM6" s="249" t="s">
        <v>379</v>
      </c>
      <c r="CN6" s="83">
        <v>5</v>
      </c>
      <c r="CO6" s="83">
        <v>10.5</v>
      </c>
      <c r="CP6" s="83">
        <v>10.5</v>
      </c>
      <c r="CQ6" s="83">
        <v>10.5</v>
      </c>
      <c r="CR6" s="83">
        <v>10.5</v>
      </c>
      <c r="CS6" s="83">
        <v>10.5</v>
      </c>
      <c r="CT6" s="83">
        <v>10.5</v>
      </c>
      <c r="CU6" s="83">
        <v>10.5</v>
      </c>
      <c r="CV6" s="83">
        <v>10.5</v>
      </c>
      <c r="CW6" s="83">
        <v>10.5</v>
      </c>
      <c r="CX6" s="83">
        <v>10.5</v>
      </c>
      <c r="CY6" s="83">
        <v>10.5</v>
      </c>
      <c r="CZ6" s="83">
        <v>10.5</v>
      </c>
      <c r="DA6" s="83">
        <v>10.5</v>
      </c>
      <c r="DB6" s="83">
        <v>5</v>
      </c>
      <c r="DC6" s="84"/>
      <c r="DD6" s="83"/>
      <c r="DE6" s="83"/>
      <c r="DF6" s="83"/>
      <c r="DG6" s="83"/>
      <c r="DH6" s="83"/>
      <c r="DI6" s="83"/>
      <c r="DJ6" s="83"/>
      <c r="DK6" s="83"/>
      <c r="DL6" s="83"/>
      <c r="DM6" s="83"/>
      <c r="DN6" s="83"/>
      <c r="DO6" s="83"/>
      <c r="DP6" s="83">
        <v>5</v>
      </c>
      <c r="DQ6" s="83">
        <v>10.5</v>
      </c>
      <c r="DR6" s="83">
        <v>10.5</v>
      </c>
      <c r="DS6" s="83">
        <v>10.5</v>
      </c>
      <c r="DT6" s="83">
        <v>10.5</v>
      </c>
      <c r="DU6" s="83">
        <v>10.5</v>
      </c>
      <c r="DV6" s="83">
        <v>10.5</v>
      </c>
      <c r="DW6" s="83">
        <v>10.5</v>
      </c>
      <c r="DX6" s="83">
        <v>10.5</v>
      </c>
      <c r="DY6" s="83">
        <v>10.5</v>
      </c>
      <c r="DZ6" s="83">
        <v>10.5</v>
      </c>
      <c r="EA6" s="83">
        <v>10.5</v>
      </c>
      <c r="EB6" s="83">
        <v>10.5</v>
      </c>
      <c r="EC6" s="83">
        <v>10.5</v>
      </c>
      <c r="ED6" s="83">
        <v>5</v>
      </c>
      <c r="EE6" s="83"/>
      <c r="EF6" s="83"/>
      <c r="EG6" s="84"/>
      <c r="EH6" s="85"/>
      <c r="EI6" s="83"/>
      <c r="EJ6" s="83"/>
      <c r="EK6" s="83"/>
      <c r="EL6" s="83"/>
      <c r="EM6" s="83"/>
      <c r="EN6" s="83"/>
      <c r="EO6" s="83"/>
      <c r="EP6" s="83"/>
      <c r="EQ6" s="83"/>
      <c r="ER6" s="83">
        <v>5</v>
      </c>
      <c r="ES6" s="83">
        <v>10.5</v>
      </c>
      <c r="ET6" s="83">
        <v>10.5</v>
      </c>
      <c r="EU6" s="83">
        <v>10.5</v>
      </c>
      <c r="EV6" s="83">
        <v>10.5</v>
      </c>
      <c r="EW6" s="83">
        <v>10.5</v>
      </c>
      <c r="EX6" s="83">
        <v>10.5</v>
      </c>
      <c r="EY6" s="83">
        <v>10.5</v>
      </c>
      <c r="EZ6" s="83">
        <v>10.5</v>
      </c>
      <c r="FA6" s="83">
        <v>10.5</v>
      </c>
      <c r="FB6" s="83">
        <v>10.5</v>
      </c>
      <c r="FC6" s="83">
        <v>10.5</v>
      </c>
      <c r="FD6" s="83">
        <v>10.5</v>
      </c>
      <c r="FE6" s="83">
        <v>10.5</v>
      </c>
      <c r="FF6" s="83">
        <v>5</v>
      </c>
      <c r="FG6" s="83"/>
      <c r="FH6" s="83"/>
      <c r="FI6" s="83"/>
      <c r="FJ6" s="83"/>
      <c r="FK6" s="83"/>
      <c r="FL6" s="84"/>
      <c r="FM6" s="268"/>
      <c r="FN6" s="81"/>
      <c r="FO6" s="81"/>
      <c r="FP6" s="81"/>
      <c r="FQ6" s="81"/>
      <c r="FR6" s="81"/>
      <c r="FS6" s="81"/>
      <c r="FT6" s="83">
        <v>5</v>
      </c>
      <c r="FU6" s="83">
        <v>10.5</v>
      </c>
      <c r="FV6" s="83">
        <v>10.5</v>
      </c>
      <c r="FW6" s="83">
        <v>10.5</v>
      </c>
      <c r="FX6" s="83">
        <v>10.5</v>
      </c>
      <c r="FY6" s="83">
        <v>10.5</v>
      </c>
      <c r="FZ6" s="83">
        <v>10.5</v>
      </c>
      <c r="GA6" s="83">
        <v>10.5</v>
      </c>
      <c r="GB6" s="83">
        <v>10.5</v>
      </c>
      <c r="GC6" s="83">
        <v>10.5</v>
      </c>
      <c r="GD6" s="83">
        <v>10.5</v>
      </c>
      <c r="GE6" s="83">
        <v>10.5</v>
      </c>
      <c r="GF6" s="83">
        <v>10.5</v>
      </c>
      <c r="GG6" s="83">
        <v>10.5</v>
      </c>
      <c r="GH6" s="83">
        <v>5</v>
      </c>
      <c r="GI6" s="83"/>
      <c r="GJ6" s="83"/>
      <c r="GK6" s="83"/>
      <c r="GL6" s="83"/>
      <c r="GM6" s="83"/>
      <c r="GN6" s="83"/>
      <c r="GO6" s="83"/>
      <c r="GP6" s="84"/>
      <c r="GQ6" s="85"/>
      <c r="GR6" s="83"/>
      <c r="GS6" s="83"/>
      <c r="GT6" s="83"/>
      <c r="GU6" s="83"/>
      <c r="GV6" s="83">
        <v>5</v>
      </c>
      <c r="GW6" s="83">
        <v>10.5</v>
      </c>
      <c r="GX6" s="83">
        <v>10.5</v>
      </c>
      <c r="GY6" s="83">
        <v>10.5</v>
      </c>
      <c r="GZ6" s="83">
        <v>10.5</v>
      </c>
      <c r="HA6" s="83">
        <v>10.5</v>
      </c>
      <c r="HB6" s="83">
        <v>10.5</v>
      </c>
      <c r="HC6" s="83">
        <v>10.5</v>
      </c>
      <c r="HD6" s="83">
        <v>10.5</v>
      </c>
      <c r="HE6" s="83">
        <v>10.5</v>
      </c>
      <c r="HF6" s="83">
        <v>10.5</v>
      </c>
      <c r="HG6" s="83">
        <v>10.5</v>
      </c>
      <c r="HH6" s="83">
        <v>10.5</v>
      </c>
      <c r="HI6" s="83">
        <v>10.5</v>
      </c>
      <c r="HJ6" s="83">
        <v>5</v>
      </c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4"/>
      <c r="HV6" s="85"/>
      <c r="HW6" s="83"/>
      <c r="HX6" s="83">
        <v>5</v>
      </c>
      <c r="HY6" s="83">
        <v>10.5</v>
      </c>
      <c r="HZ6" s="83">
        <v>10.5</v>
      </c>
      <c r="IA6" s="83">
        <v>10.5</v>
      </c>
      <c r="IB6" s="83">
        <v>10.5</v>
      </c>
      <c r="IC6" s="83">
        <v>10.5</v>
      </c>
      <c r="ID6" s="83">
        <v>10.5</v>
      </c>
      <c r="IE6" s="83">
        <v>10.5</v>
      </c>
      <c r="IF6" s="83">
        <v>10.5</v>
      </c>
      <c r="IG6" s="83">
        <v>10.5</v>
      </c>
      <c r="IH6" s="83">
        <v>10.5</v>
      </c>
      <c r="II6" s="83">
        <v>10.5</v>
      </c>
      <c r="IJ6" s="83">
        <v>10.5</v>
      </c>
      <c r="IK6" s="81">
        <v>5</v>
      </c>
      <c r="IL6" s="249" t="s">
        <v>379</v>
      </c>
      <c r="IM6" s="249" t="s">
        <v>379</v>
      </c>
      <c r="IN6" s="249" t="s">
        <v>379</v>
      </c>
      <c r="IO6" s="249" t="s">
        <v>379</v>
      </c>
      <c r="IP6" s="249" t="s">
        <v>379</v>
      </c>
      <c r="IQ6" s="249" t="s">
        <v>379</v>
      </c>
      <c r="IR6" s="249" t="s">
        <v>379</v>
      </c>
      <c r="IS6" s="249" t="s">
        <v>379</v>
      </c>
      <c r="IT6" s="249" t="s">
        <v>379</v>
      </c>
      <c r="IU6" s="249" t="s">
        <v>379</v>
      </c>
      <c r="IV6" s="249" t="s">
        <v>379</v>
      </c>
      <c r="IW6" s="249" t="s">
        <v>379</v>
      </c>
      <c r="IX6" s="249" t="s">
        <v>379</v>
      </c>
      <c r="IY6" s="249" t="s">
        <v>379</v>
      </c>
      <c r="IZ6" s="84">
        <v>5</v>
      </c>
      <c r="JA6" s="85">
        <v>10.5</v>
      </c>
      <c r="JB6" s="83">
        <v>10.5</v>
      </c>
      <c r="JC6" s="83">
        <v>10.5</v>
      </c>
      <c r="JD6" s="83">
        <v>10.5</v>
      </c>
      <c r="JE6" s="83">
        <v>10.5</v>
      </c>
      <c r="JF6" s="83">
        <v>10.5</v>
      </c>
      <c r="JG6" s="83">
        <v>10.5</v>
      </c>
      <c r="JH6" s="83">
        <v>10.5</v>
      </c>
      <c r="JI6" s="83">
        <v>10.5</v>
      </c>
      <c r="JJ6" s="83">
        <v>10.5</v>
      </c>
      <c r="JK6" s="83">
        <v>10.5</v>
      </c>
      <c r="JL6" s="83">
        <v>10.5</v>
      </c>
      <c r="JM6" s="83">
        <v>10.5</v>
      </c>
      <c r="JN6" s="83">
        <v>5</v>
      </c>
      <c r="JO6" s="83"/>
      <c r="JP6" s="83"/>
      <c r="JQ6" s="83"/>
      <c r="JR6" s="83"/>
      <c r="JS6" s="83"/>
      <c r="JT6" s="83"/>
      <c r="JU6" s="83"/>
      <c r="JV6" s="83"/>
      <c r="JW6" s="83"/>
      <c r="JX6" s="83"/>
      <c r="JY6" s="83"/>
      <c r="JZ6" s="83"/>
      <c r="KA6" s="83"/>
      <c r="KB6" s="83">
        <v>5</v>
      </c>
      <c r="KC6" s="83">
        <v>10.5</v>
      </c>
      <c r="KD6" s="84">
        <v>10.5</v>
      </c>
      <c r="KE6" s="85">
        <v>10.5</v>
      </c>
      <c r="KF6" s="83">
        <v>10.5</v>
      </c>
      <c r="KG6" s="83">
        <v>10.5</v>
      </c>
      <c r="KH6" s="83">
        <v>10.5</v>
      </c>
      <c r="KI6" s="83">
        <v>10.5</v>
      </c>
      <c r="KJ6" s="83">
        <v>10.5</v>
      </c>
      <c r="KK6" s="83">
        <v>10.5</v>
      </c>
      <c r="KL6" s="83">
        <v>10.5</v>
      </c>
      <c r="KM6" s="83">
        <v>10.5</v>
      </c>
      <c r="KN6" s="83">
        <v>10.5</v>
      </c>
      <c r="KO6" s="83">
        <v>10.5</v>
      </c>
      <c r="KP6" s="83">
        <v>5</v>
      </c>
      <c r="KQ6" s="83"/>
      <c r="KR6" s="83"/>
      <c r="KS6" s="83"/>
      <c r="KT6" s="83"/>
      <c r="KU6" s="83"/>
      <c r="KV6" s="83"/>
      <c r="KW6" s="83"/>
      <c r="KX6" s="83"/>
      <c r="KY6" s="83"/>
      <c r="KZ6" s="83"/>
      <c r="LA6" s="83"/>
      <c r="LB6" s="83"/>
      <c r="LC6" s="83"/>
      <c r="LD6" s="83">
        <v>5</v>
      </c>
      <c r="LE6" s="83">
        <v>10.5</v>
      </c>
      <c r="LF6" s="83">
        <v>10.5</v>
      </c>
      <c r="LG6" s="83">
        <v>10.5</v>
      </c>
      <c r="LH6" s="83">
        <v>10.5</v>
      </c>
      <c r="LI6" s="84">
        <v>10.5</v>
      </c>
      <c r="LJ6" s="85">
        <v>10.5</v>
      </c>
      <c r="LK6" s="83">
        <v>10.5</v>
      </c>
      <c r="LL6" s="83">
        <v>10.5</v>
      </c>
      <c r="LM6" s="83">
        <v>10.5</v>
      </c>
      <c r="LN6" s="83">
        <v>10.5</v>
      </c>
      <c r="LO6" s="83">
        <v>10.5</v>
      </c>
      <c r="LP6" s="83">
        <v>10.5</v>
      </c>
      <c r="LQ6" s="83">
        <v>10.5</v>
      </c>
      <c r="LR6" s="83">
        <v>5</v>
      </c>
      <c r="LS6" s="83"/>
      <c r="LT6" s="83"/>
      <c r="LU6" s="83"/>
      <c r="LV6" s="83"/>
      <c r="LW6" s="83"/>
      <c r="LX6" s="83"/>
      <c r="LY6" s="83"/>
      <c r="LZ6" s="83"/>
      <c r="MA6" s="83"/>
      <c r="MB6" s="83"/>
      <c r="MC6" s="83"/>
      <c r="MD6" s="83"/>
      <c r="ME6" s="83"/>
      <c r="MF6" s="83">
        <v>5</v>
      </c>
      <c r="MG6" s="83">
        <v>10.5</v>
      </c>
      <c r="MH6" s="83">
        <v>10.5</v>
      </c>
      <c r="MI6" s="83">
        <v>10.5</v>
      </c>
      <c r="MJ6" s="83">
        <v>10.5</v>
      </c>
      <c r="MK6" s="83">
        <v>10.5</v>
      </c>
      <c r="ML6" s="83">
        <v>10.5</v>
      </c>
      <c r="MM6" s="84">
        <v>10.5</v>
      </c>
      <c r="MN6" s="85">
        <v>10.5</v>
      </c>
      <c r="MO6" s="83">
        <v>10.5</v>
      </c>
      <c r="MP6" s="83">
        <v>10.5</v>
      </c>
      <c r="MQ6" s="83">
        <v>10.5</v>
      </c>
      <c r="MR6" s="83">
        <v>10.5</v>
      </c>
      <c r="MS6" s="83">
        <v>10.5</v>
      </c>
      <c r="MT6" s="83">
        <v>5</v>
      </c>
      <c r="MU6" s="83"/>
      <c r="MV6" s="83"/>
      <c r="MW6" s="83"/>
      <c r="MX6" s="83"/>
      <c r="MY6" s="83"/>
      <c r="MZ6" s="83"/>
      <c r="NA6" s="83"/>
      <c r="NB6" s="83"/>
      <c r="NC6" s="83"/>
      <c r="ND6" s="83"/>
      <c r="NE6" s="83"/>
      <c r="NF6" s="83"/>
      <c r="NG6" s="83"/>
      <c r="NH6" s="83">
        <v>5</v>
      </c>
      <c r="NI6" s="83">
        <v>10.5</v>
      </c>
      <c r="NJ6" s="83">
        <v>10.5</v>
      </c>
      <c r="NK6" s="83">
        <v>10.5</v>
      </c>
      <c r="NL6" s="83">
        <v>10.5</v>
      </c>
      <c r="NM6" s="83">
        <v>10.5</v>
      </c>
      <c r="NN6" s="83">
        <v>10.5</v>
      </c>
      <c r="NO6" s="83">
        <v>10.5</v>
      </c>
      <c r="NP6" s="83">
        <v>10.5</v>
      </c>
      <c r="NQ6" s="83">
        <v>10.5</v>
      </c>
      <c r="NR6" s="84">
        <v>10.5</v>
      </c>
      <c r="NS6" s="85">
        <v>10.5</v>
      </c>
      <c r="NT6" s="83">
        <v>10.5</v>
      </c>
      <c r="NU6" s="83">
        <v>10.5</v>
      </c>
      <c r="NV6" s="83">
        <v>5</v>
      </c>
      <c r="NW6" s="83"/>
      <c r="NX6" s="83"/>
      <c r="NY6" s="83"/>
      <c r="NZ6" s="83"/>
      <c r="OA6" s="83"/>
      <c r="OB6" s="83"/>
      <c r="OC6" s="83"/>
      <c r="OD6" s="83"/>
      <c r="OE6" s="83"/>
      <c r="OF6" s="83"/>
      <c r="OG6" s="83"/>
      <c r="OH6" s="83"/>
      <c r="OI6" s="83"/>
      <c r="OJ6" s="83"/>
      <c r="OK6" s="83"/>
      <c r="OL6" s="83"/>
      <c r="OM6" s="83"/>
      <c r="ON6" s="83"/>
      <c r="OO6" s="83"/>
      <c r="OP6" s="83"/>
      <c r="OQ6" s="83"/>
      <c r="OR6" s="83"/>
      <c r="OS6" s="83"/>
      <c r="OT6" s="83"/>
      <c r="OU6" s="83"/>
      <c r="OV6" s="83"/>
      <c r="OW6" s="84"/>
    </row>
    <row r="7" spans="1:413" ht="16.5" thickBot="1" x14ac:dyDescent="0.3">
      <c r="A7" s="1" t="s">
        <v>520</v>
      </c>
      <c r="B7" s="212" t="s">
        <v>296</v>
      </c>
      <c r="C7" s="212" t="str">
        <f t="shared" si="0"/>
        <v xml:space="preserve">Умаров </v>
      </c>
      <c r="D7" s="128">
        <v>9</v>
      </c>
      <c r="E7" s="251">
        <v>1</v>
      </c>
      <c r="F7" s="245" t="s">
        <v>48</v>
      </c>
      <c r="G7" s="216" t="s">
        <v>2</v>
      </c>
      <c r="H7" s="244" t="s">
        <v>2</v>
      </c>
      <c r="I7" s="326" t="s">
        <v>301</v>
      </c>
      <c r="J7" s="374"/>
      <c r="K7" s="368">
        <v>1995</v>
      </c>
      <c r="L7" s="368">
        <f ca="1">SUM($R7:OFFSET($R7,0,DATEVALUE("31.12."&amp;(YEAR(TODAY())))-DATEVALUE("01.01."&amp;YEAR(TODAY()))))</f>
        <v>1894</v>
      </c>
      <c r="M7" s="368">
        <f ca="1">SUM($R7:OFFSET($R7,0,TODAY()-DATEVALUE("01.01."&amp;YEAR(TODAY()))))</f>
        <v>1491</v>
      </c>
      <c r="N7" s="364">
        <f ca="1">COUNTIF($R7:OFFSET($R7,0,TODAY()-DATEVALUE("01.01."&amp;YEAR(TODAY()))),$N$3)</f>
        <v>0</v>
      </c>
      <c r="O7" s="364" t="e">
        <f ca="1">COUNTIFS($R7:OFFSET($R7,0,TODAY()-DATEVALUE("01.01."&amp;YEAR(TODAY()))),$O$3,#REF!:OFFSET(#REF!,0,TODAY()-DATEVALUE("01.01."&amp;YEAR(TODAY()))),"&lt;&gt;вс")</f>
        <v>#REF!</v>
      </c>
      <c r="P7" s="364">
        <f ca="1">COUNTIF($R7:OFFSET($R7,0,TODAY()-DATEVALUE("01.01."&amp;YEAR(TODAY()))),"БЛ")</f>
        <v>0</v>
      </c>
      <c r="Q7" s="364" t="e">
        <f ca="1">COUNTIFS($R7:OFFSET($R7,0,TODAY()-DATEVALUE("01.01."&amp;YEAR(TODAY()))),"К",#REF!:OFFSET(#REF!,0,TODAY()-DATEVALUE("01.01."&amp;YEAR(TODAY()))),"&lt;&gt;вс",#REF!:OFFSET(#REF!,0,TODAY()-DATEVALUE("01.01."&amp;YEAR(TODAY()))),"&lt;&gt;сб")*8</f>
        <v>#REF!</v>
      </c>
      <c r="R7" s="268">
        <v>10.5</v>
      </c>
      <c r="S7" s="81">
        <v>10.5</v>
      </c>
      <c r="T7" s="81">
        <v>10.5</v>
      </c>
      <c r="U7" s="81">
        <v>5</v>
      </c>
      <c r="V7" s="249" t="s">
        <v>379</v>
      </c>
      <c r="W7" s="249" t="s">
        <v>379</v>
      </c>
      <c r="X7" s="249" t="s">
        <v>379</v>
      </c>
      <c r="Y7" s="249" t="s">
        <v>379</v>
      </c>
      <c r="Z7" s="249"/>
      <c r="AA7" s="249" t="s">
        <v>379</v>
      </c>
      <c r="AB7" s="249" t="s">
        <v>379</v>
      </c>
      <c r="AC7" s="249" t="s">
        <v>379</v>
      </c>
      <c r="AD7" s="249" t="s">
        <v>379</v>
      </c>
      <c r="AE7" s="249" t="s">
        <v>379</v>
      </c>
      <c r="AF7" s="249" t="s">
        <v>379</v>
      </c>
      <c r="AG7" s="249"/>
      <c r="AH7" s="249" t="s">
        <v>379</v>
      </c>
      <c r="AI7" s="249" t="s">
        <v>379</v>
      </c>
      <c r="AJ7" s="356">
        <v>5</v>
      </c>
      <c r="AK7" s="356">
        <v>10.5</v>
      </c>
      <c r="AL7" s="356">
        <v>10.5</v>
      </c>
      <c r="AM7" s="356">
        <v>10.5</v>
      </c>
      <c r="AN7" s="356">
        <v>10.5</v>
      </c>
      <c r="AO7" s="356">
        <v>10.5</v>
      </c>
      <c r="AP7" s="356">
        <v>10.5</v>
      </c>
      <c r="AQ7" s="356">
        <v>10.5</v>
      </c>
      <c r="AR7" s="356">
        <v>10.5</v>
      </c>
      <c r="AS7" s="356">
        <v>10.5</v>
      </c>
      <c r="AT7" s="356">
        <v>10.5</v>
      </c>
      <c r="AU7" s="356">
        <v>10.5</v>
      </c>
      <c r="AV7" s="356">
        <v>10.5</v>
      </c>
      <c r="AW7" s="457">
        <v>5</v>
      </c>
      <c r="AX7" s="249" t="s">
        <v>379</v>
      </c>
      <c r="AY7" s="249" t="s">
        <v>379</v>
      </c>
      <c r="AZ7" s="249" t="s">
        <v>379</v>
      </c>
      <c r="BA7" s="249" t="s">
        <v>379</v>
      </c>
      <c r="BB7" s="249"/>
      <c r="BC7" s="249" t="s">
        <v>379</v>
      </c>
      <c r="BD7" s="249" t="s">
        <v>379</v>
      </c>
      <c r="BE7" s="249" t="s">
        <v>379</v>
      </c>
      <c r="BF7" s="249" t="s">
        <v>379</v>
      </c>
      <c r="BG7" s="249" t="s">
        <v>379</v>
      </c>
      <c r="BH7" s="249" t="s">
        <v>379</v>
      </c>
      <c r="BI7" s="249"/>
      <c r="BJ7" s="473" t="s">
        <v>371</v>
      </c>
      <c r="BK7" s="474" t="s">
        <v>371</v>
      </c>
      <c r="BL7" s="305">
        <v>5</v>
      </c>
      <c r="BM7" s="305">
        <v>10.5</v>
      </c>
      <c r="BN7" s="305">
        <v>10.5</v>
      </c>
      <c r="BO7" s="305">
        <v>10.5</v>
      </c>
      <c r="BP7" s="305">
        <v>10.5</v>
      </c>
      <c r="BQ7" s="305">
        <v>10.5</v>
      </c>
      <c r="BR7" s="305">
        <v>10.5</v>
      </c>
      <c r="BS7" s="305">
        <v>10.5</v>
      </c>
      <c r="BT7" s="305">
        <v>10.5</v>
      </c>
      <c r="BU7" s="305">
        <v>10.5</v>
      </c>
      <c r="BV7" s="305">
        <v>10.5</v>
      </c>
      <c r="BW7" s="305">
        <v>10.5</v>
      </c>
      <c r="BX7" s="305">
        <v>10.5</v>
      </c>
      <c r="BY7" s="311">
        <v>10.5</v>
      </c>
      <c r="BZ7" s="305">
        <v>5</v>
      </c>
      <c r="CA7" s="83"/>
      <c r="CB7" s="83"/>
      <c r="CC7" s="83"/>
      <c r="CD7" s="83"/>
      <c r="CE7" s="83"/>
      <c r="CF7" s="83"/>
      <c r="CG7" s="83"/>
      <c r="CH7" s="466" t="s">
        <v>379</v>
      </c>
      <c r="CI7" s="467" t="s">
        <v>379</v>
      </c>
      <c r="CJ7" s="83"/>
      <c r="CK7" s="83"/>
      <c r="CL7" s="83"/>
      <c r="CM7" s="83"/>
      <c r="CN7" s="305">
        <v>5</v>
      </c>
      <c r="CO7" s="305">
        <v>10.5</v>
      </c>
      <c r="CP7" s="305">
        <v>10.5</v>
      </c>
      <c r="CQ7" s="305">
        <v>10.5</v>
      </c>
      <c r="CR7" s="305">
        <v>10.5</v>
      </c>
      <c r="CS7" s="305">
        <v>10.5</v>
      </c>
      <c r="CT7" s="305">
        <v>10.5</v>
      </c>
      <c r="CU7" s="305">
        <v>10.5</v>
      </c>
      <c r="CV7" s="305">
        <v>10.5</v>
      </c>
      <c r="CW7" s="305">
        <v>10.5</v>
      </c>
      <c r="CX7" s="305">
        <v>10.5</v>
      </c>
      <c r="CY7" s="305">
        <v>10.5</v>
      </c>
      <c r="CZ7" s="305">
        <v>10.5</v>
      </c>
      <c r="DA7" s="305">
        <v>10.5</v>
      </c>
      <c r="DB7" s="305">
        <v>5</v>
      </c>
      <c r="DC7" s="84"/>
      <c r="DD7" s="83"/>
      <c r="DE7" s="83"/>
      <c r="DF7" s="83"/>
      <c r="DG7" s="83"/>
      <c r="DH7" s="83"/>
      <c r="DI7" s="83"/>
      <c r="DJ7" s="83"/>
      <c r="DK7" s="83"/>
      <c r="DL7" s="83"/>
      <c r="DM7" s="83"/>
      <c r="DN7" s="83"/>
      <c r="DO7" s="83"/>
      <c r="DP7" s="83">
        <v>5</v>
      </c>
      <c r="DQ7" s="83">
        <v>10.5</v>
      </c>
      <c r="DR7" s="83">
        <v>10.5</v>
      </c>
      <c r="DS7" s="83">
        <v>10.5</v>
      </c>
      <c r="DT7" s="83">
        <v>10.5</v>
      </c>
      <c r="DU7" s="83">
        <v>10.5</v>
      </c>
      <c r="DV7" s="83">
        <v>10.5</v>
      </c>
      <c r="DW7" s="83">
        <v>10.5</v>
      </c>
      <c r="DX7" s="83">
        <v>10.5</v>
      </c>
      <c r="DY7" s="83">
        <v>10.5</v>
      </c>
      <c r="DZ7" s="83">
        <v>10.5</v>
      </c>
      <c r="EA7" s="83">
        <v>10.5</v>
      </c>
      <c r="EB7" s="83">
        <v>10.5</v>
      </c>
      <c r="EC7" s="83">
        <v>10.5</v>
      </c>
      <c r="ED7" s="83">
        <v>5</v>
      </c>
      <c r="EE7" s="83"/>
      <c r="EF7" s="83"/>
      <c r="EG7" s="84"/>
      <c r="EH7" s="85"/>
      <c r="EI7" s="83"/>
      <c r="EJ7" s="83"/>
      <c r="EK7" s="83"/>
      <c r="EL7" s="83"/>
      <c r="EM7" s="83"/>
      <c r="EN7" s="83"/>
      <c r="EO7" s="83"/>
      <c r="EP7" s="83"/>
      <c r="EQ7" s="83"/>
      <c r="ER7" s="83">
        <v>5</v>
      </c>
      <c r="ES7" s="83">
        <v>10.5</v>
      </c>
      <c r="ET7" s="83">
        <v>10.5</v>
      </c>
      <c r="EU7" s="83">
        <v>10.5</v>
      </c>
      <c r="EV7" s="83">
        <v>10.5</v>
      </c>
      <c r="EW7" s="83">
        <v>10.5</v>
      </c>
      <c r="EX7" s="83">
        <v>10.5</v>
      </c>
      <c r="EY7" s="83">
        <v>10.5</v>
      </c>
      <c r="EZ7" s="83">
        <v>10.5</v>
      </c>
      <c r="FA7" s="83">
        <v>10.5</v>
      </c>
      <c r="FB7" s="83">
        <v>10.5</v>
      </c>
      <c r="FC7" s="83">
        <v>10.5</v>
      </c>
      <c r="FD7" s="83">
        <v>10.5</v>
      </c>
      <c r="FE7" s="83">
        <v>10.5</v>
      </c>
      <c r="FF7" s="83">
        <v>5</v>
      </c>
      <c r="FG7" s="83"/>
      <c r="FH7" s="83"/>
      <c r="FI7" s="83"/>
      <c r="FJ7" s="83"/>
      <c r="FK7" s="83"/>
      <c r="FL7" s="84"/>
      <c r="FM7" s="268"/>
      <c r="FN7" s="81"/>
      <c r="FO7" s="81"/>
      <c r="FP7" s="81"/>
      <c r="FQ7" s="81"/>
      <c r="FR7" s="81"/>
      <c r="FS7" s="81"/>
      <c r="FT7" s="83">
        <v>5</v>
      </c>
      <c r="FU7" s="83">
        <v>10.5</v>
      </c>
      <c r="FV7" s="83">
        <v>10.5</v>
      </c>
      <c r="FW7" s="83">
        <v>10.5</v>
      </c>
      <c r="FX7" s="83">
        <v>10.5</v>
      </c>
      <c r="FY7" s="83">
        <v>10.5</v>
      </c>
      <c r="FZ7" s="83">
        <v>10.5</v>
      </c>
      <c r="GA7" s="83">
        <v>10.5</v>
      </c>
      <c r="GB7" s="83">
        <v>10.5</v>
      </c>
      <c r="GC7" s="83">
        <v>10.5</v>
      </c>
      <c r="GD7" s="83">
        <v>10.5</v>
      </c>
      <c r="GE7" s="83">
        <v>10.5</v>
      </c>
      <c r="GF7" s="83">
        <v>10.5</v>
      </c>
      <c r="GG7" s="83">
        <v>10.5</v>
      </c>
      <c r="GH7" s="83">
        <v>5</v>
      </c>
      <c r="GI7" s="83"/>
      <c r="GJ7" s="83"/>
      <c r="GK7" s="83"/>
      <c r="GL7" s="83"/>
      <c r="GM7" s="83"/>
      <c r="GN7" s="83"/>
      <c r="GO7" s="83"/>
      <c r="GP7" s="84"/>
      <c r="GQ7" s="85"/>
      <c r="GR7" s="83"/>
      <c r="GS7" s="83"/>
      <c r="GT7" s="83"/>
      <c r="GU7" s="83"/>
      <c r="GV7" s="83">
        <v>5</v>
      </c>
      <c r="GW7" s="83">
        <v>10.5</v>
      </c>
      <c r="GX7" s="83">
        <v>10.5</v>
      </c>
      <c r="GY7" s="83">
        <v>10.5</v>
      </c>
      <c r="GZ7" s="83">
        <v>10.5</v>
      </c>
      <c r="HA7" s="83">
        <v>10.5</v>
      </c>
      <c r="HB7" s="83">
        <v>10.5</v>
      </c>
      <c r="HC7" s="83">
        <v>10.5</v>
      </c>
      <c r="HD7" s="83">
        <v>10.5</v>
      </c>
      <c r="HE7" s="83">
        <v>10.5</v>
      </c>
      <c r="HF7" s="83">
        <v>10.5</v>
      </c>
      <c r="HG7" s="83">
        <v>10.5</v>
      </c>
      <c r="HH7" s="83">
        <v>10.5</v>
      </c>
      <c r="HI7" s="83">
        <v>10.5</v>
      </c>
      <c r="HJ7" s="83">
        <v>5</v>
      </c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4"/>
      <c r="HV7" s="85"/>
      <c r="HW7" s="83"/>
      <c r="HX7" s="83">
        <v>5</v>
      </c>
      <c r="HY7" s="83">
        <v>10.5</v>
      </c>
      <c r="HZ7" s="83">
        <v>10.5</v>
      </c>
      <c r="IA7" s="83">
        <v>10.5</v>
      </c>
      <c r="IB7" s="83">
        <v>10.5</v>
      </c>
      <c r="IC7" s="83">
        <v>10.5</v>
      </c>
      <c r="ID7" s="83">
        <v>10.5</v>
      </c>
      <c r="IE7" s="83">
        <v>10.5</v>
      </c>
      <c r="IF7" s="83">
        <v>10.5</v>
      </c>
      <c r="IG7" s="83">
        <v>10.5</v>
      </c>
      <c r="IH7" s="83">
        <v>10.5</v>
      </c>
      <c r="II7" s="83">
        <v>10.5</v>
      </c>
      <c r="IJ7" s="83">
        <v>10.5</v>
      </c>
      <c r="IK7" s="83">
        <v>10.5</v>
      </c>
      <c r="IL7" s="83">
        <v>5</v>
      </c>
      <c r="IM7" s="83"/>
      <c r="IN7" s="83"/>
      <c r="IO7" s="83"/>
      <c r="IP7" s="83"/>
      <c r="IQ7" s="83"/>
      <c r="IR7" s="83"/>
      <c r="IS7" s="83"/>
      <c r="IT7" s="83"/>
      <c r="IU7" s="83"/>
      <c r="IV7" s="83"/>
      <c r="IW7" s="83"/>
      <c r="IX7" s="83"/>
      <c r="IY7" s="83"/>
      <c r="IZ7" s="84">
        <v>5</v>
      </c>
      <c r="JA7" s="85">
        <v>10.5</v>
      </c>
      <c r="JB7" s="83">
        <v>10.5</v>
      </c>
      <c r="JC7" s="83">
        <v>10.5</v>
      </c>
      <c r="JD7" s="83">
        <v>10.5</v>
      </c>
      <c r="JE7" s="83">
        <v>10.5</v>
      </c>
      <c r="JF7" s="83">
        <v>10.5</v>
      </c>
      <c r="JG7" s="83">
        <v>10.5</v>
      </c>
      <c r="JH7" s="83">
        <v>10.5</v>
      </c>
      <c r="JI7" s="83">
        <v>10.5</v>
      </c>
      <c r="JJ7" s="83">
        <v>10.5</v>
      </c>
      <c r="JK7" s="83">
        <v>10.5</v>
      </c>
      <c r="JL7" s="83">
        <v>10.5</v>
      </c>
      <c r="JM7" s="83">
        <v>10.5</v>
      </c>
      <c r="JN7" s="83">
        <v>5</v>
      </c>
      <c r="JO7" s="83"/>
      <c r="JP7" s="83"/>
      <c r="JQ7" s="83"/>
      <c r="JR7" s="83"/>
      <c r="JS7" s="83"/>
      <c r="JT7" s="83"/>
      <c r="JU7" s="83"/>
      <c r="JV7" s="83"/>
      <c r="JW7" s="83"/>
      <c r="JX7" s="83"/>
      <c r="JY7" s="83"/>
      <c r="JZ7" s="83"/>
      <c r="KA7" s="83"/>
      <c r="KB7" s="83">
        <v>5</v>
      </c>
      <c r="KC7" s="83">
        <v>10.5</v>
      </c>
      <c r="KD7" s="84">
        <v>10.5</v>
      </c>
      <c r="KE7" s="85">
        <v>10.5</v>
      </c>
      <c r="KF7" s="83">
        <v>10.5</v>
      </c>
      <c r="KG7" s="83">
        <v>10.5</v>
      </c>
      <c r="KH7" s="83">
        <v>10.5</v>
      </c>
      <c r="KI7" s="83">
        <v>10.5</v>
      </c>
      <c r="KJ7" s="83">
        <v>10.5</v>
      </c>
      <c r="KK7" s="83">
        <v>10.5</v>
      </c>
      <c r="KL7" s="83">
        <v>10.5</v>
      </c>
      <c r="KM7" s="83">
        <v>10.5</v>
      </c>
      <c r="KN7" s="83">
        <v>10.5</v>
      </c>
      <c r="KO7" s="83">
        <v>10.5</v>
      </c>
      <c r="KP7" s="83">
        <v>5</v>
      </c>
      <c r="KQ7" s="83"/>
      <c r="KR7" s="83"/>
      <c r="KS7" s="83"/>
      <c r="KT7" s="83"/>
      <c r="KU7" s="83"/>
      <c r="KV7" s="83"/>
      <c r="KW7" s="83"/>
      <c r="KX7" s="83"/>
      <c r="KY7" s="83"/>
      <c r="KZ7" s="83"/>
      <c r="LA7" s="83"/>
      <c r="LB7" s="83"/>
      <c r="LC7" s="83"/>
      <c r="LD7" s="83">
        <v>5</v>
      </c>
      <c r="LE7" s="83">
        <v>10.5</v>
      </c>
      <c r="LF7" s="83">
        <v>10.5</v>
      </c>
      <c r="LG7" s="83">
        <v>10.5</v>
      </c>
      <c r="LH7" s="83">
        <v>10.5</v>
      </c>
      <c r="LI7" s="84">
        <v>10.5</v>
      </c>
      <c r="LJ7" s="85">
        <v>10.5</v>
      </c>
      <c r="LK7" s="83">
        <v>10.5</v>
      </c>
      <c r="LL7" s="83">
        <v>10.5</v>
      </c>
      <c r="LM7" s="83">
        <v>10.5</v>
      </c>
      <c r="LN7" s="83">
        <v>10.5</v>
      </c>
      <c r="LO7" s="83">
        <v>10.5</v>
      </c>
      <c r="LP7" s="83">
        <v>10.5</v>
      </c>
      <c r="LQ7" s="83">
        <v>10.5</v>
      </c>
      <c r="LR7" s="83">
        <v>5</v>
      </c>
      <c r="LS7" s="83"/>
      <c r="LT7" s="83"/>
      <c r="LU7" s="83"/>
      <c r="LV7" s="83"/>
      <c r="LW7" s="83"/>
      <c r="LX7" s="83"/>
      <c r="LY7" s="83"/>
      <c r="LZ7" s="83"/>
      <c r="MA7" s="83"/>
      <c r="MB7" s="83"/>
      <c r="MC7" s="83"/>
      <c r="MD7" s="83"/>
      <c r="ME7" s="83"/>
      <c r="MF7" s="83">
        <v>5</v>
      </c>
      <c r="MG7" s="83">
        <v>10.5</v>
      </c>
      <c r="MH7" s="83">
        <v>10.5</v>
      </c>
      <c r="MI7" s="83">
        <v>10.5</v>
      </c>
      <c r="MJ7" s="83">
        <v>10.5</v>
      </c>
      <c r="MK7" s="83">
        <v>10.5</v>
      </c>
      <c r="ML7" s="83">
        <v>10.5</v>
      </c>
      <c r="MM7" s="84">
        <v>10.5</v>
      </c>
      <c r="MN7" s="85">
        <v>10.5</v>
      </c>
      <c r="MO7" s="83">
        <v>10.5</v>
      </c>
      <c r="MP7" s="83">
        <v>10.5</v>
      </c>
      <c r="MQ7" s="83">
        <v>10.5</v>
      </c>
      <c r="MR7" s="83">
        <v>10.5</v>
      </c>
      <c r="MS7" s="83">
        <v>10.5</v>
      </c>
      <c r="MT7" s="83">
        <v>5</v>
      </c>
      <c r="MU7" s="83"/>
      <c r="MV7" s="83"/>
      <c r="MW7" s="83"/>
      <c r="MX7" s="83"/>
      <c r="MY7" s="83"/>
      <c r="MZ7" s="83"/>
      <c r="NA7" s="83"/>
      <c r="NB7" s="83"/>
      <c r="NC7" s="83"/>
      <c r="ND7" s="83"/>
      <c r="NE7" s="83"/>
      <c r="NF7" s="83"/>
      <c r="NG7" s="83"/>
      <c r="NH7" s="83">
        <v>5</v>
      </c>
      <c r="NI7" s="83">
        <v>10.5</v>
      </c>
      <c r="NJ7" s="83">
        <v>10.5</v>
      </c>
      <c r="NK7" s="83">
        <v>10.5</v>
      </c>
      <c r="NL7" s="83">
        <v>10.5</v>
      </c>
      <c r="NM7" s="83">
        <v>10.5</v>
      </c>
      <c r="NN7" s="83">
        <v>10.5</v>
      </c>
      <c r="NO7" s="83">
        <v>10.5</v>
      </c>
      <c r="NP7" s="83">
        <v>10.5</v>
      </c>
      <c r="NQ7" s="83">
        <v>10.5</v>
      </c>
      <c r="NR7" s="84">
        <v>10.5</v>
      </c>
      <c r="NS7" s="85">
        <v>10.5</v>
      </c>
      <c r="NT7" s="83">
        <v>10.5</v>
      </c>
      <c r="NU7" s="83">
        <v>10.5</v>
      </c>
      <c r="NV7" s="83">
        <v>5</v>
      </c>
      <c r="NW7" s="83"/>
      <c r="NX7" s="83"/>
      <c r="NY7" s="83"/>
      <c r="NZ7" s="83"/>
      <c r="OA7" s="83"/>
      <c r="OB7" s="83"/>
      <c r="OC7" s="83"/>
      <c r="OD7" s="83"/>
      <c r="OE7" s="83"/>
      <c r="OF7" s="83"/>
      <c r="OG7" s="83"/>
      <c r="OH7" s="83"/>
      <c r="OI7" s="83"/>
      <c r="OJ7" s="83"/>
      <c r="OK7" s="83"/>
      <c r="OL7" s="83"/>
      <c r="OM7" s="83"/>
      <c r="ON7" s="83"/>
      <c r="OO7" s="83"/>
      <c r="OP7" s="83"/>
      <c r="OQ7" s="83"/>
      <c r="OR7" s="83"/>
      <c r="OS7" s="83"/>
      <c r="OT7" s="83"/>
      <c r="OU7" s="83"/>
      <c r="OV7" s="83"/>
      <c r="OW7" s="84"/>
    </row>
    <row r="8" spans="1:413" ht="16.5" thickBot="1" x14ac:dyDescent="0.3">
      <c r="A8" s="1"/>
      <c r="B8" s="213" t="s">
        <v>47</v>
      </c>
      <c r="C8" s="213" t="str">
        <f t="shared" si="0"/>
        <v xml:space="preserve">Рахмонов </v>
      </c>
      <c r="D8" s="128">
        <v>5</v>
      </c>
      <c r="E8" s="251">
        <v>2</v>
      </c>
      <c r="F8" s="245" t="s">
        <v>48</v>
      </c>
      <c r="G8" s="216" t="s">
        <v>2</v>
      </c>
      <c r="H8" s="244" t="s">
        <v>3</v>
      </c>
      <c r="I8" s="220" t="s">
        <v>302</v>
      </c>
      <c r="J8" s="374"/>
      <c r="K8" s="368">
        <v>1995</v>
      </c>
      <c r="L8" s="368">
        <f ca="1">SUM($R8:OFFSET($R8,0,DATEVALUE("31.12."&amp;(YEAR(TODAY())))-DATEVALUE("01.01."&amp;YEAR(TODAY()))))</f>
        <v>1899</v>
      </c>
      <c r="M8" s="368">
        <f ca="1">SUM($R8:OFFSET($R8,0,TODAY()-DATEVALUE("01.01."&amp;YEAR(TODAY()))))</f>
        <v>1485.5</v>
      </c>
      <c r="N8" s="364">
        <f ca="1">COUNTIF($R8:OFFSET($R8,0,TODAY()-DATEVALUE("01.01."&amp;YEAR(TODAY()))),$N$3)</f>
        <v>0</v>
      </c>
      <c r="O8" s="364" t="e">
        <f ca="1">COUNTIFS($R8:OFFSET($R8,0,TODAY()-DATEVALUE("01.01."&amp;YEAR(TODAY()))),$O$3,#REF!:OFFSET(#REF!,0,TODAY()-DATEVALUE("01.01."&amp;YEAR(TODAY()))),"&lt;&gt;вс")</f>
        <v>#REF!</v>
      </c>
      <c r="P8" s="364">
        <f ca="1">COUNTIF($R8:OFFSET($R8,0,TODAY()-DATEVALUE("01.01."&amp;YEAR(TODAY()))),"БЛ")</f>
        <v>0</v>
      </c>
      <c r="Q8" s="364" t="e">
        <f ca="1">COUNTIFS($R8:OFFSET($R8,0,TODAY()-DATEVALUE("01.01."&amp;YEAR(TODAY()))),"К",#REF!:OFFSET(#REF!,0,TODAY()-DATEVALUE("01.01."&amp;YEAR(TODAY()))),"&lt;&gt;вс",#REF!:OFFSET(#REF!,0,TODAY()-DATEVALUE("01.01."&amp;YEAR(TODAY()))),"&lt;&gt;сб")*8</f>
        <v>#REF!</v>
      </c>
      <c r="R8" s="268"/>
      <c r="S8" s="81"/>
      <c r="T8" s="81"/>
      <c r="U8" s="81"/>
      <c r="V8" s="356">
        <v>5</v>
      </c>
      <c r="W8" s="356">
        <v>10.5</v>
      </c>
      <c r="X8" s="356">
        <v>10.5</v>
      </c>
      <c r="Y8" s="356">
        <v>10.5</v>
      </c>
      <c r="Z8" s="356">
        <v>10.5</v>
      </c>
      <c r="AA8" s="356">
        <v>10.5</v>
      </c>
      <c r="AB8" s="356">
        <v>10.5</v>
      </c>
      <c r="AC8" s="356">
        <v>10.5</v>
      </c>
      <c r="AD8" s="356">
        <v>10.5</v>
      </c>
      <c r="AE8" s="356">
        <v>10.5</v>
      </c>
      <c r="AF8" s="356">
        <v>10.5</v>
      </c>
      <c r="AG8" s="356">
        <v>10.5</v>
      </c>
      <c r="AH8" s="356">
        <v>10.5</v>
      </c>
      <c r="AI8" s="356">
        <v>10.5</v>
      </c>
      <c r="AJ8" s="356">
        <v>5</v>
      </c>
      <c r="AK8" s="81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85"/>
      <c r="AX8" s="83" t="s">
        <v>371</v>
      </c>
      <c r="AY8" s="83" t="s">
        <v>371</v>
      </c>
      <c r="AZ8" s="305">
        <v>10.5</v>
      </c>
      <c r="BA8" s="305">
        <v>10.5</v>
      </c>
      <c r="BB8" s="305">
        <v>10.5</v>
      </c>
      <c r="BC8" s="305">
        <v>10.5</v>
      </c>
      <c r="BD8" s="305">
        <v>10.5</v>
      </c>
      <c r="BE8" s="305">
        <v>10.5</v>
      </c>
      <c r="BF8" s="305">
        <v>10.5</v>
      </c>
      <c r="BG8" s="305">
        <v>10.5</v>
      </c>
      <c r="BH8" s="305">
        <v>10.5</v>
      </c>
      <c r="BI8" s="305">
        <v>10.5</v>
      </c>
      <c r="BJ8" s="305">
        <v>10.5</v>
      </c>
      <c r="BK8" s="305">
        <v>10.5</v>
      </c>
      <c r="BL8" s="305">
        <v>10.5</v>
      </c>
      <c r="BM8" s="458">
        <v>10.5</v>
      </c>
      <c r="BN8" s="460">
        <v>5</v>
      </c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5"/>
      <c r="BZ8" s="302">
        <v>5</v>
      </c>
      <c r="CA8" s="302">
        <v>10.5</v>
      </c>
      <c r="CB8" s="302">
        <v>10.5</v>
      </c>
      <c r="CC8" s="302">
        <v>10.5</v>
      </c>
      <c r="CD8" s="302">
        <v>10.5</v>
      </c>
      <c r="CE8" s="302">
        <v>10.5</v>
      </c>
      <c r="CF8" s="302">
        <v>10.5</v>
      </c>
      <c r="CG8" s="355">
        <v>10.5</v>
      </c>
      <c r="CH8" s="355">
        <v>10.5</v>
      </c>
      <c r="CI8" s="355">
        <v>10.5</v>
      </c>
      <c r="CJ8" s="355">
        <v>10.5</v>
      </c>
      <c r="CK8" s="355">
        <v>10.5</v>
      </c>
      <c r="CL8" s="355">
        <v>10.5</v>
      </c>
      <c r="CM8" s="355">
        <v>10.5</v>
      </c>
      <c r="CN8" s="355">
        <v>5</v>
      </c>
      <c r="CO8" s="83"/>
      <c r="CP8" s="83"/>
      <c r="CQ8" s="466" t="s">
        <v>379</v>
      </c>
      <c r="CR8" s="475"/>
      <c r="CS8" s="475"/>
      <c r="CT8" s="475"/>
      <c r="CU8" s="475"/>
      <c r="CV8" s="475" t="s">
        <v>379</v>
      </c>
      <c r="CW8" s="475" t="s">
        <v>379</v>
      </c>
      <c r="CX8" s="475" t="s">
        <v>379</v>
      </c>
      <c r="CY8" s="475"/>
      <c r="CZ8" s="475" t="s">
        <v>379</v>
      </c>
      <c r="DA8" s="467" t="s">
        <v>379</v>
      </c>
      <c r="DB8" s="83">
        <v>5</v>
      </c>
      <c r="DC8" s="84">
        <v>10</v>
      </c>
      <c r="DD8" s="83">
        <v>10.5</v>
      </c>
      <c r="DE8" s="83">
        <v>10.5</v>
      </c>
      <c r="DF8" s="83">
        <v>10.5</v>
      </c>
      <c r="DG8" s="83">
        <v>10.5</v>
      </c>
      <c r="DH8" s="83">
        <v>10.5</v>
      </c>
      <c r="DI8" s="83">
        <v>10.5</v>
      </c>
      <c r="DJ8" s="83">
        <v>10.5</v>
      </c>
      <c r="DK8" s="83">
        <v>10.5</v>
      </c>
      <c r="DL8" s="83">
        <v>10.5</v>
      </c>
      <c r="DM8" s="83">
        <v>10.5</v>
      </c>
      <c r="DN8" s="83">
        <v>10.5</v>
      </c>
      <c r="DO8" s="81">
        <v>5</v>
      </c>
      <c r="DP8" s="249" t="s">
        <v>379</v>
      </c>
      <c r="DQ8" s="249" t="s">
        <v>379</v>
      </c>
      <c r="DR8" s="249" t="s">
        <v>379</v>
      </c>
      <c r="DS8" s="249" t="s">
        <v>379</v>
      </c>
      <c r="DT8" s="249"/>
      <c r="DU8" s="249" t="s">
        <v>379</v>
      </c>
      <c r="DV8" s="249" t="s">
        <v>379</v>
      </c>
      <c r="DW8" s="249" t="s">
        <v>379</v>
      </c>
      <c r="DX8" s="249" t="s">
        <v>379</v>
      </c>
      <c r="DY8" s="249" t="s">
        <v>379</v>
      </c>
      <c r="DZ8" s="249" t="s">
        <v>379</v>
      </c>
      <c r="EA8" s="249"/>
      <c r="EB8" s="249" t="s">
        <v>379</v>
      </c>
      <c r="EC8" s="249" t="s">
        <v>379</v>
      </c>
      <c r="ED8" s="83">
        <v>5</v>
      </c>
      <c r="EE8" s="83">
        <v>10.5</v>
      </c>
      <c r="EF8" s="83">
        <v>10.5</v>
      </c>
      <c r="EG8" s="84">
        <v>10.5</v>
      </c>
      <c r="EH8" s="85">
        <v>10.5</v>
      </c>
      <c r="EI8" s="83">
        <v>10.5</v>
      </c>
      <c r="EJ8" s="83">
        <v>10.5</v>
      </c>
      <c r="EK8" s="83">
        <v>10.5</v>
      </c>
      <c r="EL8" s="83">
        <v>10.5</v>
      </c>
      <c r="EM8" s="83">
        <v>10.5</v>
      </c>
      <c r="EN8" s="83">
        <v>10.5</v>
      </c>
      <c r="EO8" s="83">
        <v>10.5</v>
      </c>
      <c r="EP8" s="83">
        <v>10.5</v>
      </c>
      <c r="EQ8" s="83">
        <v>10.5</v>
      </c>
      <c r="ER8" s="83">
        <v>5</v>
      </c>
      <c r="ES8" s="83"/>
      <c r="ET8" s="83"/>
      <c r="EU8" s="83"/>
      <c r="EV8" s="83"/>
      <c r="EW8" s="466" t="s">
        <v>379</v>
      </c>
      <c r="EX8" s="475" t="s">
        <v>379</v>
      </c>
      <c r="EY8" s="475" t="s">
        <v>379</v>
      </c>
      <c r="EZ8" s="475" t="s">
        <v>379</v>
      </c>
      <c r="FA8" s="475" t="s">
        <v>379</v>
      </c>
      <c r="FB8" s="467" t="s">
        <v>379</v>
      </c>
      <c r="FC8" s="83"/>
      <c r="FD8" s="83"/>
      <c r="FE8" s="83"/>
      <c r="FF8" s="83">
        <v>5</v>
      </c>
      <c r="FG8" s="83">
        <v>10.5</v>
      </c>
      <c r="FH8" s="83">
        <v>10.5</v>
      </c>
      <c r="FI8" s="83">
        <v>10.5</v>
      </c>
      <c r="FJ8" s="83">
        <v>10.5</v>
      </c>
      <c r="FK8" s="83">
        <v>10.5</v>
      </c>
      <c r="FL8" s="84">
        <v>10.5</v>
      </c>
      <c r="FM8" s="85">
        <v>10.5</v>
      </c>
      <c r="FN8" s="83">
        <v>10.5</v>
      </c>
      <c r="FO8" s="83">
        <v>10.5</v>
      </c>
      <c r="FP8" s="83">
        <v>10.5</v>
      </c>
      <c r="FQ8" s="83">
        <v>10.5</v>
      </c>
      <c r="FR8" s="83">
        <v>10.5</v>
      </c>
      <c r="FS8" s="83">
        <v>10.5</v>
      </c>
      <c r="FT8" s="83">
        <v>5</v>
      </c>
      <c r="FU8" s="81"/>
      <c r="FV8" s="81"/>
      <c r="FW8" s="81"/>
      <c r="FX8" s="81"/>
      <c r="FY8" s="81"/>
      <c r="FZ8" s="81"/>
      <c r="GA8" s="81"/>
      <c r="GB8" s="83"/>
      <c r="GC8" s="83"/>
      <c r="GD8" s="83"/>
      <c r="GE8" s="83"/>
      <c r="GF8" s="83"/>
      <c r="GG8" s="83"/>
      <c r="GH8" s="83">
        <v>5</v>
      </c>
      <c r="GI8" s="83">
        <v>10.5</v>
      </c>
      <c r="GJ8" s="83">
        <v>10.5</v>
      </c>
      <c r="GK8" s="83">
        <v>10.5</v>
      </c>
      <c r="GL8" s="83">
        <v>10.5</v>
      </c>
      <c r="GM8" s="83">
        <v>10.5</v>
      </c>
      <c r="GN8" s="83">
        <v>10.5</v>
      </c>
      <c r="GO8" s="83">
        <v>10.5</v>
      </c>
      <c r="GP8" s="84">
        <v>10.5</v>
      </c>
      <c r="GQ8" s="85">
        <v>10.5</v>
      </c>
      <c r="GR8" s="83">
        <v>10.5</v>
      </c>
      <c r="GS8" s="83">
        <v>10.5</v>
      </c>
      <c r="GT8" s="83">
        <v>10.5</v>
      </c>
      <c r="GU8" s="83">
        <v>10.5</v>
      </c>
      <c r="GV8" s="83">
        <v>5</v>
      </c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>
        <v>5</v>
      </c>
      <c r="HK8" s="83">
        <v>10.5</v>
      </c>
      <c r="HL8" s="83">
        <v>10.5</v>
      </c>
      <c r="HM8" s="83">
        <v>10.5</v>
      </c>
      <c r="HN8" s="83">
        <v>10.5</v>
      </c>
      <c r="HO8" s="83">
        <v>10.5</v>
      </c>
      <c r="HP8" s="83">
        <v>10.5</v>
      </c>
      <c r="HQ8" s="83">
        <v>10.5</v>
      </c>
      <c r="HR8" s="83">
        <v>10.5</v>
      </c>
      <c r="HS8" s="83">
        <v>10.5</v>
      </c>
      <c r="HT8" s="83">
        <v>10.5</v>
      </c>
      <c r="HU8" s="84">
        <v>10.5</v>
      </c>
      <c r="HV8" s="85">
        <v>10.5</v>
      </c>
      <c r="HW8" s="83">
        <v>10.5</v>
      </c>
      <c r="HX8" s="83">
        <v>5</v>
      </c>
      <c r="HY8" s="83"/>
      <c r="HZ8" s="83"/>
      <c r="IA8" s="83"/>
      <c r="IB8" s="83"/>
      <c r="IC8" s="83"/>
      <c r="ID8" s="83"/>
      <c r="IE8" s="83"/>
      <c r="IF8" s="83"/>
      <c r="IG8" s="83"/>
      <c r="IH8" s="83"/>
      <c r="II8" s="83"/>
      <c r="IJ8" s="83"/>
      <c r="IK8" s="83"/>
      <c r="IL8" s="83">
        <v>5</v>
      </c>
      <c r="IM8" s="83">
        <v>10.5</v>
      </c>
      <c r="IN8" s="83">
        <v>10.5</v>
      </c>
      <c r="IO8" s="83">
        <v>10.5</v>
      </c>
      <c r="IP8" s="83">
        <v>10.5</v>
      </c>
      <c r="IQ8" s="83">
        <v>10.5</v>
      </c>
      <c r="IR8" s="83">
        <v>10.5</v>
      </c>
      <c r="IS8" s="83">
        <v>10.5</v>
      </c>
      <c r="IT8" s="83">
        <v>10.5</v>
      </c>
      <c r="IU8" s="83">
        <v>10.5</v>
      </c>
      <c r="IV8" s="83">
        <v>10.5</v>
      </c>
      <c r="IW8" s="83">
        <v>10.5</v>
      </c>
      <c r="IX8" s="83">
        <v>10.5</v>
      </c>
      <c r="IY8" s="83">
        <v>10.5</v>
      </c>
      <c r="IZ8" s="84">
        <v>5</v>
      </c>
      <c r="JA8" s="85"/>
      <c r="JB8" s="83"/>
      <c r="JC8" s="83"/>
      <c r="JD8" s="83"/>
      <c r="JE8" s="83"/>
      <c r="JF8" s="83"/>
      <c r="JG8" s="83"/>
      <c r="JH8" s="83"/>
      <c r="JI8" s="83"/>
      <c r="JJ8" s="83"/>
      <c r="JK8" s="83"/>
      <c r="JL8" s="83"/>
      <c r="JM8" s="83"/>
      <c r="JN8" s="83">
        <v>5</v>
      </c>
      <c r="JO8" s="83">
        <v>10.5</v>
      </c>
      <c r="JP8" s="83">
        <v>10.5</v>
      </c>
      <c r="JQ8" s="83">
        <v>10.5</v>
      </c>
      <c r="JR8" s="83">
        <v>10.5</v>
      </c>
      <c r="JS8" s="83">
        <v>10.5</v>
      </c>
      <c r="JT8" s="83">
        <v>10.5</v>
      </c>
      <c r="JU8" s="83">
        <v>10.5</v>
      </c>
      <c r="JV8" s="83">
        <v>10.5</v>
      </c>
      <c r="JW8" s="83">
        <v>10.5</v>
      </c>
      <c r="JX8" s="83">
        <v>10.5</v>
      </c>
      <c r="JY8" s="83">
        <v>10.5</v>
      </c>
      <c r="JZ8" s="83">
        <v>10.5</v>
      </c>
      <c r="KA8" s="83">
        <v>10.5</v>
      </c>
      <c r="KB8" s="83">
        <v>5</v>
      </c>
      <c r="KC8" s="83"/>
      <c r="KD8" s="84"/>
      <c r="KE8" s="85"/>
      <c r="KF8" s="83"/>
      <c r="KG8" s="83"/>
      <c r="KH8" s="83"/>
      <c r="KI8" s="83"/>
      <c r="KJ8" s="83"/>
      <c r="KK8" s="83"/>
      <c r="KL8" s="83"/>
      <c r="KM8" s="83"/>
      <c r="KN8" s="83"/>
      <c r="KO8" s="83"/>
      <c r="KP8" s="83">
        <v>5</v>
      </c>
      <c r="KQ8" s="83">
        <v>10.5</v>
      </c>
      <c r="KR8" s="83">
        <v>10.5</v>
      </c>
      <c r="KS8" s="83">
        <v>10.5</v>
      </c>
      <c r="KT8" s="83">
        <v>10.5</v>
      </c>
      <c r="KU8" s="83">
        <v>10.5</v>
      </c>
      <c r="KV8" s="83">
        <v>10.5</v>
      </c>
      <c r="KW8" s="83">
        <v>10.5</v>
      </c>
      <c r="KX8" s="83">
        <v>10.5</v>
      </c>
      <c r="KY8" s="83">
        <v>10.5</v>
      </c>
      <c r="KZ8" s="83">
        <v>10.5</v>
      </c>
      <c r="LA8" s="83">
        <v>10.5</v>
      </c>
      <c r="LB8" s="83">
        <v>10.5</v>
      </c>
      <c r="LC8" s="83">
        <v>10.5</v>
      </c>
      <c r="LD8" s="83">
        <v>5</v>
      </c>
      <c r="LE8" s="83"/>
      <c r="LF8" s="83"/>
      <c r="LG8" s="83"/>
      <c r="LH8" s="83"/>
      <c r="LI8" s="84"/>
      <c r="LJ8" s="85"/>
      <c r="LK8" s="83"/>
      <c r="LL8" s="83"/>
      <c r="LM8" s="83"/>
      <c r="LN8" s="83"/>
      <c r="LO8" s="83"/>
      <c r="LP8" s="83"/>
      <c r="LQ8" s="83"/>
      <c r="LR8" s="83">
        <v>5</v>
      </c>
      <c r="LS8" s="83">
        <v>10.5</v>
      </c>
      <c r="LT8" s="83">
        <v>10.5</v>
      </c>
      <c r="LU8" s="83">
        <v>10.5</v>
      </c>
      <c r="LV8" s="83">
        <v>10.5</v>
      </c>
      <c r="LW8" s="83">
        <v>10.5</v>
      </c>
      <c r="LX8" s="83">
        <v>10.5</v>
      </c>
      <c r="LY8" s="83">
        <v>10.5</v>
      </c>
      <c r="LZ8" s="83">
        <v>10.5</v>
      </c>
      <c r="MA8" s="83">
        <v>10.5</v>
      </c>
      <c r="MB8" s="83">
        <v>10.5</v>
      </c>
      <c r="MC8" s="83">
        <v>10.5</v>
      </c>
      <c r="MD8" s="83">
        <v>10.5</v>
      </c>
      <c r="ME8" s="83">
        <v>10.5</v>
      </c>
      <c r="MF8" s="83">
        <v>5</v>
      </c>
      <c r="MG8" s="83"/>
      <c r="MH8" s="83"/>
      <c r="MI8" s="83"/>
      <c r="MJ8" s="83"/>
      <c r="MK8" s="83"/>
      <c r="ML8" s="83"/>
      <c r="MM8" s="84"/>
      <c r="MN8" s="85"/>
      <c r="MO8" s="83"/>
      <c r="MP8" s="83"/>
      <c r="MQ8" s="83"/>
      <c r="MR8" s="83"/>
      <c r="MS8" s="83"/>
      <c r="MT8" s="83">
        <v>5</v>
      </c>
      <c r="MU8" s="83">
        <v>10.5</v>
      </c>
      <c r="MV8" s="83">
        <v>10.5</v>
      </c>
      <c r="MW8" s="83">
        <v>10.5</v>
      </c>
      <c r="MX8" s="83">
        <v>10.5</v>
      </c>
      <c r="MY8" s="83">
        <v>10.5</v>
      </c>
      <c r="MZ8" s="83">
        <v>10.5</v>
      </c>
      <c r="NA8" s="83">
        <v>10.5</v>
      </c>
      <c r="NB8" s="83">
        <v>10.5</v>
      </c>
      <c r="NC8" s="83">
        <v>10.5</v>
      </c>
      <c r="ND8" s="83">
        <v>10.5</v>
      </c>
      <c r="NE8" s="83">
        <v>10.5</v>
      </c>
      <c r="NF8" s="83">
        <v>10.5</v>
      </c>
      <c r="NG8" s="83">
        <v>10.5</v>
      </c>
      <c r="NH8" s="83">
        <v>5</v>
      </c>
      <c r="NI8" s="83"/>
      <c r="NJ8" s="83"/>
      <c r="NK8" s="83"/>
      <c r="NL8" s="83"/>
      <c r="NM8" s="83"/>
      <c r="NN8" s="83"/>
      <c r="NO8" s="83"/>
      <c r="NP8" s="83"/>
      <c r="NQ8" s="83"/>
      <c r="NR8" s="84"/>
      <c r="NS8" s="85"/>
      <c r="NT8" s="83"/>
      <c r="NU8" s="83"/>
      <c r="NV8" s="83">
        <v>5</v>
      </c>
      <c r="NW8" s="83"/>
      <c r="NX8" s="83"/>
      <c r="NY8" s="83"/>
      <c r="NZ8" s="83"/>
      <c r="OA8" s="83"/>
      <c r="OB8" s="83"/>
      <c r="OC8" s="83"/>
      <c r="OD8" s="83"/>
      <c r="OE8" s="83"/>
      <c r="OF8" s="83"/>
      <c r="OG8" s="83"/>
      <c r="OH8" s="83"/>
      <c r="OI8" s="83"/>
      <c r="OJ8" s="83"/>
      <c r="OK8" s="83"/>
      <c r="OL8" s="83"/>
      <c r="OM8" s="83"/>
      <c r="ON8" s="83"/>
      <c r="OO8" s="83"/>
      <c r="OP8" s="83"/>
      <c r="OQ8" s="83"/>
      <c r="OR8" s="83"/>
      <c r="OS8" s="83"/>
      <c r="OT8" s="83"/>
      <c r="OU8" s="83"/>
      <c r="OV8" s="83"/>
      <c r="OW8" s="84"/>
    </row>
    <row r="9" spans="1:413" ht="15.75" x14ac:dyDescent="0.25">
      <c r="A9" s="1"/>
      <c r="B9" s="213" t="s">
        <v>69</v>
      </c>
      <c r="C9" s="213" t="str">
        <f t="shared" si="0"/>
        <v xml:space="preserve">Шаяхметов </v>
      </c>
      <c r="D9" s="128">
        <v>8</v>
      </c>
      <c r="E9" s="251">
        <v>2</v>
      </c>
      <c r="F9" s="245" t="s">
        <v>48</v>
      </c>
      <c r="G9" s="216" t="s">
        <v>3</v>
      </c>
      <c r="H9" s="244" t="s">
        <v>3</v>
      </c>
      <c r="I9" s="220" t="s">
        <v>302</v>
      </c>
      <c r="J9" s="374"/>
      <c r="K9" s="368">
        <v>1995</v>
      </c>
      <c r="L9" s="368">
        <f ca="1">SUM($R9:OFFSET($R9,0,DATEVALUE("31.12."&amp;(YEAR(TODAY())))-DATEVALUE("01.01."&amp;YEAR(TODAY()))))</f>
        <v>1825.5</v>
      </c>
      <c r="M9" s="368">
        <f ca="1">SUM($R9:OFFSET($R9,0,TODAY()-DATEVALUE("01.01."&amp;YEAR(TODAY()))))</f>
        <v>1412</v>
      </c>
      <c r="N9" s="364">
        <f ca="1">COUNTIF($R9:OFFSET($R9,0,TODAY()-DATEVALUE("01.01."&amp;YEAR(TODAY()))),$N$3)</f>
        <v>0</v>
      </c>
      <c r="O9" s="364" t="e">
        <f ca="1">COUNTIFS($R9:OFFSET($R9,0,TODAY()-DATEVALUE("01.01."&amp;YEAR(TODAY()))),$O$3,#REF!:OFFSET(#REF!,0,TODAY()-DATEVALUE("01.01."&amp;YEAR(TODAY()))),"&lt;&gt;вс")</f>
        <v>#REF!</v>
      </c>
      <c r="P9" s="364">
        <f ca="1">COUNTIF($R9:OFFSET($R9,0,TODAY()-DATEVALUE("01.01."&amp;YEAR(TODAY()))),"БЛ")</f>
        <v>0</v>
      </c>
      <c r="Q9" s="364" t="e">
        <f ca="1">COUNTIFS($R9:OFFSET($R9,0,TODAY()-DATEVALUE("01.01."&amp;YEAR(TODAY()))),"К",#REF!:OFFSET(#REF!,0,TODAY()-DATEVALUE("01.01."&amp;YEAR(TODAY()))),"&lt;&gt;вс",#REF!:OFFSET(#REF!,0,TODAY()-DATEVALUE("01.01."&amp;YEAR(TODAY()))),"&lt;&gt;сб")*8</f>
        <v>#REF!</v>
      </c>
      <c r="R9" s="268"/>
      <c r="S9" s="81"/>
      <c r="T9" s="81"/>
      <c r="U9" s="81"/>
      <c r="V9" s="375">
        <v>5</v>
      </c>
      <c r="W9" s="301">
        <v>10.5</v>
      </c>
      <c r="X9" s="301">
        <v>10.5</v>
      </c>
      <c r="Y9" s="301">
        <v>10.5</v>
      </c>
      <c r="Z9" s="301">
        <v>10.5</v>
      </c>
      <c r="AA9" s="301">
        <v>10.5</v>
      </c>
      <c r="AB9" s="301">
        <v>10.5</v>
      </c>
      <c r="AC9" s="301">
        <v>10.5</v>
      </c>
      <c r="AD9" s="301">
        <v>10.5</v>
      </c>
      <c r="AE9" s="301">
        <v>10.5</v>
      </c>
      <c r="AF9" s="301">
        <v>10.5</v>
      </c>
      <c r="AG9" s="301">
        <v>10.5</v>
      </c>
      <c r="AH9" s="301">
        <v>10.5</v>
      </c>
      <c r="AI9" s="301">
        <v>10.5</v>
      </c>
      <c r="AJ9" s="375">
        <v>5</v>
      </c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5"/>
      <c r="AX9" s="83" t="s">
        <v>371</v>
      </c>
      <c r="AY9" s="83" t="s">
        <v>371</v>
      </c>
      <c r="AZ9" s="303">
        <v>10.5</v>
      </c>
      <c r="BA9" s="303">
        <v>10.5</v>
      </c>
      <c r="BB9" s="303">
        <v>10.5</v>
      </c>
      <c r="BC9" s="303">
        <v>10.5</v>
      </c>
      <c r="BD9" s="303">
        <v>10.5</v>
      </c>
      <c r="BE9" s="303">
        <v>10.5</v>
      </c>
      <c r="BF9" s="303">
        <v>10.5</v>
      </c>
      <c r="BG9" s="303">
        <v>10.5</v>
      </c>
      <c r="BH9" s="303">
        <v>10.5</v>
      </c>
      <c r="BI9" s="303">
        <v>10.5</v>
      </c>
      <c r="BJ9" s="303">
        <v>10.5</v>
      </c>
      <c r="BK9" s="303">
        <v>10.5</v>
      </c>
      <c r="BL9" s="303">
        <v>5</v>
      </c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5"/>
      <c r="BZ9" s="356">
        <v>5</v>
      </c>
      <c r="CA9" s="356">
        <v>10.5</v>
      </c>
      <c r="CB9" s="356">
        <v>10.5</v>
      </c>
      <c r="CC9" s="356">
        <v>10.5</v>
      </c>
      <c r="CD9" s="356">
        <v>10.5</v>
      </c>
      <c r="CE9" s="356">
        <v>10.5</v>
      </c>
      <c r="CF9" s="356">
        <v>10.5</v>
      </c>
      <c r="CG9" s="356">
        <v>10.5</v>
      </c>
      <c r="CH9" s="356">
        <v>10.5</v>
      </c>
      <c r="CI9" s="356">
        <v>5</v>
      </c>
      <c r="CJ9" s="249" t="s">
        <v>379</v>
      </c>
      <c r="CK9" s="249"/>
      <c r="CL9" s="249" t="s">
        <v>379</v>
      </c>
      <c r="CM9" s="249" t="s">
        <v>379</v>
      </c>
      <c r="CN9" s="249" t="s">
        <v>379</v>
      </c>
      <c r="CO9" s="249" t="s">
        <v>379</v>
      </c>
      <c r="CP9" s="249" t="s">
        <v>379</v>
      </c>
      <c r="CQ9" s="249" t="s">
        <v>379</v>
      </c>
      <c r="CR9" s="249"/>
      <c r="CS9" s="249"/>
      <c r="CT9" s="249"/>
      <c r="CU9" s="249"/>
      <c r="CV9" s="249" t="s">
        <v>379</v>
      </c>
      <c r="CW9" s="249" t="s">
        <v>379</v>
      </c>
      <c r="CX9" s="249" t="s">
        <v>379</v>
      </c>
      <c r="CY9" s="249"/>
      <c r="CZ9" s="249" t="s">
        <v>379</v>
      </c>
      <c r="DA9" s="249" t="s">
        <v>379</v>
      </c>
      <c r="DB9" s="83">
        <v>5</v>
      </c>
      <c r="DC9" s="84">
        <v>10</v>
      </c>
      <c r="DD9" s="83">
        <v>10.5</v>
      </c>
      <c r="DE9" s="83">
        <v>10.5</v>
      </c>
      <c r="DF9" s="83">
        <v>10.5</v>
      </c>
      <c r="DG9" s="83">
        <v>10.5</v>
      </c>
      <c r="DH9" s="83">
        <v>10.5</v>
      </c>
      <c r="DI9" s="83">
        <v>10.5</v>
      </c>
      <c r="DJ9" s="83">
        <v>10.5</v>
      </c>
      <c r="DK9" s="83">
        <v>10.5</v>
      </c>
      <c r="DL9" s="83">
        <v>10.5</v>
      </c>
      <c r="DM9" s="83">
        <v>10.5</v>
      </c>
      <c r="DN9" s="83">
        <v>10.5</v>
      </c>
      <c r="DO9" s="83">
        <v>5</v>
      </c>
      <c r="DP9" s="249" t="s">
        <v>379</v>
      </c>
      <c r="DQ9" s="249" t="s">
        <v>379</v>
      </c>
      <c r="DR9" s="249" t="s">
        <v>379</v>
      </c>
      <c r="DS9" s="249" t="s">
        <v>379</v>
      </c>
      <c r="DT9" s="249"/>
      <c r="DU9" s="249" t="s">
        <v>379</v>
      </c>
      <c r="DV9" s="249" t="s">
        <v>379</v>
      </c>
      <c r="DW9" s="249" t="s">
        <v>379</v>
      </c>
      <c r="DX9" s="249" t="s">
        <v>379</v>
      </c>
      <c r="DY9" s="249" t="s">
        <v>379</v>
      </c>
      <c r="DZ9" s="249" t="s">
        <v>379</v>
      </c>
      <c r="EA9" s="249"/>
      <c r="EB9" s="249" t="s">
        <v>379</v>
      </c>
      <c r="EC9" s="249" t="s">
        <v>379</v>
      </c>
      <c r="ED9" s="83">
        <v>5</v>
      </c>
      <c r="EE9" s="83">
        <v>10.5</v>
      </c>
      <c r="EF9" s="83">
        <v>10.5</v>
      </c>
      <c r="EG9" s="84">
        <v>10.5</v>
      </c>
      <c r="EH9" s="85">
        <v>10.5</v>
      </c>
      <c r="EI9" s="83">
        <v>10.5</v>
      </c>
      <c r="EJ9" s="83">
        <v>10.5</v>
      </c>
      <c r="EK9" s="83">
        <v>10.5</v>
      </c>
      <c r="EL9" s="83">
        <v>10.5</v>
      </c>
      <c r="EM9" s="83">
        <v>10.5</v>
      </c>
      <c r="EN9" s="83">
        <v>10.5</v>
      </c>
      <c r="EO9" s="83">
        <v>10.5</v>
      </c>
      <c r="EP9" s="83">
        <v>10.5</v>
      </c>
      <c r="EQ9" s="83">
        <v>10.5</v>
      </c>
      <c r="ER9" s="83">
        <v>5</v>
      </c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>
        <v>5</v>
      </c>
      <c r="FG9" s="83">
        <v>10.5</v>
      </c>
      <c r="FH9" s="83">
        <v>10.5</v>
      </c>
      <c r="FI9" s="83">
        <v>10.5</v>
      </c>
      <c r="FJ9" s="83">
        <v>10.5</v>
      </c>
      <c r="FK9" s="83">
        <v>10.5</v>
      </c>
      <c r="FL9" s="84">
        <v>10.5</v>
      </c>
      <c r="FM9" s="85">
        <v>10.5</v>
      </c>
      <c r="FN9" s="83">
        <v>10.5</v>
      </c>
      <c r="FO9" s="83">
        <v>10.5</v>
      </c>
      <c r="FP9" s="83">
        <v>10.5</v>
      </c>
      <c r="FQ9" s="83">
        <v>10.5</v>
      </c>
      <c r="FR9" s="83">
        <v>10.5</v>
      </c>
      <c r="FS9" s="83">
        <v>10.5</v>
      </c>
      <c r="FT9" s="83">
        <v>5</v>
      </c>
      <c r="FU9" s="81"/>
      <c r="FV9" s="81"/>
      <c r="FW9" s="81"/>
      <c r="FX9" s="81"/>
      <c r="FY9" s="81"/>
      <c r="FZ9" s="81"/>
      <c r="GA9" s="81"/>
      <c r="GB9" s="83"/>
      <c r="GC9" s="83"/>
      <c r="GD9" s="83"/>
      <c r="GE9" s="83"/>
      <c r="GF9" s="83"/>
      <c r="GG9" s="83"/>
      <c r="GH9" s="83">
        <v>5</v>
      </c>
      <c r="GI9" s="83">
        <v>10.5</v>
      </c>
      <c r="GJ9" s="83">
        <v>10.5</v>
      </c>
      <c r="GK9" s="83">
        <v>10.5</v>
      </c>
      <c r="GL9" s="83">
        <v>10.5</v>
      </c>
      <c r="GM9" s="83">
        <v>10.5</v>
      </c>
      <c r="GN9" s="83">
        <v>10.5</v>
      </c>
      <c r="GO9" s="83">
        <v>10.5</v>
      </c>
      <c r="GP9" s="84">
        <v>10.5</v>
      </c>
      <c r="GQ9" s="85">
        <v>10.5</v>
      </c>
      <c r="GR9" s="83">
        <v>10.5</v>
      </c>
      <c r="GS9" s="83">
        <v>10.5</v>
      </c>
      <c r="GT9" s="83">
        <v>10.5</v>
      </c>
      <c r="GU9" s="83">
        <v>10.5</v>
      </c>
      <c r="GV9" s="83">
        <v>5</v>
      </c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>
        <v>5</v>
      </c>
      <c r="HK9" s="83">
        <v>10.5</v>
      </c>
      <c r="HL9" s="83">
        <v>10.5</v>
      </c>
      <c r="HM9" s="83">
        <v>10.5</v>
      </c>
      <c r="HN9" s="83">
        <v>10.5</v>
      </c>
      <c r="HO9" s="83">
        <v>10.5</v>
      </c>
      <c r="HP9" s="83">
        <v>10.5</v>
      </c>
      <c r="HQ9" s="83">
        <v>10.5</v>
      </c>
      <c r="HR9" s="83">
        <v>10.5</v>
      </c>
      <c r="HS9" s="83">
        <v>10.5</v>
      </c>
      <c r="HT9" s="83">
        <v>10.5</v>
      </c>
      <c r="HU9" s="84">
        <v>10.5</v>
      </c>
      <c r="HV9" s="85">
        <v>10.5</v>
      </c>
      <c r="HW9" s="83">
        <v>10.5</v>
      </c>
      <c r="HX9" s="83">
        <v>5</v>
      </c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>
        <v>5</v>
      </c>
      <c r="IM9" s="83">
        <v>10.5</v>
      </c>
      <c r="IN9" s="83">
        <v>10.5</v>
      </c>
      <c r="IO9" s="83">
        <v>10.5</v>
      </c>
      <c r="IP9" s="83">
        <v>10.5</v>
      </c>
      <c r="IQ9" s="83">
        <v>10.5</v>
      </c>
      <c r="IR9" s="83">
        <v>10.5</v>
      </c>
      <c r="IS9" s="83">
        <v>10.5</v>
      </c>
      <c r="IT9" s="83">
        <v>10.5</v>
      </c>
      <c r="IU9" s="83">
        <v>10.5</v>
      </c>
      <c r="IV9" s="83">
        <v>10.5</v>
      </c>
      <c r="IW9" s="83">
        <v>10.5</v>
      </c>
      <c r="IX9" s="83">
        <v>10.5</v>
      </c>
      <c r="IY9" s="83">
        <v>10.5</v>
      </c>
      <c r="IZ9" s="84">
        <v>5</v>
      </c>
      <c r="JA9" s="85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>
        <v>5</v>
      </c>
      <c r="JO9" s="83">
        <v>10.5</v>
      </c>
      <c r="JP9" s="83">
        <v>10.5</v>
      </c>
      <c r="JQ9" s="83">
        <v>10.5</v>
      </c>
      <c r="JR9" s="83">
        <v>10.5</v>
      </c>
      <c r="JS9" s="83">
        <v>10.5</v>
      </c>
      <c r="JT9" s="83">
        <v>10.5</v>
      </c>
      <c r="JU9" s="83">
        <v>10.5</v>
      </c>
      <c r="JV9" s="83">
        <v>10.5</v>
      </c>
      <c r="JW9" s="83">
        <v>10.5</v>
      </c>
      <c r="JX9" s="83">
        <v>10.5</v>
      </c>
      <c r="JY9" s="83">
        <v>10.5</v>
      </c>
      <c r="JZ9" s="83">
        <v>10.5</v>
      </c>
      <c r="KA9" s="83">
        <v>10.5</v>
      </c>
      <c r="KB9" s="83">
        <v>5</v>
      </c>
      <c r="KC9" s="83"/>
      <c r="KD9" s="84"/>
      <c r="KE9" s="85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>
        <v>5</v>
      </c>
      <c r="KQ9" s="83">
        <v>10.5</v>
      </c>
      <c r="KR9" s="83">
        <v>10.5</v>
      </c>
      <c r="KS9" s="83">
        <v>10.5</v>
      </c>
      <c r="KT9" s="83">
        <v>10.5</v>
      </c>
      <c r="KU9" s="83">
        <v>10.5</v>
      </c>
      <c r="KV9" s="83">
        <v>10.5</v>
      </c>
      <c r="KW9" s="83">
        <v>10.5</v>
      </c>
      <c r="KX9" s="83">
        <v>10.5</v>
      </c>
      <c r="KY9" s="83">
        <v>10.5</v>
      </c>
      <c r="KZ9" s="83">
        <v>10.5</v>
      </c>
      <c r="LA9" s="83">
        <v>10.5</v>
      </c>
      <c r="LB9" s="83">
        <v>10.5</v>
      </c>
      <c r="LC9" s="83">
        <v>10.5</v>
      </c>
      <c r="LD9" s="83">
        <v>5</v>
      </c>
      <c r="LE9" s="83"/>
      <c r="LF9" s="83"/>
      <c r="LG9" s="83"/>
      <c r="LH9" s="83"/>
      <c r="LI9" s="84"/>
      <c r="LJ9" s="85"/>
      <c r="LK9" s="83"/>
      <c r="LL9" s="83"/>
      <c r="LM9" s="83"/>
      <c r="LN9" s="83"/>
      <c r="LO9" s="83"/>
      <c r="LP9" s="83"/>
      <c r="LQ9" s="83"/>
      <c r="LR9" s="83">
        <v>5</v>
      </c>
      <c r="LS9" s="83">
        <v>10.5</v>
      </c>
      <c r="LT9" s="83">
        <v>10.5</v>
      </c>
      <c r="LU9" s="83">
        <v>10.5</v>
      </c>
      <c r="LV9" s="83">
        <v>10.5</v>
      </c>
      <c r="LW9" s="83">
        <v>10.5</v>
      </c>
      <c r="LX9" s="83">
        <v>10.5</v>
      </c>
      <c r="LY9" s="83">
        <v>10.5</v>
      </c>
      <c r="LZ9" s="83">
        <v>10.5</v>
      </c>
      <c r="MA9" s="83">
        <v>10.5</v>
      </c>
      <c r="MB9" s="83">
        <v>10.5</v>
      </c>
      <c r="MC9" s="83">
        <v>10.5</v>
      </c>
      <c r="MD9" s="83">
        <v>10.5</v>
      </c>
      <c r="ME9" s="83">
        <v>10.5</v>
      </c>
      <c r="MF9" s="83">
        <v>5</v>
      </c>
      <c r="MG9" s="83"/>
      <c r="MH9" s="83"/>
      <c r="MI9" s="83"/>
      <c r="MJ9" s="83"/>
      <c r="MK9" s="83"/>
      <c r="ML9" s="83"/>
      <c r="MM9" s="84"/>
      <c r="MN9" s="85"/>
      <c r="MO9" s="83"/>
      <c r="MP9" s="83"/>
      <c r="MQ9" s="83"/>
      <c r="MR9" s="83"/>
      <c r="MS9" s="83"/>
      <c r="MT9" s="83">
        <v>5</v>
      </c>
      <c r="MU9" s="83">
        <v>10.5</v>
      </c>
      <c r="MV9" s="83">
        <v>10.5</v>
      </c>
      <c r="MW9" s="83">
        <v>10.5</v>
      </c>
      <c r="MX9" s="83">
        <v>10.5</v>
      </c>
      <c r="MY9" s="83">
        <v>10.5</v>
      </c>
      <c r="MZ9" s="83">
        <v>10.5</v>
      </c>
      <c r="NA9" s="83">
        <v>10.5</v>
      </c>
      <c r="NB9" s="83">
        <v>10.5</v>
      </c>
      <c r="NC9" s="83">
        <v>10.5</v>
      </c>
      <c r="ND9" s="83">
        <v>10.5</v>
      </c>
      <c r="NE9" s="83">
        <v>10.5</v>
      </c>
      <c r="NF9" s="83">
        <v>10.5</v>
      </c>
      <c r="NG9" s="83">
        <v>10.5</v>
      </c>
      <c r="NH9" s="83">
        <v>5</v>
      </c>
      <c r="NI9" s="83"/>
      <c r="NJ9" s="83"/>
      <c r="NK9" s="83"/>
      <c r="NL9" s="83"/>
      <c r="NM9" s="83"/>
      <c r="NN9" s="83"/>
      <c r="NO9" s="83"/>
      <c r="NP9" s="83"/>
      <c r="NQ9" s="83"/>
      <c r="NR9" s="84"/>
      <c r="NS9" s="85"/>
      <c r="NT9" s="83"/>
      <c r="NU9" s="83"/>
      <c r="NV9" s="83">
        <v>5</v>
      </c>
      <c r="NW9" s="83"/>
      <c r="NX9" s="83"/>
      <c r="NY9" s="83"/>
      <c r="NZ9" s="83"/>
      <c r="OA9" s="83"/>
      <c r="OB9" s="83"/>
      <c r="OC9" s="83"/>
      <c r="OD9" s="83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3"/>
      <c r="OS9" s="83"/>
      <c r="OT9" s="83"/>
      <c r="OU9" s="83"/>
      <c r="OV9" s="83"/>
      <c r="OW9" s="84"/>
    </row>
    <row r="10" spans="1:413" ht="15.75" x14ac:dyDescent="0.25">
      <c r="A10" s="1"/>
      <c r="B10" s="213" t="s">
        <v>199</v>
      </c>
      <c r="C10" s="213" t="str">
        <f t="shared" si="0"/>
        <v xml:space="preserve">Коробкин </v>
      </c>
      <c r="D10" s="128">
        <v>10</v>
      </c>
      <c r="E10" s="251">
        <v>2</v>
      </c>
      <c r="F10" s="245" t="s">
        <v>48</v>
      </c>
      <c r="G10" s="216" t="s">
        <v>3</v>
      </c>
      <c r="H10" s="244" t="s">
        <v>346</v>
      </c>
      <c r="I10" s="220" t="s">
        <v>302</v>
      </c>
      <c r="J10" s="374"/>
      <c r="K10" s="368">
        <v>1995</v>
      </c>
      <c r="L10" s="368">
        <f ca="1">SUM($R10:OFFSET($R10,0,DATEVALUE("31.12."&amp;(YEAR(TODAY())))-DATEVALUE("01.01."&amp;YEAR(TODAY()))))</f>
        <v>1868</v>
      </c>
      <c r="M10" s="368">
        <f ca="1">SUM($R10:OFFSET($R10,0,TODAY()-DATEVALUE("01.01."&amp;YEAR(TODAY()))))</f>
        <v>1454.5</v>
      </c>
      <c r="N10" s="364">
        <f ca="1">COUNTIF($R10:OFFSET($R10,0,TODAY()-DATEVALUE("01.01."&amp;YEAR(TODAY()))),$N$3)*8</f>
        <v>0</v>
      </c>
      <c r="O10" s="364" t="e">
        <f ca="1">COUNTIFS($R10:OFFSET($R10,0,TODAY()-DATEVALUE("01.01."&amp;YEAR(TODAY()))),$O$3,#REF!:OFFSET(#REF!,0,TODAY()-DATEVALUE("01.01."&amp;YEAR(TODAY()))),"&lt;&gt;вс")</f>
        <v>#REF!</v>
      </c>
      <c r="P10" s="364">
        <f ca="1">COUNTIF($R10:OFFSET($R10,0,TODAY()-DATEVALUE("01.01."&amp;YEAR(TODAY()))),"БЛ")</f>
        <v>0</v>
      </c>
      <c r="Q10" s="364" t="e">
        <f ca="1">COUNTIFS($R10:OFFSET($R10,0,TODAY()-DATEVALUE("01.01."&amp;YEAR(TODAY()))),"К",#REF!:OFFSET(#REF!,0,TODAY()-DATEVALUE("01.01."&amp;YEAR(TODAY()))),"&lt;&gt;вс",#REF!:OFFSET(#REF!,0,TODAY()-DATEVALUE("01.01."&amp;YEAR(TODAY()))),"&lt;&gt;сб")*8</f>
        <v>#REF!</v>
      </c>
      <c r="R10" s="268"/>
      <c r="S10" s="81"/>
      <c r="T10" s="81"/>
      <c r="U10" s="81"/>
      <c r="V10" s="376">
        <v>5</v>
      </c>
      <c r="W10" s="376">
        <v>10.5</v>
      </c>
      <c r="X10" s="376">
        <v>10.5</v>
      </c>
      <c r="Y10" s="376">
        <v>10.5</v>
      </c>
      <c r="Z10" s="376">
        <v>10.5</v>
      </c>
      <c r="AA10" s="376">
        <v>10.5</v>
      </c>
      <c r="AB10" s="376">
        <v>10.5</v>
      </c>
      <c r="AC10" s="376">
        <v>10.5</v>
      </c>
      <c r="AD10" s="376">
        <v>10.5</v>
      </c>
      <c r="AE10" s="376">
        <v>10.5</v>
      </c>
      <c r="AF10" s="376">
        <v>10.5</v>
      </c>
      <c r="AG10" s="376">
        <v>10.5</v>
      </c>
      <c r="AH10" s="376">
        <v>10.5</v>
      </c>
      <c r="AI10" s="376">
        <v>10.5</v>
      </c>
      <c r="AJ10" s="376">
        <v>5</v>
      </c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5"/>
      <c r="AX10" s="83" t="s">
        <v>371</v>
      </c>
      <c r="AY10" s="83" t="s">
        <v>371</v>
      </c>
      <c r="AZ10" s="302">
        <v>10.5</v>
      </c>
      <c r="BA10" s="302">
        <v>10.5</v>
      </c>
      <c r="BB10" s="302">
        <v>10.5</v>
      </c>
      <c r="BC10" s="302">
        <v>10.5</v>
      </c>
      <c r="BD10" s="302">
        <v>10.5</v>
      </c>
      <c r="BE10" s="302">
        <v>10.5</v>
      </c>
      <c r="BF10" s="302">
        <v>10.5</v>
      </c>
      <c r="BG10" s="302">
        <v>10.5</v>
      </c>
      <c r="BH10" s="302">
        <v>10.5</v>
      </c>
      <c r="BI10" s="302">
        <v>10.5</v>
      </c>
      <c r="BJ10" s="302">
        <v>10.5</v>
      </c>
      <c r="BK10" s="302">
        <v>5</v>
      </c>
      <c r="BL10" s="249" t="s">
        <v>379</v>
      </c>
      <c r="BM10" s="249" t="s">
        <v>379</v>
      </c>
      <c r="BN10" s="249" t="s">
        <v>379</v>
      </c>
      <c r="BO10" s="249" t="s">
        <v>379</v>
      </c>
      <c r="BP10" s="249"/>
      <c r="BQ10" s="249" t="s">
        <v>379</v>
      </c>
      <c r="BR10" s="249" t="s">
        <v>379</v>
      </c>
      <c r="BS10" s="249" t="s">
        <v>379</v>
      </c>
      <c r="BT10" s="249" t="s">
        <v>379</v>
      </c>
      <c r="BU10" s="249" t="s">
        <v>379</v>
      </c>
      <c r="BV10" s="249" t="s">
        <v>379</v>
      </c>
      <c r="BW10" s="249"/>
      <c r="BX10" s="249" t="s">
        <v>379</v>
      </c>
      <c r="BY10" s="258" t="s">
        <v>379</v>
      </c>
      <c r="BZ10" s="305">
        <v>5</v>
      </c>
      <c r="CA10" s="305">
        <v>10.5</v>
      </c>
      <c r="CB10" s="305">
        <v>10.5</v>
      </c>
      <c r="CC10" s="305">
        <v>10.5</v>
      </c>
      <c r="CD10" s="305">
        <v>10.5</v>
      </c>
      <c r="CE10" s="305">
        <v>10.5</v>
      </c>
      <c r="CF10" s="305">
        <v>10.5</v>
      </c>
      <c r="CG10" s="305">
        <v>10.5</v>
      </c>
      <c r="CH10" s="305">
        <v>10.5</v>
      </c>
      <c r="CI10" s="305">
        <v>10.5</v>
      </c>
      <c r="CJ10" s="305">
        <v>10.5</v>
      </c>
      <c r="CK10" s="305">
        <v>10.5</v>
      </c>
      <c r="CL10" s="305">
        <v>10.5</v>
      </c>
      <c r="CM10" s="305">
        <v>10.5</v>
      </c>
      <c r="CN10" s="305">
        <v>5</v>
      </c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>
        <v>5</v>
      </c>
      <c r="DC10" s="84">
        <v>10.5</v>
      </c>
      <c r="DD10" s="83">
        <v>10.5</v>
      </c>
      <c r="DE10" s="83">
        <v>10.5</v>
      </c>
      <c r="DF10" s="83">
        <v>10.5</v>
      </c>
      <c r="DG10" s="83">
        <v>10.5</v>
      </c>
      <c r="DH10" s="83">
        <v>10.5</v>
      </c>
      <c r="DI10" s="83">
        <v>10.5</v>
      </c>
      <c r="DJ10" s="83">
        <v>10.5</v>
      </c>
      <c r="DK10" s="83">
        <v>10.5</v>
      </c>
      <c r="DL10" s="83">
        <v>10.5</v>
      </c>
      <c r="DM10" s="83">
        <v>10.5</v>
      </c>
      <c r="DN10" s="83">
        <v>10.5</v>
      </c>
      <c r="DO10" s="81">
        <v>5</v>
      </c>
      <c r="DP10" s="249" t="s">
        <v>379</v>
      </c>
      <c r="DQ10" s="249" t="s">
        <v>379</v>
      </c>
      <c r="DR10" s="249" t="s">
        <v>379</v>
      </c>
      <c r="DS10" s="249" t="s">
        <v>379</v>
      </c>
      <c r="DT10" s="249"/>
      <c r="DU10" s="249" t="s">
        <v>379</v>
      </c>
      <c r="DV10" s="249" t="s">
        <v>379</v>
      </c>
      <c r="DW10" s="249" t="s">
        <v>379</v>
      </c>
      <c r="DX10" s="249" t="s">
        <v>379</v>
      </c>
      <c r="DY10" s="249" t="s">
        <v>379</v>
      </c>
      <c r="DZ10" s="249" t="s">
        <v>379</v>
      </c>
      <c r="EA10" s="249"/>
      <c r="EB10" s="249" t="s">
        <v>379</v>
      </c>
      <c r="EC10" s="249" t="s">
        <v>379</v>
      </c>
      <c r="ED10" s="83">
        <v>5</v>
      </c>
      <c r="EE10" s="83">
        <v>10.5</v>
      </c>
      <c r="EF10" s="83">
        <v>10.5</v>
      </c>
      <c r="EG10" s="84">
        <v>10.5</v>
      </c>
      <c r="EH10" s="85">
        <v>10.5</v>
      </c>
      <c r="EI10" s="83">
        <v>10.5</v>
      </c>
      <c r="EJ10" s="83">
        <v>10.5</v>
      </c>
      <c r="EK10" s="83">
        <v>10.5</v>
      </c>
      <c r="EL10" s="83">
        <v>10.5</v>
      </c>
      <c r="EM10" s="83">
        <v>10.5</v>
      </c>
      <c r="EN10" s="83">
        <v>10.5</v>
      </c>
      <c r="EO10" s="83">
        <v>10.5</v>
      </c>
      <c r="EP10" s="83">
        <v>10.5</v>
      </c>
      <c r="EQ10" s="83">
        <v>10.5</v>
      </c>
      <c r="ER10" s="83">
        <v>5</v>
      </c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>
        <v>5</v>
      </c>
      <c r="FG10" s="83">
        <v>10.5</v>
      </c>
      <c r="FH10" s="83">
        <v>10.5</v>
      </c>
      <c r="FI10" s="83">
        <v>10.5</v>
      </c>
      <c r="FJ10" s="83">
        <v>10.5</v>
      </c>
      <c r="FK10" s="83">
        <v>10.5</v>
      </c>
      <c r="FL10" s="84">
        <v>10.5</v>
      </c>
      <c r="FM10" s="85">
        <v>10.5</v>
      </c>
      <c r="FN10" s="83">
        <v>10.5</v>
      </c>
      <c r="FO10" s="83">
        <v>10.5</v>
      </c>
      <c r="FP10" s="83">
        <v>10.5</v>
      </c>
      <c r="FQ10" s="83">
        <v>10.5</v>
      </c>
      <c r="FR10" s="83">
        <v>10.5</v>
      </c>
      <c r="FS10" s="83">
        <v>10.5</v>
      </c>
      <c r="FT10" s="83">
        <v>5</v>
      </c>
      <c r="FU10" s="81"/>
      <c r="FV10" s="81"/>
      <c r="FW10" s="81"/>
      <c r="FX10" s="81"/>
      <c r="FY10" s="81"/>
      <c r="FZ10" s="81"/>
      <c r="GA10" s="81"/>
      <c r="GB10" s="83"/>
      <c r="GC10" s="83"/>
      <c r="GD10" s="83"/>
      <c r="GE10" s="83"/>
      <c r="GF10" s="83"/>
      <c r="GG10" s="83"/>
      <c r="GH10" s="83">
        <v>5</v>
      </c>
      <c r="GI10" s="83">
        <v>10.5</v>
      </c>
      <c r="GJ10" s="83">
        <v>10.5</v>
      </c>
      <c r="GK10" s="83">
        <v>10.5</v>
      </c>
      <c r="GL10" s="83">
        <v>10.5</v>
      </c>
      <c r="GM10" s="83">
        <v>10.5</v>
      </c>
      <c r="GN10" s="83">
        <v>10.5</v>
      </c>
      <c r="GO10" s="83">
        <v>10.5</v>
      </c>
      <c r="GP10" s="84">
        <v>10.5</v>
      </c>
      <c r="GQ10" s="85">
        <v>10.5</v>
      </c>
      <c r="GR10" s="83">
        <v>10.5</v>
      </c>
      <c r="GS10" s="83">
        <v>10.5</v>
      </c>
      <c r="GT10" s="83">
        <v>10.5</v>
      </c>
      <c r="GU10" s="83">
        <v>10.5</v>
      </c>
      <c r="GV10" s="83">
        <v>5</v>
      </c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>
        <v>5</v>
      </c>
      <c r="HK10" s="83">
        <v>10.5</v>
      </c>
      <c r="HL10" s="83">
        <v>10.5</v>
      </c>
      <c r="HM10" s="83">
        <v>10.5</v>
      </c>
      <c r="HN10" s="83">
        <v>10.5</v>
      </c>
      <c r="HO10" s="83">
        <v>10.5</v>
      </c>
      <c r="HP10" s="83">
        <v>10.5</v>
      </c>
      <c r="HQ10" s="83">
        <v>10.5</v>
      </c>
      <c r="HR10" s="83">
        <v>10.5</v>
      </c>
      <c r="HS10" s="83">
        <v>10.5</v>
      </c>
      <c r="HT10" s="83">
        <v>10.5</v>
      </c>
      <c r="HU10" s="84">
        <v>10.5</v>
      </c>
      <c r="HV10" s="85">
        <v>10.5</v>
      </c>
      <c r="HW10" s="83">
        <v>10.5</v>
      </c>
      <c r="HX10" s="83">
        <v>5</v>
      </c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>
        <v>5</v>
      </c>
      <c r="IM10" s="83">
        <v>10.5</v>
      </c>
      <c r="IN10" s="83">
        <v>10.5</v>
      </c>
      <c r="IO10" s="83">
        <v>10.5</v>
      </c>
      <c r="IP10" s="83">
        <v>10.5</v>
      </c>
      <c r="IQ10" s="83">
        <v>10.5</v>
      </c>
      <c r="IR10" s="83">
        <v>10.5</v>
      </c>
      <c r="IS10" s="83">
        <v>10.5</v>
      </c>
      <c r="IT10" s="83">
        <v>10.5</v>
      </c>
      <c r="IU10" s="83">
        <v>10.5</v>
      </c>
      <c r="IV10" s="83">
        <v>10.5</v>
      </c>
      <c r="IW10" s="83">
        <v>10.5</v>
      </c>
      <c r="IX10" s="83">
        <v>10.5</v>
      </c>
      <c r="IY10" s="83">
        <v>10.5</v>
      </c>
      <c r="IZ10" s="84">
        <v>5</v>
      </c>
      <c r="JA10" s="85"/>
      <c r="JB10" s="83"/>
      <c r="JC10" s="83"/>
      <c r="JD10" s="83"/>
      <c r="JE10" s="83"/>
      <c r="JF10" s="83"/>
      <c r="JG10" s="83"/>
      <c r="JH10" s="83"/>
      <c r="JI10" s="83"/>
      <c r="JJ10" s="83"/>
      <c r="JK10" s="83"/>
      <c r="JL10" s="83"/>
      <c r="JM10" s="83"/>
      <c r="JN10" s="83">
        <v>5</v>
      </c>
      <c r="JO10" s="83">
        <v>10.5</v>
      </c>
      <c r="JP10" s="83">
        <v>10.5</v>
      </c>
      <c r="JQ10" s="83">
        <v>10.5</v>
      </c>
      <c r="JR10" s="83">
        <v>10.5</v>
      </c>
      <c r="JS10" s="83">
        <v>10.5</v>
      </c>
      <c r="JT10" s="83">
        <v>10.5</v>
      </c>
      <c r="JU10" s="83">
        <v>10.5</v>
      </c>
      <c r="JV10" s="83">
        <v>10.5</v>
      </c>
      <c r="JW10" s="83">
        <v>10.5</v>
      </c>
      <c r="JX10" s="83">
        <v>10.5</v>
      </c>
      <c r="JY10" s="83">
        <v>10.5</v>
      </c>
      <c r="JZ10" s="83">
        <v>10.5</v>
      </c>
      <c r="KA10" s="83">
        <v>10.5</v>
      </c>
      <c r="KB10" s="83">
        <v>5</v>
      </c>
      <c r="KC10" s="83"/>
      <c r="KD10" s="84"/>
      <c r="KE10" s="85"/>
      <c r="KF10" s="83"/>
      <c r="KG10" s="83"/>
      <c r="KH10" s="83"/>
      <c r="KI10" s="83"/>
      <c r="KJ10" s="83"/>
      <c r="KK10" s="83"/>
      <c r="KL10" s="83"/>
      <c r="KM10" s="83"/>
      <c r="KN10" s="83"/>
      <c r="KO10" s="83"/>
      <c r="KP10" s="83">
        <v>5</v>
      </c>
      <c r="KQ10" s="83">
        <v>10.5</v>
      </c>
      <c r="KR10" s="83">
        <v>10.5</v>
      </c>
      <c r="KS10" s="83">
        <v>10.5</v>
      </c>
      <c r="KT10" s="83">
        <v>10.5</v>
      </c>
      <c r="KU10" s="83">
        <v>10.5</v>
      </c>
      <c r="KV10" s="83">
        <v>10.5</v>
      </c>
      <c r="KW10" s="83">
        <v>10.5</v>
      </c>
      <c r="KX10" s="83">
        <v>10.5</v>
      </c>
      <c r="KY10" s="83">
        <v>10.5</v>
      </c>
      <c r="KZ10" s="83">
        <v>10.5</v>
      </c>
      <c r="LA10" s="83">
        <v>10.5</v>
      </c>
      <c r="LB10" s="83">
        <v>10.5</v>
      </c>
      <c r="LC10" s="83">
        <v>10.5</v>
      </c>
      <c r="LD10" s="83">
        <v>5</v>
      </c>
      <c r="LE10" s="83"/>
      <c r="LF10" s="83"/>
      <c r="LG10" s="83"/>
      <c r="LH10" s="83"/>
      <c r="LI10" s="84"/>
      <c r="LJ10" s="85"/>
      <c r="LK10" s="83"/>
      <c r="LL10" s="83"/>
      <c r="LM10" s="83"/>
      <c r="LN10" s="83"/>
      <c r="LO10" s="83"/>
      <c r="LP10" s="83"/>
      <c r="LQ10" s="83"/>
      <c r="LR10" s="83">
        <v>5</v>
      </c>
      <c r="LS10" s="83">
        <v>10.5</v>
      </c>
      <c r="LT10" s="83">
        <v>10.5</v>
      </c>
      <c r="LU10" s="83">
        <v>10.5</v>
      </c>
      <c r="LV10" s="83">
        <v>10.5</v>
      </c>
      <c r="LW10" s="83">
        <v>10.5</v>
      </c>
      <c r="LX10" s="83">
        <v>10.5</v>
      </c>
      <c r="LY10" s="83">
        <v>10.5</v>
      </c>
      <c r="LZ10" s="83">
        <v>10.5</v>
      </c>
      <c r="MA10" s="83">
        <v>10.5</v>
      </c>
      <c r="MB10" s="83">
        <v>10.5</v>
      </c>
      <c r="MC10" s="83">
        <v>10.5</v>
      </c>
      <c r="MD10" s="83">
        <v>10.5</v>
      </c>
      <c r="ME10" s="83">
        <v>10.5</v>
      </c>
      <c r="MF10" s="83">
        <v>5</v>
      </c>
      <c r="MG10" s="83"/>
      <c r="MH10" s="83"/>
      <c r="MI10" s="83"/>
      <c r="MJ10" s="83"/>
      <c r="MK10" s="83"/>
      <c r="ML10" s="83"/>
      <c r="MM10" s="84"/>
      <c r="MN10" s="85"/>
      <c r="MO10" s="83"/>
      <c r="MP10" s="83"/>
      <c r="MQ10" s="83"/>
      <c r="MR10" s="83"/>
      <c r="MS10" s="83"/>
      <c r="MT10" s="83">
        <v>5</v>
      </c>
      <c r="MU10" s="83">
        <v>10.5</v>
      </c>
      <c r="MV10" s="83">
        <v>10.5</v>
      </c>
      <c r="MW10" s="83">
        <v>10.5</v>
      </c>
      <c r="MX10" s="83">
        <v>10.5</v>
      </c>
      <c r="MY10" s="83">
        <v>10.5</v>
      </c>
      <c r="MZ10" s="83">
        <v>10.5</v>
      </c>
      <c r="NA10" s="83">
        <v>10.5</v>
      </c>
      <c r="NB10" s="83">
        <v>10.5</v>
      </c>
      <c r="NC10" s="83">
        <v>10.5</v>
      </c>
      <c r="ND10" s="83">
        <v>10.5</v>
      </c>
      <c r="NE10" s="83">
        <v>10.5</v>
      </c>
      <c r="NF10" s="83">
        <v>10.5</v>
      </c>
      <c r="NG10" s="83">
        <v>10.5</v>
      </c>
      <c r="NH10" s="83">
        <v>5</v>
      </c>
      <c r="NI10" s="83"/>
      <c r="NJ10" s="83"/>
      <c r="NK10" s="83"/>
      <c r="NL10" s="83"/>
      <c r="NM10" s="83"/>
      <c r="NN10" s="83"/>
      <c r="NO10" s="83"/>
      <c r="NP10" s="83"/>
      <c r="NQ10" s="83"/>
      <c r="NR10" s="84"/>
      <c r="NS10" s="85"/>
      <c r="NT10" s="83"/>
      <c r="NU10" s="83"/>
      <c r="NV10" s="83">
        <v>5</v>
      </c>
      <c r="NW10" s="83"/>
      <c r="NX10" s="83"/>
      <c r="NY10" s="83"/>
      <c r="NZ10" s="83"/>
      <c r="OA10" s="83"/>
      <c r="OB10" s="83"/>
      <c r="OC10" s="83"/>
      <c r="OD10" s="83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3"/>
      <c r="OT10" s="83"/>
      <c r="OU10" s="83"/>
      <c r="OV10" s="83"/>
      <c r="OW10" s="84"/>
    </row>
    <row r="11" spans="1:413" ht="16.5" thickBot="1" x14ac:dyDescent="0.3">
      <c r="A11" s="1"/>
      <c r="B11" s="299" t="s">
        <v>57</v>
      </c>
      <c r="C11" s="299" t="str">
        <f t="shared" si="0"/>
        <v xml:space="preserve">Валиев </v>
      </c>
      <c r="D11" s="128">
        <v>4</v>
      </c>
      <c r="E11" s="251">
        <v>3</v>
      </c>
      <c r="F11" s="245" t="s">
        <v>51</v>
      </c>
      <c r="G11" s="216" t="s">
        <v>3</v>
      </c>
      <c r="H11" s="244" t="s">
        <v>0</v>
      </c>
      <c r="I11" s="220" t="s">
        <v>302</v>
      </c>
      <c r="J11" s="374"/>
      <c r="K11" s="368">
        <v>1995</v>
      </c>
      <c r="L11" s="368">
        <f ca="1">SUM($R11:OFFSET($R11,0,DATEVALUE("31.12."&amp;(YEAR(TODAY())))-DATEVALUE("01.01."&amp;YEAR(TODAY()))))</f>
        <v>1868</v>
      </c>
      <c r="M11" s="368">
        <f ca="1">SUM($R11:OFFSET($R11,0,TODAY()-DATEVALUE("01.01."&amp;YEAR(TODAY()))))</f>
        <v>1454.5</v>
      </c>
      <c r="N11" s="364">
        <f ca="1">COUNTIF($R11:OFFSET($R11,0,TODAY()-DATEVALUE("01.01."&amp;YEAR(TODAY()))),$N$3)</f>
        <v>0</v>
      </c>
      <c r="O11" s="364" t="e">
        <f ca="1">COUNTIFS($R11:OFFSET($R11,0,TODAY()-DATEVALUE("01.01."&amp;YEAR(TODAY()))),$O$3,#REF!:OFFSET(#REF!,0,TODAY()-DATEVALUE("01.01."&amp;YEAR(TODAY()))),"&lt;&gt;вс")</f>
        <v>#REF!</v>
      </c>
      <c r="P11" s="364">
        <f ca="1">COUNTIF($R11:OFFSET($R11,0,TODAY()-DATEVALUE("01.01."&amp;YEAR(TODAY()))),"БЛ")</f>
        <v>0</v>
      </c>
      <c r="Q11" s="364" t="e">
        <f ca="1">COUNTIFS($R11:OFFSET($R11,0,TODAY()-DATEVALUE("01.01."&amp;YEAR(TODAY()))),"К",#REF!:OFFSET(#REF!,0,TODAY()-DATEVALUE("01.01."&amp;YEAR(TODAY()))),"&lt;&gt;вс",#REF!:OFFSET(#REF!,0,TODAY()-DATEVALUE("01.01."&amp;YEAR(TODAY()))),"&lt;&gt;сб")*8</f>
        <v>#REF!</v>
      </c>
      <c r="R11" s="268"/>
      <c r="S11" s="81"/>
      <c r="T11" s="81"/>
      <c r="U11" s="81"/>
      <c r="V11" s="81">
        <v>5</v>
      </c>
      <c r="W11" s="81">
        <v>10.5</v>
      </c>
      <c r="X11" s="81">
        <v>10.5</v>
      </c>
      <c r="Y11" s="81">
        <v>10.5</v>
      </c>
      <c r="Z11" s="81">
        <v>10.5</v>
      </c>
      <c r="AA11" s="81">
        <v>10.5</v>
      </c>
      <c r="AB11" s="81">
        <v>10.5</v>
      </c>
      <c r="AC11" s="81">
        <v>10.5</v>
      </c>
      <c r="AD11" s="81">
        <v>10.5</v>
      </c>
      <c r="AE11" s="81">
        <v>10.5</v>
      </c>
      <c r="AF11" s="81">
        <v>10.5</v>
      </c>
      <c r="AG11" s="81">
        <v>10.5</v>
      </c>
      <c r="AH11" s="81">
        <v>10.5</v>
      </c>
      <c r="AI11" s="81">
        <v>10.5</v>
      </c>
      <c r="AJ11" s="81">
        <v>5</v>
      </c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5"/>
      <c r="AX11" s="83" t="s">
        <v>371</v>
      </c>
      <c r="AY11" s="83" t="s">
        <v>371</v>
      </c>
      <c r="AZ11" s="479">
        <v>10.5</v>
      </c>
      <c r="BA11" s="479">
        <v>10.5</v>
      </c>
      <c r="BB11" s="479">
        <v>10.5</v>
      </c>
      <c r="BC11" s="479">
        <v>10.5</v>
      </c>
      <c r="BD11" s="479">
        <v>10.5</v>
      </c>
      <c r="BE11" s="479">
        <v>10.5</v>
      </c>
      <c r="BF11" s="479">
        <v>10.5</v>
      </c>
      <c r="BG11" s="479">
        <v>10.5</v>
      </c>
      <c r="BH11" s="479">
        <v>10.5</v>
      </c>
      <c r="BI11" s="479">
        <v>10.5</v>
      </c>
      <c r="BJ11" s="479">
        <v>10.5</v>
      </c>
      <c r="BK11" s="479">
        <v>5</v>
      </c>
      <c r="BL11" s="249" t="s">
        <v>379</v>
      </c>
      <c r="BM11" s="249" t="s">
        <v>379</v>
      </c>
      <c r="BN11" s="249" t="s">
        <v>379</v>
      </c>
      <c r="BO11" s="249" t="s">
        <v>379</v>
      </c>
      <c r="BP11" s="249"/>
      <c r="BQ11" s="249" t="s">
        <v>379</v>
      </c>
      <c r="BR11" s="249" t="s">
        <v>379</v>
      </c>
      <c r="BS11" s="249" t="s">
        <v>379</v>
      </c>
      <c r="BT11" s="249" t="s">
        <v>379</v>
      </c>
      <c r="BU11" s="249" t="s">
        <v>379</v>
      </c>
      <c r="BV11" s="249" t="s">
        <v>379</v>
      </c>
      <c r="BW11" s="249"/>
      <c r="BX11" s="249" t="s">
        <v>379</v>
      </c>
      <c r="BY11" s="258" t="s">
        <v>379</v>
      </c>
      <c r="BZ11" s="83">
        <v>5</v>
      </c>
      <c r="CA11" s="83">
        <v>10.5</v>
      </c>
      <c r="CB11" s="83">
        <v>10.5</v>
      </c>
      <c r="CC11" s="83">
        <v>10.5</v>
      </c>
      <c r="CD11" s="83">
        <v>10.5</v>
      </c>
      <c r="CE11" s="83">
        <v>10.5</v>
      </c>
      <c r="CF11" s="83">
        <v>10.5</v>
      </c>
      <c r="CG11" s="83">
        <v>10.5</v>
      </c>
      <c r="CH11" s="83">
        <v>10.5</v>
      </c>
      <c r="CI11" s="83">
        <v>10.5</v>
      </c>
      <c r="CJ11" s="83">
        <v>10.5</v>
      </c>
      <c r="CK11" s="83">
        <v>10.5</v>
      </c>
      <c r="CL11" s="83">
        <v>10.5</v>
      </c>
      <c r="CM11" s="83">
        <v>10.5</v>
      </c>
      <c r="CN11" s="83">
        <v>5</v>
      </c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>
        <v>5</v>
      </c>
      <c r="DC11" s="84">
        <v>10.5</v>
      </c>
      <c r="DD11" s="83">
        <v>10.5</v>
      </c>
      <c r="DE11" s="83">
        <v>10.5</v>
      </c>
      <c r="DF11" s="83">
        <v>10.5</v>
      </c>
      <c r="DG11" s="83">
        <v>10.5</v>
      </c>
      <c r="DH11" s="83">
        <v>10.5</v>
      </c>
      <c r="DI11" s="83">
        <v>10.5</v>
      </c>
      <c r="DJ11" s="83">
        <v>10.5</v>
      </c>
      <c r="DK11" s="83">
        <v>10.5</v>
      </c>
      <c r="DL11" s="83">
        <v>10.5</v>
      </c>
      <c r="DM11" s="83">
        <v>10.5</v>
      </c>
      <c r="DN11" s="83">
        <v>10.5</v>
      </c>
      <c r="DO11" s="83">
        <v>5</v>
      </c>
      <c r="DP11" s="249" t="s">
        <v>379</v>
      </c>
      <c r="DQ11" s="249" t="s">
        <v>379</v>
      </c>
      <c r="DR11" s="249" t="s">
        <v>379</v>
      </c>
      <c r="DS11" s="249" t="s">
        <v>379</v>
      </c>
      <c r="DT11" s="249"/>
      <c r="DU11" s="249" t="s">
        <v>379</v>
      </c>
      <c r="DV11" s="249" t="s">
        <v>379</v>
      </c>
      <c r="DW11" s="249" t="s">
        <v>379</v>
      </c>
      <c r="DX11" s="249" t="s">
        <v>379</v>
      </c>
      <c r="DY11" s="249" t="s">
        <v>379</v>
      </c>
      <c r="DZ11" s="249" t="s">
        <v>379</v>
      </c>
      <c r="EA11" s="249"/>
      <c r="EB11" s="249" t="s">
        <v>379</v>
      </c>
      <c r="EC11" s="249" t="s">
        <v>379</v>
      </c>
      <c r="ED11" s="83">
        <v>5</v>
      </c>
      <c r="EE11" s="83">
        <v>10.5</v>
      </c>
      <c r="EF11" s="83">
        <v>10.5</v>
      </c>
      <c r="EG11" s="84">
        <v>10.5</v>
      </c>
      <c r="EH11" s="85">
        <v>10.5</v>
      </c>
      <c r="EI11" s="83">
        <v>10.5</v>
      </c>
      <c r="EJ11" s="83">
        <v>10.5</v>
      </c>
      <c r="EK11" s="83">
        <v>10.5</v>
      </c>
      <c r="EL11" s="83">
        <v>10.5</v>
      </c>
      <c r="EM11" s="83">
        <v>10.5</v>
      </c>
      <c r="EN11" s="83">
        <v>10.5</v>
      </c>
      <c r="EO11" s="83">
        <v>10.5</v>
      </c>
      <c r="EP11" s="83">
        <v>10.5</v>
      </c>
      <c r="EQ11" s="83">
        <v>10.5</v>
      </c>
      <c r="ER11" s="83">
        <v>5</v>
      </c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>
        <v>5</v>
      </c>
      <c r="FG11" s="83">
        <v>10.5</v>
      </c>
      <c r="FH11" s="83">
        <v>10.5</v>
      </c>
      <c r="FI11" s="83">
        <v>10.5</v>
      </c>
      <c r="FJ11" s="83">
        <v>10.5</v>
      </c>
      <c r="FK11" s="83">
        <v>10.5</v>
      </c>
      <c r="FL11" s="84">
        <v>10.5</v>
      </c>
      <c r="FM11" s="85">
        <v>10.5</v>
      </c>
      <c r="FN11" s="83">
        <v>10.5</v>
      </c>
      <c r="FO11" s="83">
        <v>10.5</v>
      </c>
      <c r="FP11" s="83">
        <v>10.5</v>
      </c>
      <c r="FQ11" s="83">
        <v>10.5</v>
      </c>
      <c r="FR11" s="83">
        <v>10.5</v>
      </c>
      <c r="FS11" s="83">
        <v>10.5</v>
      </c>
      <c r="FT11" s="83">
        <v>5</v>
      </c>
      <c r="FU11" s="81"/>
      <c r="FV11" s="81"/>
      <c r="FW11" s="81"/>
      <c r="FX11" s="81"/>
      <c r="FY11" s="81"/>
      <c r="FZ11" s="81"/>
      <c r="GA11" s="81"/>
      <c r="GB11" s="83"/>
      <c r="GC11" s="83"/>
      <c r="GD11" s="83"/>
      <c r="GE11" s="83"/>
      <c r="GF11" s="83"/>
      <c r="GG11" s="83"/>
      <c r="GH11" s="83">
        <v>5</v>
      </c>
      <c r="GI11" s="83">
        <v>10.5</v>
      </c>
      <c r="GJ11" s="83">
        <v>10.5</v>
      </c>
      <c r="GK11" s="83">
        <v>10.5</v>
      </c>
      <c r="GL11" s="83">
        <v>10.5</v>
      </c>
      <c r="GM11" s="83">
        <v>10.5</v>
      </c>
      <c r="GN11" s="83">
        <v>10.5</v>
      </c>
      <c r="GO11" s="83">
        <v>10.5</v>
      </c>
      <c r="GP11" s="84">
        <v>10.5</v>
      </c>
      <c r="GQ11" s="85">
        <v>10.5</v>
      </c>
      <c r="GR11" s="83">
        <v>10.5</v>
      </c>
      <c r="GS11" s="83">
        <v>10.5</v>
      </c>
      <c r="GT11" s="83">
        <v>10.5</v>
      </c>
      <c r="GU11" s="83">
        <v>10.5</v>
      </c>
      <c r="GV11" s="83">
        <v>5</v>
      </c>
      <c r="GW11" s="83"/>
      <c r="GX11" s="83"/>
      <c r="GY11" s="83"/>
      <c r="GZ11" s="83"/>
      <c r="HA11" s="83"/>
      <c r="HB11" s="83"/>
      <c r="HC11" s="83"/>
      <c r="HD11" s="83"/>
      <c r="HE11" s="83"/>
      <c r="HF11" s="83"/>
      <c r="HG11" s="83"/>
      <c r="HH11" s="83"/>
      <c r="HI11" s="83"/>
      <c r="HJ11" s="83">
        <v>5</v>
      </c>
      <c r="HK11" s="83">
        <v>10.5</v>
      </c>
      <c r="HL11" s="83">
        <v>10.5</v>
      </c>
      <c r="HM11" s="83">
        <v>10.5</v>
      </c>
      <c r="HN11" s="83">
        <v>10.5</v>
      </c>
      <c r="HO11" s="83">
        <v>10.5</v>
      </c>
      <c r="HP11" s="83">
        <v>10.5</v>
      </c>
      <c r="HQ11" s="83">
        <v>10.5</v>
      </c>
      <c r="HR11" s="83">
        <v>10.5</v>
      </c>
      <c r="HS11" s="83">
        <v>10.5</v>
      </c>
      <c r="HT11" s="83">
        <v>10.5</v>
      </c>
      <c r="HU11" s="84">
        <v>10.5</v>
      </c>
      <c r="HV11" s="85">
        <v>10.5</v>
      </c>
      <c r="HW11" s="83">
        <v>10.5</v>
      </c>
      <c r="HX11" s="83">
        <v>5</v>
      </c>
      <c r="HY11" s="83"/>
      <c r="HZ11" s="83"/>
      <c r="IA11" s="83"/>
      <c r="IB11" s="83"/>
      <c r="IC11" s="83"/>
      <c r="ID11" s="83"/>
      <c r="IE11" s="83"/>
      <c r="IF11" s="83"/>
      <c r="IG11" s="83"/>
      <c r="IH11" s="83"/>
      <c r="II11" s="83"/>
      <c r="IJ11" s="83"/>
      <c r="IK11" s="83"/>
      <c r="IL11" s="83">
        <v>5</v>
      </c>
      <c r="IM11" s="83">
        <v>10.5</v>
      </c>
      <c r="IN11" s="83">
        <v>10.5</v>
      </c>
      <c r="IO11" s="83">
        <v>10.5</v>
      </c>
      <c r="IP11" s="83">
        <v>10.5</v>
      </c>
      <c r="IQ11" s="83">
        <v>10.5</v>
      </c>
      <c r="IR11" s="83">
        <v>10.5</v>
      </c>
      <c r="IS11" s="83">
        <v>10.5</v>
      </c>
      <c r="IT11" s="83">
        <v>10.5</v>
      </c>
      <c r="IU11" s="83">
        <v>10.5</v>
      </c>
      <c r="IV11" s="83">
        <v>10.5</v>
      </c>
      <c r="IW11" s="83">
        <v>10.5</v>
      </c>
      <c r="IX11" s="83">
        <v>10.5</v>
      </c>
      <c r="IY11" s="83">
        <v>10.5</v>
      </c>
      <c r="IZ11" s="84">
        <v>5</v>
      </c>
      <c r="JA11" s="85"/>
      <c r="JB11" s="83"/>
      <c r="JC11" s="83"/>
      <c r="JD11" s="83"/>
      <c r="JE11" s="83"/>
      <c r="JF11" s="83"/>
      <c r="JG11" s="83"/>
      <c r="JH11" s="83"/>
      <c r="JI11" s="83"/>
      <c r="JJ11" s="83"/>
      <c r="JK11" s="83"/>
      <c r="JL11" s="83"/>
      <c r="JM11" s="83"/>
      <c r="JN11" s="83">
        <v>5</v>
      </c>
      <c r="JO11" s="83">
        <v>10.5</v>
      </c>
      <c r="JP11" s="83">
        <v>10.5</v>
      </c>
      <c r="JQ11" s="83">
        <v>10.5</v>
      </c>
      <c r="JR11" s="83">
        <v>10.5</v>
      </c>
      <c r="JS11" s="83">
        <v>10.5</v>
      </c>
      <c r="JT11" s="83">
        <v>10.5</v>
      </c>
      <c r="JU11" s="83">
        <v>10.5</v>
      </c>
      <c r="JV11" s="83">
        <v>10.5</v>
      </c>
      <c r="JW11" s="83">
        <v>10.5</v>
      </c>
      <c r="JX11" s="83">
        <v>10.5</v>
      </c>
      <c r="JY11" s="83">
        <v>10.5</v>
      </c>
      <c r="JZ11" s="83">
        <v>10.5</v>
      </c>
      <c r="KA11" s="83">
        <v>10.5</v>
      </c>
      <c r="KB11" s="83">
        <v>5</v>
      </c>
      <c r="KC11" s="83"/>
      <c r="KD11" s="84"/>
      <c r="KE11" s="85"/>
      <c r="KF11" s="83"/>
      <c r="KG11" s="83"/>
      <c r="KH11" s="83"/>
      <c r="KI11" s="83"/>
      <c r="KJ11" s="83"/>
      <c r="KK11" s="83"/>
      <c r="KL11" s="83"/>
      <c r="KM11" s="83"/>
      <c r="KN11" s="83"/>
      <c r="KO11" s="83"/>
      <c r="KP11" s="83">
        <v>5</v>
      </c>
      <c r="KQ11" s="83">
        <v>10.5</v>
      </c>
      <c r="KR11" s="83">
        <v>10.5</v>
      </c>
      <c r="KS11" s="83">
        <v>10.5</v>
      </c>
      <c r="KT11" s="83">
        <v>10.5</v>
      </c>
      <c r="KU11" s="83">
        <v>10.5</v>
      </c>
      <c r="KV11" s="83">
        <v>10.5</v>
      </c>
      <c r="KW11" s="83">
        <v>10.5</v>
      </c>
      <c r="KX11" s="83">
        <v>10.5</v>
      </c>
      <c r="KY11" s="83">
        <v>10.5</v>
      </c>
      <c r="KZ11" s="83">
        <v>10.5</v>
      </c>
      <c r="LA11" s="83">
        <v>10.5</v>
      </c>
      <c r="LB11" s="83">
        <v>10.5</v>
      </c>
      <c r="LC11" s="83">
        <v>10.5</v>
      </c>
      <c r="LD11" s="83">
        <v>5</v>
      </c>
      <c r="LE11" s="83"/>
      <c r="LF11" s="83"/>
      <c r="LG11" s="83"/>
      <c r="LH11" s="83"/>
      <c r="LI11" s="84"/>
      <c r="LJ11" s="85"/>
      <c r="LK11" s="83"/>
      <c r="LL11" s="83"/>
      <c r="LM11" s="83"/>
      <c r="LN11" s="83"/>
      <c r="LO11" s="83"/>
      <c r="LP11" s="83"/>
      <c r="LQ11" s="83"/>
      <c r="LR11" s="83">
        <v>5</v>
      </c>
      <c r="LS11" s="83">
        <v>10.5</v>
      </c>
      <c r="LT11" s="83">
        <v>10.5</v>
      </c>
      <c r="LU11" s="83">
        <v>10.5</v>
      </c>
      <c r="LV11" s="83">
        <v>10.5</v>
      </c>
      <c r="LW11" s="83">
        <v>10.5</v>
      </c>
      <c r="LX11" s="83">
        <v>10.5</v>
      </c>
      <c r="LY11" s="83">
        <v>10.5</v>
      </c>
      <c r="LZ11" s="83">
        <v>10.5</v>
      </c>
      <c r="MA11" s="83">
        <v>10.5</v>
      </c>
      <c r="MB11" s="83">
        <v>10.5</v>
      </c>
      <c r="MC11" s="83">
        <v>10.5</v>
      </c>
      <c r="MD11" s="83">
        <v>10.5</v>
      </c>
      <c r="ME11" s="83">
        <v>10.5</v>
      </c>
      <c r="MF11" s="83">
        <v>5</v>
      </c>
      <c r="MG11" s="83"/>
      <c r="MH11" s="83"/>
      <c r="MI11" s="83"/>
      <c r="MJ11" s="83"/>
      <c r="MK11" s="83"/>
      <c r="ML11" s="83"/>
      <c r="MM11" s="84"/>
      <c r="MN11" s="85"/>
      <c r="MO11" s="83"/>
      <c r="MP11" s="83"/>
      <c r="MQ11" s="83"/>
      <c r="MR11" s="83"/>
      <c r="MS11" s="83"/>
      <c r="MT11" s="83">
        <v>5</v>
      </c>
      <c r="MU11" s="83">
        <v>10.5</v>
      </c>
      <c r="MV11" s="83">
        <v>10.5</v>
      </c>
      <c r="MW11" s="83">
        <v>10.5</v>
      </c>
      <c r="MX11" s="83">
        <v>10.5</v>
      </c>
      <c r="MY11" s="83">
        <v>10.5</v>
      </c>
      <c r="MZ11" s="83">
        <v>10.5</v>
      </c>
      <c r="NA11" s="83">
        <v>10.5</v>
      </c>
      <c r="NB11" s="83">
        <v>10.5</v>
      </c>
      <c r="NC11" s="83">
        <v>10.5</v>
      </c>
      <c r="ND11" s="83">
        <v>10.5</v>
      </c>
      <c r="NE11" s="83">
        <v>10.5</v>
      </c>
      <c r="NF11" s="83">
        <v>10.5</v>
      </c>
      <c r="NG11" s="83">
        <v>10.5</v>
      </c>
      <c r="NH11" s="83">
        <v>5</v>
      </c>
      <c r="NI11" s="83"/>
      <c r="NJ11" s="83"/>
      <c r="NK11" s="83"/>
      <c r="NL11" s="83"/>
      <c r="NM11" s="83"/>
      <c r="NN11" s="83"/>
      <c r="NO11" s="83"/>
      <c r="NP11" s="83"/>
      <c r="NQ11" s="83"/>
      <c r="NR11" s="84"/>
      <c r="NS11" s="85"/>
      <c r="NT11" s="83"/>
      <c r="NU11" s="83"/>
      <c r="NV11" s="83">
        <v>5</v>
      </c>
      <c r="NW11" s="83"/>
      <c r="NX11" s="83"/>
      <c r="NY11" s="83"/>
      <c r="NZ11" s="83"/>
      <c r="OA11" s="83"/>
      <c r="OB11" s="83"/>
      <c r="OC11" s="83"/>
      <c r="OD11" s="83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3"/>
      <c r="OU11" s="83"/>
      <c r="OV11" s="83"/>
      <c r="OW11" s="84"/>
    </row>
    <row r="12" spans="1:413" ht="16.5" thickBot="1" x14ac:dyDescent="0.3">
      <c r="A12" s="1"/>
      <c r="B12" s="299" t="s">
        <v>64</v>
      </c>
      <c r="C12" s="299" t="str">
        <f t="shared" si="0"/>
        <v xml:space="preserve">Околита </v>
      </c>
      <c r="D12" s="128">
        <v>2</v>
      </c>
      <c r="E12" s="251">
        <v>3</v>
      </c>
      <c r="F12" s="245" t="s">
        <v>51</v>
      </c>
      <c r="G12" s="216" t="s">
        <v>0</v>
      </c>
      <c r="H12" s="244" t="s">
        <v>0</v>
      </c>
      <c r="I12" s="219" t="s">
        <v>300</v>
      </c>
      <c r="J12" s="374"/>
      <c r="K12" s="368">
        <v>1995</v>
      </c>
      <c r="L12" s="368">
        <f ca="1">SUM($R12:OFFSET($R12,0,DATEVALUE("31.12."&amp;(YEAR(TODAY())))-DATEVALUE("01.01."&amp;YEAR(TODAY()))))</f>
        <v>1789</v>
      </c>
      <c r="M12" s="368">
        <f ca="1">SUM($R12:OFFSET($R12,0,TODAY()-DATEVALUE("01.01."&amp;YEAR(TODAY()))))</f>
        <v>1412.5</v>
      </c>
      <c r="N12" s="364">
        <f ca="1">COUNTIF($R12:OFFSET($R12,0,TODAY()-DATEVALUE("01.01."&amp;YEAR(TODAY()))),$N$3)</f>
        <v>0</v>
      </c>
      <c r="O12" s="364" t="e">
        <f ca="1">COUNTIFS($R12:OFFSET($R12,0,TODAY()-DATEVALUE("01.01."&amp;YEAR(TODAY()))),$O$3,#REF!:OFFSET(#REF!,0,TODAY()-DATEVALUE("01.01."&amp;YEAR(TODAY()))),"&lt;&gt;вс")</f>
        <v>#REF!</v>
      </c>
      <c r="P12" s="364">
        <f ca="1">COUNTIF($R12:OFFSET($R12,0,TODAY()-DATEVALUE("01.01."&amp;YEAR(TODAY()))),"БЛ")</f>
        <v>5</v>
      </c>
      <c r="Q12" s="364" t="e">
        <f ca="1">COUNTIFS($R12:OFFSET($R12,0,TODAY()-DATEVALUE("01.01."&amp;YEAR(TODAY()))),"К",#REF!:OFFSET(#REF!,0,TODAY()-DATEVALUE("01.01."&amp;YEAR(TODAY()))),"&lt;&gt;вс",#REF!:OFFSET(#REF!,0,TODAY()-DATEVALUE("01.01."&amp;YEAR(TODAY()))),"&lt;&gt;сб")*8</f>
        <v>#REF!</v>
      </c>
      <c r="R12" s="385"/>
      <c r="S12" s="385"/>
      <c r="T12" s="385"/>
      <c r="U12" s="385"/>
      <c r="V12" s="81">
        <v>5</v>
      </c>
      <c r="W12" s="81">
        <v>10.5</v>
      </c>
      <c r="X12" s="81">
        <v>10.5</v>
      </c>
      <c r="Y12" s="81">
        <v>10.5</v>
      </c>
      <c r="Z12" s="81">
        <v>10.5</v>
      </c>
      <c r="AA12" s="81">
        <v>10.5</v>
      </c>
      <c r="AB12" s="81">
        <v>10.5</v>
      </c>
      <c r="AC12" s="81">
        <v>5</v>
      </c>
      <c r="AD12" s="81"/>
      <c r="AE12" s="81"/>
      <c r="AF12" s="81"/>
      <c r="AG12" s="81"/>
      <c r="AH12" s="81"/>
      <c r="AI12" s="81"/>
      <c r="AJ12" s="81"/>
      <c r="AK12" s="81"/>
      <c r="AL12" s="92"/>
      <c r="AM12" s="92"/>
      <c r="AN12" s="92"/>
      <c r="AO12" s="92"/>
      <c r="AP12" s="92"/>
      <c r="AQ12" s="81" t="s">
        <v>371</v>
      </c>
      <c r="AR12" s="81" t="s">
        <v>371</v>
      </c>
      <c r="AS12" s="81" t="s">
        <v>362</v>
      </c>
      <c r="AT12" s="92" t="s">
        <v>362</v>
      </c>
      <c r="AU12" s="92" t="s">
        <v>362</v>
      </c>
      <c r="AV12" s="92" t="s">
        <v>362</v>
      </c>
      <c r="AW12" s="85" t="s">
        <v>362</v>
      </c>
      <c r="AX12" s="83" t="s">
        <v>371</v>
      </c>
      <c r="AY12" s="83" t="s">
        <v>371</v>
      </c>
      <c r="AZ12" s="83">
        <v>10.5</v>
      </c>
      <c r="BA12" s="83">
        <v>10.5</v>
      </c>
      <c r="BB12" s="83">
        <v>10.5</v>
      </c>
      <c r="BC12" s="83">
        <v>10.5</v>
      </c>
      <c r="BD12" s="83">
        <v>10.5</v>
      </c>
      <c r="BE12" s="480">
        <v>10.5</v>
      </c>
      <c r="BF12" s="291">
        <v>10.5</v>
      </c>
      <c r="BG12" s="481">
        <v>5</v>
      </c>
      <c r="BH12" s="249" t="s">
        <v>379</v>
      </c>
      <c r="BI12" s="249"/>
      <c r="BJ12" s="249" t="s">
        <v>379</v>
      </c>
      <c r="BK12" s="249" t="s">
        <v>379</v>
      </c>
      <c r="BL12" s="249" t="s">
        <v>379</v>
      </c>
      <c r="BM12" s="249" t="s">
        <v>379</v>
      </c>
      <c r="BN12" s="249" t="s">
        <v>379</v>
      </c>
      <c r="BO12" s="249" t="s">
        <v>379</v>
      </c>
      <c r="BP12" s="249"/>
      <c r="BQ12" s="249" t="s">
        <v>379</v>
      </c>
      <c r="BR12" s="249" t="s">
        <v>379</v>
      </c>
      <c r="BS12" s="83">
        <v>5</v>
      </c>
      <c r="BT12" s="83">
        <v>10.5</v>
      </c>
      <c r="BU12" s="83">
        <v>10.5</v>
      </c>
      <c r="BV12" s="83">
        <v>10.5</v>
      </c>
      <c r="BW12" s="83">
        <v>10.5</v>
      </c>
      <c r="BX12" s="83">
        <v>10.5</v>
      </c>
      <c r="BY12" s="85">
        <v>10.5</v>
      </c>
      <c r="BZ12" s="83">
        <v>10.5</v>
      </c>
      <c r="CA12" s="83">
        <v>10.5</v>
      </c>
      <c r="CB12" s="83">
        <v>10.5</v>
      </c>
      <c r="CC12" s="83">
        <v>10.5</v>
      </c>
      <c r="CD12" s="83">
        <v>10.5</v>
      </c>
      <c r="CE12" s="83">
        <v>10.5</v>
      </c>
      <c r="CF12" s="83">
        <v>10.5</v>
      </c>
      <c r="CG12" s="83">
        <v>5</v>
      </c>
      <c r="CH12" s="83"/>
      <c r="CI12" s="83"/>
      <c r="CJ12" s="83"/>
      <c r="CK12" s="83"/>
      <c r="CL12" s="466" t="s">
        <v>379</v>
      </c>
      <c r="CM12" s="475" t="s">
        <v>379</v>
      </c>
      <c r="CN12" s="467" t="s">
        <v>379</v>
      </c>
      <c r="CO12" s="83"/>
      <c r="CP12" s="83"/>
      <c r="CQ12" s="83"/>
      <c r="CR12" s="83"/>
      <c r="CS12" s="83"/>
      <c r="CT12" s="83"/>
      <c r="CU12" s="83">
        <v>5</v>
      </c>
      <c r="CV12" s="83">
        <v>10.5</v>
      </c>
      <c r="CW12" s="83">
        <v>10.5</v>
      </c>
      <c r="CX12" s="83">
        <v>10.5</v>
      </c>
      <c r="CY12" s="83">
        <v>10.5</v>
      </c>
      <c r="CZ12" s="83">
        <v>10.5</v>
      </c>
      <c r="DA12" s="83">
        <v>10.5</v>
      </c>
      <c r="DB12" s="83">
        <v>10.5</v>
      </c>
      <c r="DC12" s="84">
        <v>10.5</v>
      </c>
      <c r="DD12" s="83">
        <v>10.5</v>
      </c>
      <c r="DE12" s="83">
        <v>10.5</v>
      </c>
      <c r="DF12" s="83">
        <v>10.5</v>
      </c>
      <c r="DG12" s="83">
        <v>10.5</v>
      </c>
      <c r="DH12" s="83">
        <v>5</v>
      </c>
      <c r="DI12" s="249" t="s">
        <v>379</v>
      </c>
      <c r="DJ12" s="249" t="s">
        <v>379</v>
      </c>
      <c r="DK12" s="249" t="s">
        <v>379</v>
      </c>
      <c r="DL12" s="249" t="s">
        <v>379</v>
      </c>
      <c r="DM12" s="249"/>
      <c r="DN12" s="249" t="s">
        <v>379</v>
      </c>
      <c r="DO12" s="249" t="s">
        <v>379</v>
      </c>
      <c r="DP12" s="249" t="s">
        <v>379</v>
      </c>
      <c r="DQ12" s="249" t="s">
        <v>379</v>
      </c>
      <c r="DR12" s="249" t="s">
        <v>379</v>
      </c>
      <c r="DS12" s="249" t="s">
        <v>379</v>
      </c>
      <c r="DT12" s="249"/>
      <c r="DU12" s="249" t="s">
        <v>379</v>
      </c>
      <c r="DV12" s="249" t="s">
        <v>379</v>
      </c>
      <c r="DW12" s="83">
        <v>5</v>
      </c>
      <c r="DX12" s="83">
        <v>10.5</v>
      </c>
      <c r="DY12" s="83">
        <v>10.5</v>
      </c>
      <c r="DZ12" s="83">
        <v>10.5</v>
      </c>
      <c r="EA12" s="83">
        <v>10.5</v>
      </c>
      <c r="EB12" s="83">
        <v>10.5</v>
      </c>
      <c r="EC12" s="83">
        <v>10.5</v>
      </c>
      <c r="ED12" s="83">
        <v>10.5</v>
      </c>
      <c r="EE12" s="83">
        <v>10.5</v>
      </c>
      <c r="EF12" s="83">
        <v>10.5</v>
      </c>
      <c r="EG12" s="84">
        <v>10.5</v>
      </c>
      <c r="EH12" s="85">
        <v>10.5</v>
      </c>
      <c r="EI12" s="83">
        <v>10.5</v>
      </c>
      <c r="EJ12" s="83">
        <v>10.5</v>
      </c>
      <c r="EK12" s="83">
        <v>5</v>
      </c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>
        <v>5</v>
      </c>
      <c r="EZ12" s="83">
        <v>10.5</v>
      </c>
      <c r="FA12" s="83">
        <v>10.5</v>
      </c>
      <c r="FB12" s="83">
        <v>10.5</v>
      </c>
      <c r="FC12" s="83">
        <v>10.5</v>
      </c>
      <c r="FD12" s="83">
        <v>10.5</v>
      </c>
      <c r="FE12" s="83">
        <v>10.5</v>
      </c>
      <c r="FF12" s="83">
        <v>10.5</v>
      </c>
      <c r="FG12" s="83">
        <v>10.5</v>
      </c>
      <c r="FH12" s="83">
        <v>10.5</v>
      </c>
      <c r="FI12" s="83">
        <v>10.5</v>
      </c>
      <c r="FJ12" s="83">
        <v>10.5</v>
      </c>
      <c r="FK12" s="83">
        <v>10.5</v>
      </c>
      <c r="FL12" s="84">
        <v>10.5</v>
      </c>
      <c r="FM12" s="85">
        <v>5</v>
      </c>
      <c r="FN12" s="83"/>
      <c r="FO12" s="83"/>
      <c r="FP12" s="83"/>
      <c r="FQ12" s="83"/>
      <c r="FR12" s="83"/>
      <c r="FS12" s="83"/>
      <c r="FT12" s="81"/>
      <c r="FU12" s="81"/>
      <c r="FV12" s="81"/>
      <c r="FW12" s="81"/>
      <c r="FX12" s="81"/>
      <c r="FY12" s="81"/>
      <c r="FZ12" s="81"/>
      <c r="GA12" s="83">
        <v>5</v>
      </c>
      <c r="GB12" s="83">
        <v>10.5</v>
      </c>
      <c r="GC12" s="83">
        <v>10.5</v>
      </c>
      <c r="GD12" s="83">
        <v>10.5</v>
      </c>
      <c r="GE12" s="83">
        <v>10.5</v>
      </c>
      <c r="GF12" s="83">
        <v>10.5</v>
      </c>
      <c r="GG12" s="83">
        <v>10.5</v>
      </c>
      <c r="GH12" s="83">
        <v>10.5</v>
      </c>
      <c r="GI12" s="83">
        <v>10.5</v>
      </c>
      <c r="GJ12" s="83">
        <v>10.5</v>
      </c>
      <c r="GK12" s="83">
        <v>10.5</v>
      </c>
      <c r="GL12" s="83">
        <v>10.5</v>
      </c>
      <c r="GM12" s="83">
        <v>10.5</v>
      </c>
      <c r="GN12" s="83">
        <v>10.5</v>
      </c>
      <c r="GO12" s="83">
        <v>5</v>
      </c>
      <c r="GP12" s="84"/>
      <c r="GQ12" s="85"/>
      <c r="GR12" s="83"/>
      <c r="GS12" s="83"/>
      <c r="GT12" s="83"/>
      <c r="GU12" s="83"/>
      <c r="GV12" s="83"/>
      <c r="GW12" s="83"/>
      <c r="GX12" s="83"/>
      <c r="GY12" s="83"/>
      <c r="GZ12" s="83"/>
      <c r="HA12" s="83"/>
      <c r="HB12" s="83"/>
      <c r="HC12" s="83">
        <v>5</v>
      </c>
      <c r="HD12" s="83">
        <v>10.5</v>
      </c>
      <c r="HE12" s="83">
        <v>10.5</v>
      </c>
      <c r="HF12" s="83">
        <v>10.5</v>
      </c>
      <c r="HG12" s="83">
        <v>10.5</v>
      </c>
      <c r="HH12" s="83">
        <v>10.5</v>
      </c>
      <c r="HI12" s="83">
        <v>10.5</v>
      </c>
      <c r="HJ12" s="83">
        <v>10.5</v>
      </c>
      <c r="HK12" s="83">
        <v>10.5</v>
      </c>
      <c r="HL12" s="83">
        <v>10.5</v>
      </c>
      <c r="HM12" s="83">
        <v>10.5</v>
      </c>
      <c r="HN12" s="83">
        <v>10.5</v>
      </c>
      <c r="HO12" s="83">
        <v>10.5</v>
      </c>
      <c r="HP12" s="83">
        <v>10.5</v>
      </c>
      <c r="HQ12" s="83">
        <v>5</v>
      </c>
      <c r="HR12" s="83"/>
      <c r="HS12" s="83"/>
      <c r="HT12" s="83"/>
      <c r="HU12" s="84"/>
      <c r="HV12" s="85"/>
      <c r="HW12" s="83"/>
      <c r="HX12" s="83"/>
      <c r="HY12" s="83"/>
      <c r="HZ12" s="83"/>
      <c r="IA12" s="83"/>
      <c r="IB12" s="83"/>
      <c r="IC12" s="83"/>
      <c r="ID12" s="83"/>
      <c r="IE12" s="83">
        <v>5</v>
      </c>
      <c r="IF12" s="83">
        <v>10.5</v>
      </c>
      <c r="IG12" s="83">
        <v>10.5</v>
      </c>
      <c r="IH12" s="83">
        <v>10.5</v>
      </c>
      <c r="II12" s="83">
        <v>10.5</v>
      </c>
      <c r="IJ12" s="83">
        <v>10.5</v>
      </c>
      <c r="IK12" s="83">
        <v>10.5</v>
      </c>
      <c r="IL12" s="83">
        <v>10.5</v>
      </c>
      <c r="IM12" s="83">
        <v>10.5</v>
      </c>
      <c r="IN12" s="83">
        <v>10.5</v>
      </c>
      <c r="IO12" s="83">
        <v>10.5</v>
      </c>
      <c r="IP12" s="83">
        <v>10.5</v>
      </c>
      <c r="IQ12" s="83">
        <v>10.5</v>
      </c>
      <c r="IR12" s="83">
        <v>10.5</v>
      </c>
      <c r="IS12" s="83">
        <v>5</v>
      </c>
      <c r="IT12" s="83"/>
      <c r="IU12" s="83"/>
      <c r="IV12" s="83"/>
      <c r="IW12" s="83"/>
      <c r="IX12" s="83"/>
      <c r="IY12" s="83"/>
      <c r="IZ12" s="84"/>
      <c r="JA12" s="85"/>
      <c r="JB12" s="83"/>
      <c r="JC12" s="83"/>
      <c r="JD12" s="83"/>
      <c r="JE12" s="83"/>
      <c r="JF12" s="83"/>
      <c r="JG12" s="83">
        <v>5</v>
      </c>
      <c r="JH12" s="83">
        <v>10.5</v>
      </c>
      <c r="JI12" s="83">
        <v>10.5</v>
      </c>
      <c r="JJ12" s="83">
        <v>10.5</v>
      </c>
      <c r="JK12" s="83">
        <v>10.5</v>
      </c>
      <c r="JL12" s="83">
        <v>10.5</v>
      </c>
      <c r="JM12" s="83">
        <v>10.5</v>
      </c>
      <c r="JN12" s="83">
        <v>10.5</v>
      </c>
      <c r="JO12" s="83">
        <v>10.5</v>
      </c>
      <c r="JP12" s="83">
        <v>10.5</v>
      </c>
      <c r="JQ12" s="83">
        <v>10.5</v>
      </c>
      <c r="JR12" s="83">
        <v>10.5</v>
      </c>
      <c r="JS12" s="83">
        <v>10.5</v>
      </c>
      <c r="JT12" s="83">
        <v>10.5</v>
      </c>
      <c r="JU12" s="83">
        <v>5</v>
      </c>
      <c r="JV12" s="83"/>
      <c r="JW12" s="83"/>
      <c r="JX12" s="83"/>
      <c r="JY12" s="83"/>
      <c r="JZ12" s="83"/>
      <c r="KA12" s="83"/>
      <c r="KB12" s="83"/>
      <c r="KC12" s="83"/>
      <c r="KD12" s="84"/>
      <c r="KE12" s="85"/>
      <c r="KF12" s="83"/>
      <c r="KG12" s="83"/>
      <c r="KH12" s="83"/>
      <c r="KI12" s="83">
        <v>5</v>
      </c>
      <c r="KJ12" s="83">
        <v>10.5</v>
      </c>
      <c r="KK12" s="83">
        <v>10.5</v>
      </c>
      <c r="KL12" s="83">
        <v>10.5</v>
      </c>
      <c r="KM12" s="83">
        <v>10.5</v>
      </c>
      <c r="KN12" s="83">
        <v>10.5</v>
      </c>
      <c r="KO12" s="83">
        <v>10.5</v>
      </c>
      <c r="KP12" s="83">
        <v>10.5</v>
      </c>
      <c r="KQ12" s="83">
        <v>10.5</v>
      </c>
      <c r="KR12" s="83">
        <v>10.5</v>
      </c>
      <c r="KS12" s="83">
        <v>10.5</v>
      </c>
      <c r="KT12" s="83">
        <v>10.5</v>
      </c>
      <c r="KU12" s="83">
        <v>10.5</v>
      </c>
      <c r="KV12" s="83">
        <v>10.5</v>
      </c>
      <c r="KW12" s="83">
        <v>5</v>
      </c>
      <c r="KX12" s="83"/>
      <c r="KY12" s="83"/>
      <c r="KZ12" s="83"/>
      <c r="LA12" s="83"/>
      <c r="LB12" s="83"/>
      <c r="LC12" s="83"/>
      <c r="LD12" s="83"/>
      <c r="LE12" s="83"/>
      <c r="LF12" s="83"/>
      <c r="LG12" s="83"/>
      <c r="LH12" s="83"/>
      <c r="LI12" s="84"/>
      <c r="LJ12" s="85"/>
      <c r="LK12" s="83">
        <v>5</v>
      </c>
      <c r="LL12" s="83">
        <v>10.5</v>
      </c>
      <c r="LM12" s="83">
        <v>10.5</v>
      </c>
      <c r="LN12" s="83">
        <v>10.5</v>
      </c>
      <c r="LO12" s="83">
        <v>10.5</v>
      </c>
      <c r="LP12" s="83">
        <v>10.5</v>
      </c>
      <c r="LQ12" s="83">
        <v>10.5</v>
      </c>
      <c r="LR12" s="83">
        <v>10.5</v>
      </c>
      <c r="LS12" s="83">
        <v>10.5</v>
      </c>
      <c r="LT12" s="83">
        <v>10.5</v>
      </c>
      <c r="LU12" s="83">
        <v>10.5</v>
      </c>
      <c r="LV12" s="83">
        <v>10.5</v>
      </c>
      <c r="LW12" s="83">
        <v>10.5</v>
      </c>
      <c r="LX12" s="83">
        <v>10.5</v>
      </c>
      <c r="LY12" s="83">
        <v>5</v>
      </c>
      <c r="LZ12" s="83"/>
      <c r="MA12" s="83"/>
      <c r="MB12" s="83"/>
      <c r="MC12" s="83"/>
      <c r="MD12" s="83"/>
      <c r="ME12" s="83"/>
      <c r="MF12" s="83"/>
      <c r="MG12" s="83"/>
      <c r="MH12" s="83"/>
      <c r="MI12" s="83"/>
      <c r="MJ12" s="83"/>
      <c r="MK12" s="83"/>
      <c r="ML12" s="83"/>
      <c r="MM12" s="84">
        <v>5</v>
      </c>
      <c r="MN12" s="85">
        <v>10.5</v>
      </c>
      <c r="MO12" s="83">
        <v>10.5</v>
      </c>
      <c r="MP12" s="83">
        <v>10.5</v>
      </c>
      <c r="MQ12" s="83">
        <v>10.5</v>
      </c>
      <c r="MR12" s="83">
        <v>10.5</v>
      </c>
      <c r="MS12" s="83">
        <v>10.5</v>
      </c>
      <c r="MT12" s="83">
        <v>10.5</v>
      </c>
      <c r="MU12" s="83">
        <v>10.5</v>
      </c>
      <c r="MV12" s="83">
        <v>10.5</v>
      </c>
      <c r="MW12" s="83">
        <v>10.5</v>
      </c>
      <c r="MX12" s="83">
        <v>10.5</v>
      </c>
      <c r="MY12" s="83">
        <v>10.5</v>
      </c>
      <c r="MZ12" s="83">
        <v>10.5</v>
      </c>
      <c r="NA12" s="83">
        <v>5</v>
      </c>
      <c r="NB12" s="83"/>
      <c r="NC12" s="83"/>
      <c r="ND12" s="83"/>
      <c r="NE12" s="83"/>
      <c r="NF12" s="83"/>
      <c r="NG12" s="83"/>
      <c r="NH12" s="83"/>
      <c r="NI12" s="83"/>
      <c r="NJ12" s="83"/>
      <c r="NK12" s="83"/>
      <c r="NL12" s="83"/>
      <c r="NM12" s="83"/>
      <c r="NN12" s="83"/>
      <c r="NO12" s="83">
        <v>5</v>
      </c>
      <c r="NP12" s="83">
        <v>10.5</v>
      </c>
      <c r="NQ12" s="83">
        <v>10.5</v>
      </c>
      <c r="NR12" s="84">
        <v>10.5</v>
      </c>
      <c r="NS12" s="85">
        <v>10.5</v>
      </c>
      <c r="NT12" s="83">
        <v>10.5</v>
      </c>
      <c r="NU12" s="83">
        <v>10.5</v>
      </c>
      <c r="NV12" s="83">
        <v>10.5</v>
      </c>
      <c r="NW12" s="83"/>
      <c r="NX12" s="83"/>
      <c r="NY12" s="83"/>
      <c r="NZ12" s="83"/>
      <c r="OA12" s="83"/>
      <c r="OB12" s="83"/>
      <c r="OC12" s="83"/>
      <c r="OD12" s="83"/>
      <c r="OE12" s="83"/>
      <c r="OF12" s="83"/>
      <c r="OG12" s="83"/>
      <c r="OH12" s="83"/>
      <c r="OI12" s="83"/>
      <c r="OJ12" s="83"/>
      <c r="OK12" s="83"/>
      <c r="OL12" s="83"/>
      <c r="OM12" s="83"/>
      <c r="ON12" s="83"/>
      <c r="OO12" s="83"/>
      <c r="OP12" s="83"/>
      <c r="OQ12" s="83"/>
      <c r="OR12" s="83"/>
      <c r="OS12" s="83"/>
      <c r="OT12" s="83"/>
      <c r="OU12" s="83"/>
      <c r="OV12" s="83"/>
      <c r="OW12" s="84"/>
    </row>
    <row r="13" spans="1:413" ht="16.5" thickBot="1" x14ac:dyDescent="0.3">
      <c r="A13" s="1"/>
      <c r="B13" s="215" t="s">
        <v>71</v>
      </c>
      <c r="C13" s="215" t="str">
        <f t="shared" si="0"/>
        <v xml:space="preserve">Биран </v>
      </c>
      <c r="D13" s="128">
        <v>3</v>
      </c>
      <c r="E13" s="251">
        <v>3</v>
      </c>
      <c r="F13" s="245" t="s">
        <v>48</v>
      </c>
      <c r="G13" s="216" t="s">
        <v>2</v>
      </c>
      <c r="H13" s="244" t="s">
        <v>0</v>
      </c>
      <c r="I13" s="219" t="s">
        <v>304</v>
      </c>
      <c r="J13" s="374"/>
      <c r="K13" s="368">
        <v>1995</v>
      </c>
      <c r="L13" s="368">
        <f ca="1">SUM($R13:OFFSET($R13,0,DATEVALUE("31.12."&amp;(YEAR(TODAY())))-DATEVALUE("01.01."&amp;YEAR(TODAY()))))</f>
        <v>1838.5</v>
      </c>
      <c r="M13" s="368">
        <f ca="1">SUM($R13:OFFSET($R13,0,TODAY()-DATEVALUE("01.01."&amp;YEAR(TODAY()))))</f>
        <v>1462</v>
      </c>
      <c r="N13" s="364">
        <f ca="1">COUNTIF($R13:OFFSET($R13,0,TODAY()-DATEVALUE("01.01."&amp;YEAR(TODAY()))),$N$3)</f>
        <v>0</v>
      </c>
      <c r="O13" s="364" t="e">
        <f ca="1">COUNTIFS($R13:OFFSET($R13,0,TODAY()-DATEVALUE("01.01."&amp;YEAR(TODAY()))),$O$3,#REF!:OFFSET(#REF!,0,TODAY()-DATEVALUE("01.01."&amp;YEAR(TODAY()))),"&lt;&gt;вс")</f>
        <v>#REF!</v>
      </c>
      <c r="P13" s="364">
        <f ca="1">COUNTIF($R13:OFFSET($R13,0,TODAY()-DATEVALUE("01.01."&amp;YEAR(TODAY()))),"БЛ")</f>
        <v>7</v>
      </c>
      <c r="Q13" s="364" t="e">
        <f ca="1">COUNTIFS($R13:OFFSET($R13,0,TODAY()-DATEVALUE("01.01."&amp;YEAR(TODAY()))),"К",#REF!:OFFSET(#REF!,0,TODAY()-DATEVALUE("01.01."&amp;YEAR(TODAY()))),"&lt;&gt;вс",#REF!:OFFSET(#REF!,0,TODAY()-DATEVALUE("01.01."&amp;YEAR(TODAY()))),"&lt;&gt;сб")*8</f>
        <v>#REF!</v>
      </c>
      <c r="R13" s="226">
        <v>10.5</v>
      </c>
      <c r="S13" s="227">
        <v>10.5</v>
      </c>
      <c r="T13" s="227">
        <v>10.5</v>
      </c>
      <c r="U13" s="227">
        <v>10.5</v>
      </c>
      <c r="V13" s="227">
        <v>10.5</v>
      </c>
      <c r="W13" s="227">
        <v>10.5</v>
      </c>
      <c r="X13" s="227">
        <v>10.5</v>
      </c>
      <c r="Y13" s="227">
        <v>10.5</v>
      </c>
      <c r="Z13" s="227">
        <v>10.5</v>
      </c>
      <c r="AA13" s="227">
        <v>10.5</v>
      </c>
      <c r="AB13" s="227">
        <v>10.5</v>
      </c>
      <c r="AC13" s="227">
        <v>6.5</v>
      </c>
      <c r="AD13" s="81"/>
      <c r="AE13" s="81"/>
      <c r="AF13" s="81"/>
      <c r="AG13" s="81"/>
      <c r="AH13" s="81"/>
      <c r="AI13" s="81"/>
      <c r="AJ13" s="81"/>
      <c r="AK13" s="81"/>
      <c r="AL13" s="92"/>
      <c r="AM13" s="92"/>
      <c r="AN13" s="92"/>
      <c r="AO13" s="92"/>
      <c r="AP13" s="92"/>
      <c r="AQ13" s="81" t="s">
        <v>371</v>
      </c>
      <c r="AR13" s="81" t="s">
        <v>371</v>
      </c>
      <c r="AS13" s="305">
        <v>10.5</v>
      </c>
      <c r="AT13" s="305">
        <v>10.5</v>
      </c>
      <c r="AU13" s="305">
        <v>10.5</v>
      </c>
      <c r="AV13" s="305">
        <v>10.5</v>
      </c>
      <c r="AW13" s="311">
        <v>10.5</v>
      </c>
      <c r="AX13" s="355">
        <v>10.5</v>
      </c>
      <c r="AY13" s="355">
        <v>10.5</v>
      </c>
      <c r="AZ13" s="355">
        <v>10.5</v>
      </c>
      <c r="BA13" s="355">
        <v>10.5</v>
      </c>
      <c r="BB13" s="355">
        <v>10.5</v>
      </c>
      <c r="BC13" s="355">
        <v>10.5</v>
      </c>
      <c r="BD13" s="355">
        <v>10.5</v>
      </c>
      <c r="BE13" s="476">
        <v>10.5</v>
      </c>
      <c r="BF13" s="477">
        <v>10.5</v>
      </c>
      <c r="BG13" s="478">
        <v>5</v>
      </c>
      <c r="BH13" s="249" t="s">
        <v>379</v>
      </c>
      <c r="BI13" s="249"/>
      <c r="BJ13" s="249" t="s">
        <v>379</v>
      </c>
      <c r="BK13" s="249" t="s">
        <v>379</v>
      </c>
      <c r="BL13" s="249" t="s">
        <v>379</v>
      </c>
      <c r="BM13" s="249" t="s">
        <v>379</v>
      </c>
      <c r="BN13" s="249" t="s">
        <v>379</v>
      </c>
      <c r="BO13" s="249" t="s">
        <v>379</v>
      </c>
      <c r="BP13" s="249"/>
      <c r="BQ13" s="249" t="s">
        <v>379</v>
      </c>
      <c r="BR13" s="249" t="s">
        <v>379</v>
      </c>
      <c r="BS13" s="81" t="s">
        <v>362</v>
      </c>
      <c r="BT13" s="81" t="s">
        <v>362</v>
      </c>
      <c r="BU13" s="81" t="s">
        <v>362</v>
      </c>
      <c r="BV13" s="81" t="s">
        <v>362</v>
      </c>
      <c r="BW13" s="81" t="s">
        <v>362</v>
      </c>
      <c r="BX13" s="81" t="s">
        <v>362</v>
      </c>
      <c r="BY13" s="268" t="s">
        <v>362</v>
      </c>
      <c r="BZ13" s="355">
        <v>5</v>
      </c>
      <c r="CA13" s="355">
        <v>10.5</v>
      </c>
      <c r="CB13" s="355">
        <v>10.5</v>
      </c>
      <c r="CC13" s="355">
        <v>10.5</v>
      </c>
      <c r="CD13" s="355">
        <v>10.5</v>
      </c>
      <c r="CE13" s="355">
        <v>10.5</v>
      </c>
      <c r="CF13" s="355">
        <v>10.5</v>
      </c>
      <c r="CG13" s="355">
        <v>5</v>
      </c>
      <c r="CH13" s="83"/>
      <c r="CI13" s="83"/>
      <c r="CJ13" s="83"/>
      <c r="CK13" s="83"/>
      <c r="CL13" s="466" t="s">
        <v>379</v>
      </c>
      <c r="CM13" s="475" t="s">
        <v>379</v>
      </c>
      <c r="CN13" s="467" t="s">
        <v>379</v>
      </c>
      <c r="CO13" s="83"/>
      <c r="CP13" s="83"/>
      <c r="CQ13" s="83"/>
      <c r="CR13" s="83"/>
      <c r="CS13" s="83"/>
      <c r="CT13" s="83"/>
      <c r="CU13" s="83">
        <v>5</v>
      </c>
      <c r="CV13" s="83">
        <v>10.5</v>
      </c>
      <c r="CW13" s="83">
        <v>10.5</v>
      </c>
      <c r="CX13" s="83">
        <v>10.5</v>
      </c>
      <c r="CY13" s="83">
        <v>10.5</v>
      </c>
      <c r="CZ13" s="83">
        <v>10.5</v>
      </c>
      <c r="DA13" s="83">
        <v>10.5</v>
      </c>
      <c r="DB13" s="83">
        <v>10.5</v>
      </c>
      <c r="DC13" s="84">
        <v>10.5</v>
      </c>
      <c r="DD13" s="83">
        <v>10.5</v>
      </c>
      <c r="DE13" s="83">
        <v>10.5</v>
      </c>
      <c r="DF13" s="83">
        <v>10.5</v>
      </c>
      <c r="DG13" s="83">
        <v>10.5</v>
      </c>
      <c r="DH13" s="83">
        <v>5</v>
      </c>
      <c r="DI13" s="249" t="s">
        <v>379</v>
      </c>
      <c r="DJ13" s="249" t="s">
        <v>379</v>
      </c>
      <c r="DK13" s="249" t="s">
        <v>379</v>
      </c>
      <c r="DL13" s="249" t="s">
        <v>379</v>
      </c>
      <c r="DM13" s="249"/>
      <c r="DN13" s="249" t="s">
        <v>379</v>
      </c>
      <c r="DO13" s="249" t="s">
        <v>379</v>
      </c>
      <c r="DP13" s="249" t="s">
        <v>379</v>
      </c>
      <c r="DQ13" s="249" t="s">
        <v>379</v>
      </c>
      <c r="DR13" s="249" t="s">
        <v>379</v>
      </c>
      <c r="DS13" s="249" t="s">
        <v>379</v>
      </c>
      <c r="DT13" s="249"/>
      <c r="DU13" s="249" t="s">
        <v>379</v>
      </c>
      <c r="DV13" s="249" t="s">
        <v>379</v>
      </c>
      <c r="DW13" s="227">
        <v>4</v>
      </c>
      <c r="DX13" s="227">
        <v>10.5</v>
      </c>
      <c r="DY13" s="227">
        <v>10.5</v>
      </c>
      <c r="DZ13" s="227">
        <v>10.5</v>
      </c>
      <c r="EA13" s="227">
        <v>10.5</v>
      </c>
      <c r="EB13" s="227">
        <v>10.5</v>
      </c>
      <c r="EC13" s="227">
        <v>10.5</v>
      </c>
      <c r="ED13" s="227">
        <v>10.5</v>
      </c>
      <c r="EE13" s="227">
        <v>10.5</v>
      </c>
      <c r="EF13" s="227">
        <v>10.5</v>
      </c>
      <c r="EG13" s="229">
        <v>10.5</v>
      </c>
      <c r="EH13" s="226">
        <v>10.5</v>
      </c>
      <c r="EI13" s="227">
        <v>10.5</v>
      </c>
      <c r="EJ13" s="227">
        <v>10.5</v>
      </c>
      <c r="EK13" s="227">
        <v>6.5</v>
      </c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>
        <v>5</v>
      </c>
      <c r="EZ13" s="83">
        <v>10.5</v>
      </c>
      <c r="FA13" s="83">
        <v>10.5</v>
      </c>
      <c r="FB13" s="83">
        <v>10.5</v>
      </c>
      <c r="FC13" s="83">
        <v>10.5</v>
      </c>
      <c r="FD13" s="83">
        <v>10.5</v>
      </c>
      <c r="FE13" s="83">
        <v>10.5</v>
      </c>
      <c r="FF13" s="83">
        <v>10.5</v>
      </c>
      <c r="FG13" s="83">
        <v>10.5</v>
      </c>
      <c r="FH13" s="83">
        <v>10.5</v>
      </c>
      <c r="FI13" s="83">
        <v>10.5</v>
      </c>
      <c r="FJ13" s="83">
        <v>10.5</v>
      </c>
      <c r="FK13" s="83">
        <v>10.5</v>
      </c>
      <c r="FL13" s="84">
        <v>10.5</v>
      </c>
      <c r="FM13" s="85">
        <v>5</v>
      </c>
      <c r="FN13" s="83"/>
      <c r="FO13" s="83"/>
      <c r="FP13" s="83"/>
      <c r="FQ13" s="83"/>
      <c r="FR13" s="83"/>
      <c r="FS13" s="83"/>
      <c r="FT13" s="81"/>
      <c r="FU13" s="81"/>
      <c r="FV13" s="81"/>
      <c r="FW13" s="81"/>
      <c r="FX13" s="81"/>
      <c r="FY13" s="81"/>
      <c r="FZ13" s="81"/>
      <c r="GA13" s="227">
        <v>5</v>
      </c>
      <c r="GB13" s="227">
        <v>10.5</v>
      </c>
      <c r="GC13" s="227">
        <v>10.5</v>
      </c>
      <c r="GD13" s="227">
        <v>10.5</v>
      </c>
      <c r="GE13" s="227">
        <v>10.5</v>
      </c>
      <c r="GF13" s="227">
        <v>10.5</v>
      </c>
      <c r="GG13" s="227">
        <v>10.5</v>
      </c>
      <c r="GH13" s="227">
        <v>10.5</v>
      </c>
      <c r="GI13" s="227">
        <v>10.5</v>
      </c>
      <c r="GJ13" s="227">
        <v>10.5</v>
      </c>
      <c r="GK13" s="227">
        <v>10.5</v>
      </c>
      <c r="GL13" s="227">
        <v>10.5</v>
      </c>
      <c r="GM13" s="227">
        <v>10.5</v>
      </c>
      <c r="GN13" s="227">
        <v>10.5</v>
      </c>
      <c r="GO13" s="227">
        <v>5</v>
      </c>
      <c r="GP13" s="84"/>
      <c r="GQ13" s="85"/>
      <c r="GR13" s="83"/>
      <c r="GS13" s="83"/>
      <c r="GT13" s="83"/>
      <c r="GU13" s="83"/>
      <c r="GV13" s="83"/>
      <c r="GW13" s="83"/>
      <c r="GX13" s="83"/>
      <c r="GY13" s="83"/>
      <c r="GZ13" s="83"/>
      <c r="HA13" s="83"/>
      <c r="HB13" s="83"/>
      <c r="HC13" s="83">
        <v>5</v>
      </c>
      <c r="HD13" s="83">
        <v>10.5</v>
      </c>
      <c r="HE13" s="83">
        <v>10.5</v>
      </c>
      <c r="HF13" s="83">
        <v>10.5</v>
      </c>
      <c r="HG13" s="83">
        <v>10.5</v>
      </c>
      <c r="HH13" s="83">
        <v>10.5</v>
      </c>
      <c r="HI13" s="83">
        <v>10.5</v>
      </c>
      <c r="HJ13" s="83">
        <v>10.5</v>
      </c>
      <c r="HK13" s="83">
        <v>10.5</v>
      </c>
      <c r="HL13" s="83">
        <v>10.5</v>
      </c>
      <c r="HM13" s="83">
        <v>10.5</v>
      </c>
      <c r="HN13" s="83">
        <v>10.5</v>
      </c>
      <c r="HO13" s="83">
        <v>10.5</v>
      </c>
      <c r="HP13" s="83">
        <v>10.5</v>
      </c>
      <c r="HQ13" s="83">
        <v>5</v>
      </c>
      <c r="HR13" s="83"/>
      <c r="HS13" s="83"/>
      <c r="HT13" s="83"/>
      <c r="HU13" s="84"/>
      <c r="HV13" s="85"/>
      <c r="HW13" s="83"/>
      <c r="HX13" s="83"/>
      <c r="HY13" s="83"/>
      <c r="HZ13" s="83"/>
      <c r="IA13" s="83"/>
      <c r="IB13" s="83"/>
      <c r="IC13" s="83"/>
      <c r="ID13" s="83"/>
      <c r="IE13" s="227">
        <v>5</v>
      </c>
      <c r="IF13" s="227">
        <v>10.5</v>
      </c>
      <c r="IG13" s="227">
        <v>10.5</v>
      </c>
      <c r="IH13" s="227">
        <v>10.5</v>
      </c>
      <c r="II13" s="227">
        <v>10.5</v>
      </c>
      <c r="IJ13" s="227">
        <v>10.5</v>
      </c>
      <c r="IK13" s="227">
        <v>10.5</v>
      </c>
      <c r="IL13" s="227">
        <v>10.5</v>
      </c>
      <c r="IM13" s="227">
        <v>10.5</v>
      </c>
      <c r="IN13" s="227">
        <v>10.5</v>
      </c>
      <c r="IO13" s="227">
        <v>10.5</v>
      </c>
      <c r="IP13" s="227">
        <v>10.5</v>
      </c>
      <c r="IQ13" s="227">
        <v>10.5</v>
      </c>
      <c r="IR13" s="227">
        <v>10.5</v>
      </c>
      <c r="IS13" s="227">
        <v>5</v>
      </c>
      <c r="IT13" s="83"/>
      <c r="IU13" s="83"/>
      <c r="IV13" s="83"/>
      <c r="IW13" s="83"/>
      <c r="IX13" s="83"/>
      <c r="IY13" s="83"/>
      <c r="IZ13" s="84"/>
      <c r="JA13" s="85"/>
      <c r="JB13" s="83"/>
      <c r="JC13" s="83"/>
      <c r="JD13" s="83"/>
      <c r="JE13" s="83"/>
      <c r="JF13" s="83"/>
      <c r="JG13" s="83">
        <v>5</v>
      </c>
      <c r="JH13" s="83">
        <v>10.5</v>
      </c>
      <c r="JI13" s="83">
        <v>10.5</v>
      </c>
      <c r="JJ13" s="83">
        <v>10.5</v>
      </c>
      <c r="JK13" s="83">
        <v>10.5</v>
      </c>
      <c r="JL13" s="83">
        <v>10.5</v>
      </c>
      <c r="JM13" s="83">
        <v>10.5</v>
      </c>
      <c r="JN13" s="83">
        <v>10.5</v>
      </c>
      <c r="JO13" s="83">
        <v>10.5</v>
      </c>
      <c r="JP13" s="83">
        <v>10.5</v>
      </c>
      <c r="JQ13" s="83">
        <v>10.5</v>
      </c>
      <c r="JR13" s="83">
        <v>10.5</v>
      </c>
      <c r="JS13" s="83">
        <v>10.5</v>
      </c>
      <c r="JT13" s="83">
        <v>10.5</v>
      </c>
      <c r="JU13" s="83">
        <v>5</v>
      </c>
      <c r="JV13" s="83"/>
      <c r="JW13" s="83"/>
      <c r="JX13" s="83"/>
      <c r="JY13" s="83"/>
      <c r="JZ13" s="83"/>
      <c r="KA13" s="83"/>
      <c r="KB13" s="83"/>
      <c r="KC13" s="83"/>
      <c r="KD13" s="84"/>
      <c r="KE13" s="85"/>
      <c r="KF13" s="83"/>
      <c r="KG13" s="83"/>
      <c r="KH13" s="83"/>
      <c r="KI13" s="227">
        <v>5</v>
      </c>
      <c r="KJ13" s="227">
        <v>10.5</v>
      </c>
      <c r="KK13" s="227">
        <v>10.5</v>
      </c>
      <c r="KL13" s="227">
        <v>10.5</v>
      </c>
      <c r="KM13" s="227">
        <v>10.5</v>
      </c>
      <c r="KN13" s="227">
        <v>10.5</v>
      </c>
      <c r="KO13" s="227">
        <v>10.5</v>
      </c>
      <c r="KP13" s="227">
        <v>10.5</v>
      </c>
      <c r="KQ13" s="227">
        <v>10.5</v>
      </c>
      <c r="KR13" s="227">
        <v>10.5</v>
      </c>
      <c r="KS13" s="227">
        <v>10.5</v>
      </c>
      <c r="KT13" s="227">
        <v>10.5</v>
      </c>
      <c r="KU13" s="227">
        <v>10.5</v>
      </c>
      <c r="KV13" s="227">
        <v>10.5</v>
      </c>
      <c r="KW13" s="227">
        <v>5</v>
      </c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4"/>
      <c r="LJ13" s="85"/>
      <c r="LK13" s="83">
        <v>5</v>
      </c>
      <c r="LL13" s="83">
        <v>10.5</v>
      </c>
      <c r="LM13" s="83">
        <v>10.5</v>
      </c>
      <c r="LN13" s="83">
        <v>10.5</v>
      </c>
      <c r="LO13" s="83">
        <v>10.5</v>
      </c>
      <c r="LP13" s="83">
        <v>10.5</v>
      </c>
      <c r="LQ13" s="83">
        <v>10.5</v>
      </c>
      <c r="LR13" s="83">
        <v>10.5</v>
      </c>
      <c r="LS13" s="83">
        <v>10.5</v>
      </c>
      <c r="LT13" s="83">
        <v>10.5</v>
      </c>
      <c r="LU13" s="83">
        <v>10.5</v>
      </c>
      <c r="LV13" s="83">
        <v>10.5</v>
      </c>
      <c r="LW13" s="83">
        <v>10.5</v>
      </c>
      <c r="LX13" s="83">
        <v>10.5</v>
      </c>
      <c r="LY13" s="83">
        <v>5</v>
      </c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229">
        <v>5</v>
      </c>
      <c r="MN13" s="226">
        <v>10.5</v>
      </c>
      <c r="MO13" s="227">
        <v>10.5</v>
      </c>
      <c r="MP13" s="227">
        <v>10.5</v>
      </c>
      <c r="MQ13" s="227">
        <v>10.5</v>
      </c>
      <c r="MR13" s="227">
        <v>10.5</v>
      </c>
      <c r="MS13" s="227">
        <v>10.5</v>
      </c>
      <c r="MT13" s="227">
        <v>10.5</v>
      </c>
      <c r="MU13" s="227">
        <v>10.5</v>
      </c>
      <c r="MV13" s="227">
        <v>10.5</v>
      </c>
      <c r="MW13" s="227">
        <v>10.5</v>
      </c>
      <c r="MX13" s="227">
        <v>10.5</v>
      </c>
      <c r="MY13" s="227">
        <v>10.5</v>
      </c>
      <c r="MZ13" s="227">
        <v>10.5</v>
      </c>
      <c r="NA13" s="227">
        <v>5</v>
      </c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83"/>
      <c r="NO13" s="83">
        <v>5</v>
      </c>
      <c r="NP13" s="83">
        <v>10.5</v>
      </c>
      <c r="NQ13" s="83">
        <v>10.5</v>
      </c>
      <c r="NR13" s="84">
        <v>10.5</v>
      </c>
      <c r="NS13" s="85">
        <v>10.5</v>
      </c>
      <c r="NT13" s="83">
        <v>10.5</v>
      </c>
      <c r="NU13" s="83">
        <v>10.5</v>
      </c>
      <c r="NV13" s="83">
        <v>10.5</v>
      </c>
      <c r="NW13" s="83"/>
      <c r="NX13" s="83"/>
      <c r="NY13" s="83"/>
      <c r="NZ13" s="83"/>
      <c r="OA13" s="83"/>
      <c r="OB13" s="83"/>
      <c r="OC13" s="83"/>
      <c r="OD13" s="83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3"/>
      <c r="OS13" s="83"/>
      <c r="OT13" s="83"/>
      <c r="OU13" s="83"/>
      <c r="OV13" s="83"/>
      <c r="OW13" s="84"/>
    </row>
    <row r="14" spans="1:413" ht="15.75" x14ac:dyDescent="0.25">
      <c r="A14" s="1"/>
      <c r="B14" s="212" t="s">
        <v>404</v>
      </c>
      <c r="C14" s="212" t="str">
        <f t="shared" si="0"/>
        <v xml:space="preserve">Нишонов </v>
      </c>
      <c r="D14" s="128"/>
      <c r="E14" s="251"/>
      <c r="F14" s="245" t="s">
        <v>48</v>
      </c>
      <c r="G14" s="216"/>
      <c r="H14" s="244"/>
      <c r="I14" s="219" t="s">
        <v>300</v>
      </c>
      <c r="J14" s="374"/>
      <c r="K14" s="368"/>
      <c r="L14" s="368"/>
      <c r="M14" s="368"/>
      <c r="N14" s="364"/>
      <c r="O14" s="364"/>
      <c r="P14" s="364"/>
      <c r="Q14" s="364"/>
      <c r="R14" s="356">
        <v>10.5</v>
      </c>
      <c r="S14" s="356">
        <v>10.5</v>
      </c>
      <c r="T14" s="356">
        <v>10.5</v>
      </c>
      <c r="U14" s="356">
        <v>10.5</v>
      </c>
      <c r="V14" s="356">
        <v>10.5</v>
      </c>
      <c r="W14" s="356">
        <v>10.5</v>
      </c>
      <c r="X14" s="356">
        <v>10.5</v>
      </c>
      <c r="Y14" s="356">
        <v>10.5</v>
      </c>
      <c r="Z14" s="356">
        <v>10.5</v>
      </c>
      <c r="AA14" s="356">
        <v>10.5</v>
      </c>
      <c r="AB14" s="356">
        <v>5</v>
      </c>
      <c r="AC14" s="249" t="s">
        <v>379</v>
      </c>
      <c r="AD14" s="249" t="s">
        <v>379</v>
      </c>
      <c r="AE14" s="249" t="s">
        <v>379</v>
      </c>
      <c r="AF14" s="249" t="s">
        <v>379</v>
      </c>
      <c r="AG14" s="249"/>
      <c r="AH14" s="249" t="s">
        <v>379</v>
      </c>
      <c r="AI14" s="249" t="s">
        <v>379</v>
      </c>
      <c r="AJ14" s="249" t="s">
        <v>379</v>
      </c>
      <c r="AK14" s="249" t="s">
        <v>379</v>
      </c>
      <c r="AL14" s="249" t="s">
        <v>379</v>
      </c>
      <c r="AM14" s="249" t="s">
        <v>379</v>
      </c>
      <c r="AN14" s="249"/>
      <c r="AO14" s="249" t="s">
        <v>379</v>
      </c>
      <c r="AP14" s="249" t="s">
        <v>379</v>
      </c>
      <c r="AQ14" s="81" t="s">
        <v>371</v>
      </c>
      <c r="AR14" s="81" t="s">
        <v>371</v>
      </c>
      <c r="AS14" s="305">
        <v>10.5</v>
      </c>
      <c r="AT14" s="305">
        <v>10.5</v>
      </c>
      <c r="AU14" s="305">
        <v>10.5</v>
      </c>
      <c r="AV14" s="305">
        <v>10.5</v>
      </c>
      <c r="AW14" s="311">
        <v>10.5</v>
      </c>
      <c r="AX14" s="305">
        <v>10.5</v>
      </c>
      <c r="AY14" s="305">
        <v>10.5</v>
      </c>
      <c r="AZ14" s="305">
        <v>10.5</v>
      </c>
      <c r="BA14" s="305">
        <v>10.5</v>
      </c>
      <c r="BB14" s="305">
        <v>10.5</v>
      </c>
      <c r="BC14" s="305">
        <v>10.5</v>
      </c>
      <c r="BD14" s="305">
        <v>10.5</v>
      </c>
      <c r="BE14" s="305">
        <v>10.5</v>
      </c>
      <c r="BF14" s="311">
        <v>10.5</v>
      </c>
      <c r="BG14" s="314">
        <v>5</v>
      </c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1" t="s">
        <v>362</v>
      </c>
      <c r="BT14" s="81" t="s">
        <v>362</v>
      </c>
      <c r="BU14" s="81" t="s">
        <v>362</v>
      </c>
      <c r="BV14" s="81" t="s">
        <v>362</v>
      </c>
      <c r="BW14" s="81" t="s">
        <v>362</v>
      </c>
      <c r="BX14" s="81" t="s">
        <v>362</v>
      </c>
      <c r="BY14" s="268" t="s">
        <v>362</v>
      </c>
      <c r="BZ14" s="81" t="s">
        <v>362</v>
      </c>
      <c r="CA14" s="81" t="s">
        <v>362</v>
      </c>
      <c r="CB14" s="81" t="s">
        <v>362</v>
      </c>
      <c r="CC14" s="249" t="s">
        <v>362</v>
      </c>
      <c r="CD14" s="249"/>
      <c r="CE14" s="249" t="s">
        <v>379</v>
      </c>
      <c r="CF14" s="249"/>
      <c r="CG14" s="249" t="s">
        <v>379</v>
      </c>
      <c r="CH14" s="249" t="s">
        <v>379</v>
      </c>
      <c r="CI14" s="249" t="s">
        <v>379</v>
      </c>
      <c r="CJ14" s="249" t="s">
        <v>379</v>
      </c>
      <c r="CK14" s="249"/>
      <c r="CL14" s="249" t="s">
        <v>379</v>
      </c>
      <c r="CM14" s="249" t="s">
        <v>379</v>
      </c>
      <c r="CN14" s="249" t="s">
        <v>379</v>
      </c>
      <c r="CO14" s="249" t="s">
        <v>379</v>
      </c>
      <c r="CP14" s="249" t="s">
        <v>379</v>
      </c>
      <c r="CQ14" s="249" t="s">
        <v>379</v>
      </c>
      <c r="CR14" s="83"/>
      <c r="CS14" s="83"/>
      <c r="CT14" s="83"/>
      <c r="CU14" s="83">
        <v>5</v>
      </c>
      <c r="CV14" s="83">
        <v>10.5</v>
      </c>
      <c r="CW14" s="83">
        <v>10.5</v>
      </c>
      <c r="CX14" s="83">
        <v>10.5</v>
      </c>
      <c r="CY14" s="83">
        <v>10.5</v>
      </c>
      <c r="CZ14" s="83">
        <v>10.5</v>
      </c>
      <c r="DA14" s="83">
        <v>10.5</v>
      </c>
      <c r="DB14" s="83">
        <v>10.5</v>
      </c>
      <c r="DC14" s="84">
        <v>10.5</v>
      </c>
      <c r="DD14" s="83">
        <v>10.5</v>
      </c>
      <c r="DE14" s="83">
        <v>10.5</v>
      </c>
      <c r="DF14" s="83">
        <v>10.5</v>
      </c>
      <c r="DG14" s="83">
        <v>10.5</v>
      </c>
      <c r="DH14" s="83">
        <v>10.5</v>
      </c>
      <c r="DI14" s="83">
        <v>5</v>
      </c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>
        <v>5</v>
      </c>
      <c r="DX14" s="83">
        <v>10.5</v>
      </c>
      <c r="DY14" s="83">
        <v>10.5</v>
      </c>
      <c r="DZ14" s="83">
        <v>10.5</v>
      </c>
      <c r="EA14" s="83">
        <v>10.5</v>
      </c>
      <c r="EB14" s="83">
        <v>10.5</v>
      </c>
      <c r="EC14" s="83">
        <v>10.5</v>
      </c>
      <c r="ED14" s="83">
        <v>10.5</v>
      </c>
      <c r="EE14" s="83">
        <v>10.5</v>
      </c>
      <c r="EF14" s="83">
        <v>10.5</v>
      </c>
      <c r="EG14" s="84">
        <v>10.5</v>
      </c>
      <c r="EH14" s="85">
        <v>10.5</v>
      </c>
      <c r="EI14" s="83">
        <v>10.5</v>
      </c>
      <c r="EJ14" s="83">
        <v>10.5</v>
      </c>
      <c r="EK14" s="83">
        <v>5</v>
      </c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>
        <v>5</v>
      </c>
      <c r="EZ14" s="83">
        <v>10.5</v>
      </c>
      <c r="FA14" s="83">
        <v>10.5</v>
      </c>
      <c r="FB14" s="83">
        <v>10.5</v>
      </c>
      <c r="FC14" s="83">
        <v>10.5</v>
      </c>
      <c r="FD14" s="83">
        <v>10.5</v>
      </c>
      <c r="FE14" s="83">
        <v>10.5</v>
      </c>
      <c r="FF14" s="83">
        <v>10.5</v>
      </c>
      <c r="FG14" s="83">
        <v>10.5</v>
      </c>
      <c r="FH14" s="83">
        <v>10.5</v>
      </c>
      <c r="FI14" s="83">
        <v>10.5</v>
      </c>
      <c r="FJ14" s="83">
        <v>10.5</v>
      </c>
      <c r="FK14" s="83">
        <v>10.5</v>
      </c>
      <c r="FL14" s="84">
        <v>10.5</v>
      </c>
      <c r="FM14" s="85">
        <v>5</v>
      </c>
      <c r="FN14" s="83"/>
      <c r="FO14" s="83"/>
      <c r="FP14" s="83"/>
      <c r="FQ14" s="83"/>
      <c r="FR14" s="83"/>
      <c r="FS14" s="83"/>
      <c r="FT14" s="81"/>
      <c r="FU14" s="81"/>
      <c r="FV14" s="81"/>
      <c r="FW14" s="81"/>
      <c r="FX14" s="81"/>
      <c r="FY14" s="81"/>
      <c r="FZ14" s="81"/>
      <c r="GA14" s="83">
        <v>5</v>
      </c>
      <c r="GB14" s="83">
        <v>10.5</v>
      </c>
      <c r="GC14" s="83">
        <v>10.5</v>
      </c>
      <c r="GD14" s="83">
        <v>10.5</v>
      </c>
      <c r="GE14" s="83">
        <v>10.5</v>
      </c>
      <c r="GF14" s="83">
        <v>10.5</v>
      </c>
      <c r="GG14" s="83">
        <v>10.5</v>
      </c>
      <c r="GH14" s="83">
        <v>10.5</v>
      </c>
      <c r="GI14" s="83">
        <v>10.5</v>
      </c>
      <c r="GJ14" s="83">
        <v>10.5</v>
      </c>
      <c r="GK14" s="83">
        <v>10.5</v>
      </c>
      <c r="GL14" s="83">
        <v>10.5</v>
      </c>
      <c r="GM14" s="83">
        <v>10.5</v>
      </c>
      <c r="GN14" s="83">
        <v>10.5</v>
      </c>
      <c r="GO14" s="83">
        <v>5</v>
      </c>
      <c r="GP14" s="84"/>
      <c r="GQ14" s="85"/>
      <c r="GR14" s="83"/>
      <c r="GS14" s="83"/>
      <c r="GT14" s="83"/>
      <c r="GU14" s="83"/>
      <c r="GV14" s="83"/>
      <c r="GW14" s="83"/>
      <c r="GX14" s="83"/>
      <c r="GY14" s="83"/>
      <c r="GZ14" s="83"/>
      <c r="HA14" s="83"/>
      <c r="HB14" s="83"/>
      <c r="HC14" s="83">
        <v>5</v>
      </c>
      <c r="HD14" s="83">
        <v>10.5</v>
      </c>
      <c r="HE14" s="83">
        <v>10.5</v>
      </c>
      <c r="HF14" s="83">
        <v>10.5</v>
      </c>
      <c r="HG14" s="83">
        <v>10.5</v>
      </c>
      <c r="HH14" s="83">
        <v>10.5</v>
      </c>
      <c r="HI14" s="83">
        <v>10.5</v>
      </c>
      <c r="HJ14" s="83">
        <v>10.5</v>
      </c>
      <c r="HK14" s="83">
        <v>10.5</v>
      </c>
      <c r="HL14" s="83">
        <v>10.5</v>
      </c>
      <c r="HM14" s="83">
        <v>10.5</v>
      </c>
      <c r="HN14" s="83">
        <v>10.5</v>
      </c>
      <c r="HO14" s="83">
        <v>10.5</v>
      </c>
      <c r="HP14" s="83">
        <v>10.5</v>
      </c>
      <c r="HQ14" s="83">
        <v>5</v>
      </c>
      <c r="HR14" s="83"/>
      <c r="HS14" s="83"/>
      <c r="HT14" s="83"/>
      <c r="HU14" s="84"/>
      <c r="HV14" s="85"/>
      <c r="HW14" s="83"/>
      <c r="HX14" s="83"/>
      <c r="HY14" s="83"/>
      <c r="HZ14" s="83"/>
      <c r="IA14" s="83"/>
      <c r="IB14" s="83"/>
      <c r="IC14" s="83"/>
      <c r="ID14" s="83"/>
      <c r="IE14" s="83">
        <v>5</v>
      </c>
      <c r="IF14" s="83">
        <v>10.5</v>
      </c>
      <c r="IG14" s="83">
        <v>10.5</v>
      </c>
      <c r="IH14" s="83">
        <v>10.5</v>
      </c>
      <c r="II14" s="83">
        <v>10.5</v>
      </c>
      <c r="IJ14" s="83">
        <v>10.5</v>
      </c>
      <c r="IK14" s="83">
        <v>10.5</v>
      </c>
      <c r="IL14" s="83">
        <v>10.5</v>
      </c>
      <c r="IM14" s="83">
        <v>10.5</v>
      </c>
      <c r="IN14" s="83">
        <v>10.5</v>
      </c>
      <c r="IO14" s="83">
        <v>10.5</v>
      </c>
      <c r="IP14" s="83">
        <v>10.5</v>
      </c>
      <c r="IQ14" s="83">
        <v>10.5</v>
      </c>
      <c r="IR14" s="83">
        <v>10.5</v>
      </c>
      <c r="IS14" s="83">
        <v>5</v>
      </c>
      <c r="IT14" s="83"/>
      <c r="IU14" s="83"/>
      <c r="IV14" s="83"/>
      <c r="IW14" s="83"/>
      <c r="IX14" s="83"/>
      <c r="IY14" s="83"/>
      <c r="IZ14" s="84"/>
      <c r="JA14" s="85"/>
      <c r="JB14" s="83"/>
      <c r="JC14" s="83"/>
      <c r="JD14" s="83"/>
      <c r="JE14" s="83"/>
      <c r="JF14" s="83"/>
      <c r="JG14" s="83">
        <v>5</v>
      </c>
      <c r="JH14" s="83">
        <v>10.5</v>
      </c>
      <c r="JI14" s="83">
        <v>10.5</v>
      </c>
      <c r="JJ14" s="83">
        <v>10.5</v>
      </c>
      <c r="JK14" s="83">
        <v>10.5</v>
      </c>
      <c r="JL14" s="83">
        <v>10.5</v>
      </c>
      <c r="JM14" s="83">
        <v>10.5</v>
      </c>
      <c r="JN14" s="83">
        <v>10.5</v>
      </c>
      <c r="JO14" s="83">
        <v>10.5</v>
      </c>
      <c r="JP14" s="83">
        <v>10.5</v>
      </c>
      <c r="JQ14" s="83">
        <v>10.5</v>
      </c>
      <c r="JR14" s="83">
        <v>10.5</v>
      </c>
      <c r="JS14" s="83">
        <v>10.5</v>
      </c>
      <c r="JT14" s="83">
        <v>10.5</v>
      </c>
      <c r="JU14" s="83">
        <v>5</v>
      </c>
      <c r="JV14" s="83"/>
      <c r="JW14" s="83"/>
      <c r="JX14" s="83"/>
      <c r="JY14" s="83"/>
      <c r="JZ14" s="83"/>
      <c r="KA14" s="83"/>
      <c r="KB14" s="83"/>
      <c r="KC14" s="83"/>
      <c r="KD14" s="84"/>
      <c r="KE14" s="85"/>
      <c r="KF14" s="83"/>
      <c r="KG14" s="83"/>
      <c r="KH14" s="83"/>
      <c r="KI14" s="83">
        <v>5</v>
      </c>
      <c r="KJ14" s="83">
        <v>10.5</v>
      </c>
      <c r="KK14" s="83">
        <v>10.5</v>
      </c>
      <c r="KL14" s="83">
        <v>10.5</v>
      </c>
      <c r="KM14" s="83">
        <v>10.5</v>
      </c>
      <c r="KN14" s="83">
        <v>10.5</v>
      </c>
      <c r="KO14" s="83">
        <v>10.5</v>
      </c>
      <c r="KP14" s="83">
        <v>10.5</v>
      </c>
      <c r="KQ14" s="83">
        <v>10.5</v>
      </c>
      <c r="KR14" s="83">
        <v>10.5</v>
      </c>
      <c r="KS14" s="83">
        <v>10.5</v>
      </c>
      <c r="KT14" s="83">
        <v>10.5</v>
      </c>
      <c r="KU14" s="83">
        <v>10.5</v>
      </c>
      <c r="KV14" s="83">
        <v>10.5</v>
      </c>
      <c r="KW14" s="83">
        <v>5</v>
      </c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4"/>
      <c r="LJ14" s="85"/>
      <c r="LK14" s="83">
        <v>5</v>
      </c>
      <c r="LL14" s="83">
        <v>10.5</v>
      </c>
      <c r="LM14" s="83">
        <v>10.5</v>
      </c>
      <c r="LN14" s="83">
        <v>10.5</v>
      </c>
      <c r="LO14" s="83">
        <v>10.5</v>
      </c>
      <c r="LP14" s="83">
        <v>10.5</v>
      </c>
      <c r="LQ14" s="83">
        <v>10.5</v>
      </c>
      <c r="LR14" s="83">
        <v>10.5</v>
      </c>
      <c r="LS14" s="83">
        <v>10.5</v>
      </c>
      <c r="LT14" s="83">
        <v>10.5</v>
      </c>
      <c r="LU14" s="83">
        <v>10.5</v>
      </c>
      <c r="LV14" s="83">
        <v>10.5</v>
      </c>
      <c r="LW14" s="83">
        <v>10.5</v>
      </c>
      <c r="LX14" s="83">
        <v>10.5</v>
      </c>
      <c r="LY14" s="83">
        <v>5</v>
      </c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4">
        <v>5</v>
      </c>
      <c r="MN14" s="85">
        <v>10.5</v>
      </c>
      <c r="MO14" s="83">
        <v>10.5</v>
      </c>
      <c r="MP14" s="83">
        <v>10.5</v>
      </c>
      <c r="MQ14" s="83">
        <v>10.5</v>
      </c>
      <c r="MR14" s="83">
        <v>10.5</v>
      </c>
      <c r="MS14" s="83">
        <v>10.5</v>
      </c>
      <c r="MT14" s="83">
        <v>10.5</v>
      </c>
      <c r="MU14" s="83">
        <v>10.5</v>
      </c>
      <c r="MV14" s="83">
        <v>10.5</v>
      </c>
      <c r="MW14" s="83">
        <v>10.5</v>
      </c>
      <c r="MX14" s="83">
        <v>10.5</v>
      </c>
      <c r="MY14" s="83">
        <v>10.5</v>
      </c>
      <c r="MZ14" s="83">
        <v>10.5</v>
      </c>
      <c r="NA14" s="83">
        <v>5</v>
      </c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3"/>
      <c r="NM14" s="83"/>
      <c r="NN14" s="83"/>
      <c r="NO14" s="83">
        <v>5</v>
      </c>
      <c r="NP14" s="83">
        <v>10.5</v>
      </c>
      <c r="NQ14" s="83">
        <v>10.5</v>
      </c>
      <c r="NR14" s="84">
        <v>10.5</v>
      </c>
      <c r="NS14" s="85">
        <v>10.5</v>
      </c>
      <c r="NT14" s="83">
        <v>10.5</v>
      </c>
      <c r="NU14" s="83">
        <v>10.5</v>
      </c>
      <c r="NV14" s="83">
        <v>10.5</v>
      </c>
      <c r="NW14" s="83"/>
      <c r="NX14" s="83"/>
      <c r="NY14" s="83"/>
      <c r="NZ14" s="83"/>
      <c r="OA14" s="83"/>
      <c r="OB14" s="83"/>
      <c r="OC14" s="83"/>
      <c r="OD14" s="83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3"/>
      <c r="OT14" s="83"/>
      <c r="OU14" s="83"/>
      <c r="OV14" s="83"/>
      <c r="OW14" s="84"/>
    </row>
    <row r="15" spans="1:413" ht="15.75" x14ac:dyDescent="0.25">
      <c r="A15" s="1"/>
      <c r="B15" s="212" t="s">
        <v>519</v>
      </c>
      <c r="C15" s="212" t="str">
        <f t="shared" si="0"/>
        <v xml:space="preserve">Худойбердиев </v>
      </c>
      <c r="D15" s="128">
        <v>6</v>
      </c>
      <c r="E15" s="251">
        <v>3</v>
      </c>
      <c r="F15" s="245" t="s">
        <v>48</v>
      </c>
      <c r="G15" s="216" t="s">
        <v>3</v>
      </c>
      <c r="H15" s="244" t="s">
        <v>345</v>
      </c>
      <c r="I15" s="219" t="s">
        <v>300</v>
      </c>
      <c r="J15" s="374"/>
      <c r="K15" s="368">
        <v>1995</v>
      </c>
      <c r="L15" s="368">
        <f ca="1">SUM($R15:OFFSET($R15,0,DATEVALUE("31.12."&amp;(YEAR(TODAY())))-DATEVALUE("01.01."&amp;YEAR(TODAY()))))</f>
        <v>1491</v>
      </c>
      <c r="M15" s="368">
        <f ca="1">SUM($R15:OFFSET($R15,0,TODAY()-DATEVALUE("01.01."&amp;YEAR(TODAY()))))</f>
        <v>1114.5</v>
      </c>
      <c r="N15" s="364">
        <f ca="1">COUNTIF($R15:OFFSET($R15,0,TODAY()-DATEVALUE("01.01."&amp;YEAR(TODAY()))),$N$3)</f>
        <v>0</v>
      </c>
      <c r="O15" s="364" t="e">
        <f ca="1">COUNTIFS($R15:OFFSET($R15,0,TODAY()-DATEVALUE("01.01."&amp;YEAR(TODAY()))),$O$3,#REF!:OFFSET(#REF!,0,TODAY()-DATEVALUE("01.01."&amp;YEAR(TODAY()))),"&lt;&gt;вс")</f>
        <v>#REF!</v>
      </c>
      <c r="P15" s="364">
        <f ca="1">COUNTIF($R15:OFFSET($R15,0,TODAY()-DATEVALUE("01.01."&amp;YEAR(TODAY()))),"БЛ")</f>
        <v>0</v>
      </c>
      <c r="Q15" s="364" t="e">
        <f ca="1">COUNTIFS($R15:OFFSET($R15,0,TODAY()-DATEVALUE("01.01."&amp;YEAR(TODAY()))),"К",#REF!:OFFSET(#REF!,0,TODAY()-DATEVALUE("01.01."&amp;YEAR(TODAY()))),"&lt;&gt;вс",#REF!:OFFSET(#REF!,0,TODAY()-DATEVALUE("01.01."&amp;YEAR(TODAY()))),"&lt;&gt;сб")*8</f>
        <v>#REF!</v>
      </c>
      <c r="R15" s="268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5"/>
      <c r="AX15" s="83"/>
      <c r="AY15" s="83"/>
      <c r="AZ15" s="83"/>
      <c r="BA15" s="83"/>
      <c r="BB15" s="83"/>
      <c r="BC15" s="83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3"/>
      <c r="BT15" s="81"/>
      <c r="BU15" s="81"/>
      <c r="BV15" s="81"/>
      <c r="BW15" s="83"/>
      <c r="BX15" s="83"/>
      <c r="BY15" s="85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>
        <v>5</v>
      </c>
      <c r="CV15" s="83">
        <v>10.5</v>
      </c>
      <c r="CW15" s="83">
        <v>10.5</v>
      </c>
      <c r="CX15" s="83">
        <v>10.5</v>
      </c>
      <c r="CY15" s="83">
        <v>10.5</v>
      </c>
      <c r="CZ15" s="83">
        <v>10.5</v>
      </c>
      <c r="DA15" s="83">
        <v>10.5</v>
      </c>
      <c r="DB15" s="83">
        <v>10.5</v>
      </c>
      <c r="DC15" s="84">
        <v>10.5</v>
      </c>
      <c r="DD15" s="83">
        <v>10.5</v>
      </c>
      <c r="DE15" s="83">
        <v>10.5</v>
      </c>
      <c r="DF15" s="83">
        <v>10.5</v>
      </c>
      <c r="DG15" s="83">
        <v>10.5</v>
      </c>
      <c r="DH15" s="83">
        <v>10.5</v>
      </c>
      <c r="DI15" s="83">
        <v>5</v>
      </c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>
        <v>5</v>
      </c>
      <c r="DX15" s="83">
        <v>10.5</v>
      </c>
      <c r="DY15" s="83">
        <v>10.5</v>
      </c>
      <c r="DZ15" s="83">
        <v>10.5</v>
      </c>
      <c r="EA15" s="83">
        <v>10.5</v>
      </c>
      <c r="EB15" s="83">
        <v>10.5</v>
      </c>
      <c r="EC15" s="83">
        <v>10.5</v>
      </c>
      <c r="ED15" s="83">
        <v>10.5</v>
      </c>
      <c r="EE15" s="84">
        <v>10.5</v>
      </c>
      <c r="EF15" s="83">
        <v>10.5</v>
      </c>
      <c r="EG15" s="83">
        <v>10.5</v>
      </c>
      <c r="EH15" s="83">
        <v>10.5</v>
      </c>
      <c r="EI15" s="83">
        <v>10.5</v>
      </c>
      <c r="EJ15" s="83">
        <v>10.5</v>
      </c>
      <c r="EK15" s="83">
        <v>5</v>
      </c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>
        <v>5</v>
      </c>
      <c r="EZ15" s="83">
        <v>10.5</v>
      </c>
      <c r="FA15" s="83">
        <v>10.5</v>
      </c>
      <c r="FB15" s="83">
        <v>10.5</v>
      </c>
      <c r="FC15" s="83">
        <v>10.5</v>
      </c>
      <c r="FD15" s="83">
        <v>10.5</v>
      </c>
      <c r="FE15" s="83">
        <v>10.5</v>
      </c>
      <c r="FF15" s="83">
        <v>10.5</v>
      </c>
      <c r="FG15" s="83">
        <v>10.5</v>
      </c>
      <c r="FH15" s="83">
        <v>10.5</v>
      </c>
      <c r="FI15" s="83">
        <v>10.5</v>
      </c>
      <c r="FJ15" s="83">
        <v>10.5</v>
      </c>
      <c r="FK15" s="83">
        <v>10.5</v>
      </c>
      <c r="FL15" s="84">
        <v>10.5</v>
      </c>
      <c r="FM15" s="85">
        <v>5</v>
      </c>
      <c r="FN15" s="83"/>
      <c r="FO15" s="83"/>
      <c r="FP15" s="83"/>
      <c r="FQ15" s="83"/>
      <c r="FR15" s="83"/>
      <c r="FS15" s="83"/>
      <c r="FT15" s="81"/>
      <c r="FU15" s="81"/>
      <c r="FV15" s="81"/>
      <c r="FW15" s="81"/>
      <c r="FX15" s="81"/>
      <c r="FY15" s="81"/>
      <c r="FZ15" s="81"/>
      <c r="GA15" s="83">
        <v>5</v>
      </c>
      <c r="GB15" s="83">
        <v>10.5</v>
      </c>
      <c r="GC15" s="83">
        <v>10.5</v>
      </c>
      <c r="GD15" s="83">
        <v>10.5</v>
      </c>
      <c r="GE15" s="83">
        <v>10.5</v>
      </c>
      <c r="GF15" s="83">
        <v>10.5</v>
      </c>
      <c r="GG15" s="83">
        <v>10.5</v>
      </c>
      <c r="GH15" s="83">
        <v>10.5</v>
      </c>
      <c r="GI15" s="83">
        <v>10.5</v>
      </c>
      <c r="GJ15" s="83">
        <v>10.5</v>
      </c>
      <c r="GK15" s="83">
        <v>10.5</v>
      </c>
      <c r="GL15" s="83">
        <v>10.5</v>
      </c>
      <c r="GM15" s="83">
        <v>10.5</v>
      </c>
      <c r="GN15" s="83">
        <v>10.5</v>
      </c>
      <c r="GO15" s="83">
        <v>5</v>
      </c>
      <c r="GP15" s="84"/>
      <c r="GQ15" s="85"/>
      <c r="GR15" s="83"/>
      <c r="GS15" s="83"/>
      <c r="GT15" s="83"/>
      <c r="GU15" s="83"/>
      <c r="GV15" s="83"/>
      <c r="GW15" s="83"/>
      <c r="GX15" s="83"/>
      <c r="GY15" s="83"/>
      <c r="GZ15" s="83"/>
      <c r="HA15" s="83"/>
      <c r="HB15" s="83"/>
      <c r="HC15" s="83">
        <v>5</v>
      </c>
      <c r="HD15" s="83">
        <v>10.5</v>
      </c>
      <c r="HE15" s="83">
        <v>10.5</v>
      </c>
      <c r="HF15" s="83">
        <v>10.5</v>
      </c>
      <c r="HG15" s="83">
        <v>10.5</v>
      </c>
      <c r="HH15" s="83">
        <v>10.5</v>
      </c>
      <c r="HI15" s="83">
        <v>10.5</v>
      </c>
      <c r="HJ15" s="83">
        <v>10.5</v>
      </c>
      <c r="HK15" s="83">
        <v>10.5</v>
      </c>
      <c r="HL15" s="83">
        <v>10.5</v>
      </c>
      <c r="HM15" s="83">
        <v>10.5</v>
      </c>
      <c r="HN15" s="83">
        <v>10.5</v>
      </c>
      <c r="HO15" s="83">
        <v>10.5</v>
      </c>
      <c r="HP15" s="83">
        <v>5</v>
      </c>
      <c r="HQ15" s="249" t="s">
        <v>379</v>
      </c>
      <c r="HR15" s="249" t="s">
        <v>379</v>
      </c>
      <c r="HS15" s="249" t="s">
        <v>379</v>
      </c>
      <c r="HT15" s="249" t="s">
        <v>379</v>
      </c>
      <c r="HU15" s="249"/>
      <c r="HV15" s="249" t="s">
        <v>379</v>
      </c>
      <c r="HW15" s="249" t="s">
        <v>379</v>
      </c>
      <c r="HX15" s="249" t="s">
        <v>379</v>
      </c>
      <c r="HY15" s="249" t="s">
        <v>379</v>
      </c>
      <c r="HZ15" s="249" t="s">
        <v>379</v>
      </c>
      <c r="IA15" s="249" t="s">
        <v>379</v>
      </c>
      <c r="IB15" s="249"/>
      <c r="IC15" s="249" t="s">
        <v>379</v>
      </c>
      <c r="ID15" s="249" t="s">
        <v>379</v>
      </c>
      <c r="IE15" s="83">
        <v>5</v>
      </c>
      <c r="IF15" s="83">
        <v>10.5</v>
      </c>
      <c r="IG15" s="83">
        <v>10.5</v>
      </c>
      <c r="IH15" s="83">
        <v>10.5</v>
      </c>
      <c r="II15" s="83">
        <v>10.5</v>
      </c>
      <c r="IJ15" s="83">
        <v>10.5</v>
      </c>
      <c r="IK15" s="83">
        <v>10.5</v>
      </c>
      <c r="IL15" s="83">
        <v>10.5</v>
      </c>
      <c r="IM15" s="83">
        <v>10.5</v>
      </c>
      <c r="IN15" s="83">
        <v>10.5</v>
      </c>
      <c r="IO15" s="83">
        <v>10.5</v>
      </c>
      <c r="IP15" s="83">
        <v>10.5</v>
      </c>
      <c r="IQ15" s="83">
        <v>10.5</v>
      </c>
      <c r="IR15" s="83">
        <v>10.5</v>
      </c>
      <c r="IS15" s="83">
        <v>5</v>
      </c>
      <c r="IT15" s="83"/>
      <c r="IU15" s="83"/>
      <c r="IV15" s="83"/>
      <c r="IW15" s="83"/>
      <c r="IX15" s="83"/>
      <c r="IY15" s="83"/>
      <c r="IZ15" s="84"/>
      <c r="JA15" s="85"/>
      <c r="JB15" s="83"/>
      <c r="JC15" s="83"/>
      <c r="JD15" s="83"/>
      <c r="JE15" s="83"/>
      <c r="JF15" s="83"/>
      <c r="JG15" s="83">
        <v>5</v>
      </c>
      <c r="JH15" s="83">
        <v>10.5</v>
      </c>
      <c r="JI15" s="83">
        <v>10.5</v>
      </c>
      <c r="JJ15" s="83">
        <v>10.5</v>
      </c>
      <c r="JK15" s="83">
        <v>10.5</v>
      </c>
      <c r="JL15" s="83">
        <v>10.5</v>
      </c>
      <c r="JM15" s="83">
        <v>10.5</v>
      </c>
      <c r="JN15" s="83">
        <v>10.5</v>
      </c>
      <c r="JO15" s="83">
        <v>10.5</v>
      </c>
      <c r="JP15" s="83">
        <v>10.5</v>
      </c>
      <c r="JQ15" s="83">
        <v>10.5</v>
      </c>
      <c r="JR15" s="83">
        <v>10.5</v>
      </c>
      <c r="JS15" s="83">
        <v>10.5</v>
      </c>
      <c r="JT15" s="83">
        <v>10.5</v>
      </c>
      <c r="JU15" s="83">
        <v>5</v>
      </c>
      <c r="JV15" s="83"/>
      <c r="JW15" s="83"/>
      <c r="JX15" s="83"/>
      <c r="JY15" s="83"/>
      <c r="JZ15" s="83"/>
      <c r="KA15" s="83"/>
      <c r="KB15" s="83"/>
      <c r="KC15" s="83"/>
      <c r="KD15" s="84"/>
      <c r="KE15" s="85"/>
      <c r="KF15" s="83"/>
      <c r="KG15" s="83"/>
      <c r="KH15" s="83"/>
      <c r="KI15" s="83">
        <v>5</v>
      </c>
      <c r="KJ15" s="83">
        <v>10.5</v>
      </c>
      <c r="KK15" s="83">
        <v>10.5</v>
      </c>
      <c r="KL15" s="83">
        <v>10.5</v>
      </c>
      <c r="KM15" s="83">
        <v>10.5</v>
      </c>
      <c r="KN15" s="83">
        <v>10.5</v>
      </c>
      <c r="KO15" s="83">
        <v>10.5</v>
      </c>
      <c r="KP15" s="83">
        <v>10.5</v>
      </c>
      <c r="KQ15" s="83">
        <v>10.5</v>
      </c>
      <c r="KR15" s="83">
        <v>10.5</v>
      </c>
      <c r="KS15" s="83">
        <v>10.5</v>
      </c>
      <c r="KT15" s="83">
        <v>10.5</v>
      </c>
      <c r="KU15" s="83">
        <v>10.5</v>
      </c>
      <c r="KV15" s="83">
        <v>10.5</v>
      </c>
      <c r="KW15" s="83">
        <v>5</v>
      </c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4"/>
      <c r="LJ15" s="85"/>
      <c r="LK15" s="83">
        <v>5</v>
      </c>
      <c r="LL15" s="83">
        <v>10.5</v>
      </c>
      <c r="LM15" s="83">
        <v>10.5</v>
      </c>
      <c r="LN15" s="83">
        <v>10.5</v>
      </c>
      <c r="LO15" s="83">
        <v>10.5</v>
      </c>
      <c r="LP15" s="83">
        <v>10.5</v>
      </c>
      <c r="LQ15" s="83">
        <v>10.5</v>
      </c>
      <c r="LR15" s="83">
        <v>10.5</v>
      </c>
      <c r="LS15" s="83">
        <v>10.5</v>
      </c>
      <c r="LT15" s="83">
        <v>10.5</v>
      </c>
      <c r="LU15" s="83">
        <v>10.5</v>
      </c>
      <c r="LV15" s="83">
        <v>10.5</v>
      </c>
      <c r="LW15" s="83">
        <v>10.5</v>
      </c>
      <c r="LX15" s="83">
        <v>10.5</v>
      </c>
      <c r="LY15" s="83">
        <v>5</v>
      </c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4">
        <v>5</v>
      </c>
      <c r="MN15" s="85">
        <v>10.5</v>
      </c>
      <c r="MO15" s="83">
        <v>10.5</v>
      </c>
      <c r="MP15" s="83">
        <v>10.5</v>
      </c>
      <c r="MQ15" s="83">
        <v>10.5</v>
      </c>
      <c r="MR15" s="83">
        <v>10.5</v>
      </c>
      <c r="MS15" s="83">
        <v>10.5</v>
      </c>
      <c r="MT15" s="83">
        <v>10.5</v>
      </c>
      <c r="MU15" s="83">
        <v>10.5</v>
      </c>
      <c r="MV15" s="83">
        <v>10.5</v>
      </c>
      <c r="MW15" s="83">
        <v>10.5</v>
      </c>
      <c r="MX15" s="83">
        <v>10.5</v>
      </c>
      <c r="MY15" s="83">
        <v>10.5</v>
      </c>
      <c r="MZ15" s="83">
        <v>10.5</v>
      </c>
      <c r="NA15" s="83">
        <v>5</v>
      </c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3"/>
      <c r="NN15" s="83"/>
      <c r="NO15" s="83">
        <v>5</v>
      </c>
      <c r="NP15" s="83">
        <v>10.5</v>
      </c>
      <c r="NQ15" s="83">
        <v>10.5</v>
      </c>
      <c r="NR15" s="84">
        <v>10.5</v>
      </c>
      <c r="NS15" s="85">
        <v>10.5</v>
      </c>
      <c r="NT15" s="83">
        <v>10.5</v>
      </c>
      <c r="NU15" s="83">
        <v>10.5</v>
      </c>
      <c r="NV15" s="83">
        <v>10.5</v>
      </c>
      <c r="NW15" s="83"/>
      <c r="NX15" s="83"/>
      <c r="NY15" s="83"/>
      <c r="NZ15" s="83"/>
      <c r="OA15" s="83"/>
      <c r="OB15" s="83"/>
      <c r="OC15" s="83"/>
      <c r="OD15" s="83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3"/>
      <c r="OU15" s="83"/>
      <c r="OV15" s="83"/>
      <c r="OW15" s="84"/>
    </row>
    <row r="16" spans="1:413" ht="16.5" thickBot="1" x14ac:dyDescent="0.3">
      <c r="A16" s="1"/>
      <c r="B16" s="214" t="s">
        <v>95</v>
      </c>
      <c r="C16" s="214" t="str">
        <f t="shared" si="0"/>
        <v xml:space="preserve">Ихматуллаев </v>
      </c>
      <c r="D16" s="128">
        <v>6</v>
      </c>
      <c r="E16" s="251">
        <v>3</v>
      </c>
      <c r="F16" s="245" t="s">
        <v>48</v>
      </c>
      <c r="G16" s="216" t="s">
        <v>2</v>
      </c>
      <c r="H16" s="244" t="s">
        <v>0</v>
      </c>
      <c r="I16" s="219" t="s">
        <v>306</v>
      </c>
      <c r="J16" s="374"/>
      <c r="K16" s="368">
        <v>1995</v>
      </c>
      <c r="L16" s="368">
        <f ca="1">SUM($R16:OFFSET($R16,0,DATEVALUE("31.12."&amp;(YEAR(TODAY())))-DATEVALUE("01.01."&amp;YEAR(TODAY()))))</f>
        <v>1906</v>
      </c>
      <c r="M16" s="368">
        <f ca="1">SUM($R16:OFFSET($R16,0,TODAY()-DATEVALUE("01.01."&amp;YEAR(TODAY()))))</f>
        <v>1529.5</v>
      </c>
      <c r="N16" s="364">
        <f ca="1">COUNTIF($R16:OFFSET($R16,0,TODAY()-DATEVALUE("01.01."&amp;YEAR(TODAY()))),$N$3)</f>
        <v>0</v>
      </c>
      <c r="O16" s="364" t="e">
        <f ca="1">COUNTIFS($R16:OFFSET($R16,0,TODAY()-DATEVALUE("01.01."&amp;YEAR(TODAY()))),$O$3,#REF!:OFFSET(#REF!,0,TODAY()-DATEVALUE("01.01."&amp;YEAR(TODAY()))),"&lt;&gt;вс")</f>
        <v>#REF!</v>
      </c>
      <c r="P16" s="364">
        <f ca="1">COUNTIF($R16:OFFSET($R16,0,TODAY()-DATEVALUE("01.01."&amp;YEAR(TODAY()))),"БЛ")</f>
        <v>0</v>
      </c>
      <c r="Q16" s="364" t="e">
        <f ca="1">COUNTIFS($R16:OFFSET($R16,0,TODAY()-DATEVALUE("01.01."&amp;YEAR(TODAY()))),"К",#REF!:OFFSET(#REF!,0,TODAY()-DATEVALUE("01.01."&amp;YEAR(TODAY()))),"&lt;&gt;вс",#REF!:OFFSET(#REF!,0,TODAY()-DATEVALUE("01.01."&amp;YEAR(TODAY()))),"&lt;&gt;сб")*8</f>
        <v>#REF!</v>
      </c>
      <c r="R16" s="482">
        <v>10.5</v>
      </c>
      <c r="S16" s="126">
        <v>10.5</v>
      </c>
      <c r="T16" s="126">
        <v>10.5</v>
      </c>
      <c r="U16" s="126">
        <v>10.5</v>
      </c>
      <c r="V16" s="126">
        <v>10.5</v>
      </c>
      <c r="W16" s="126">
        <v>10.5</v>
      </c>
      <c r="X16" s="126">
        <v>10.5</v>
      </c>
      <c r="Y16" s="126">
        <v>10.5</v>
      </c>
      <c r="Z16" s="126">
        <v>10.5</v>
      </c>
      <c r="AA16" s="126">
        <v>10.5</v>
      </c>
      <c r="AB16" s="409">
        <v>5</v>
      </c>
      <c r="AC16" s="249" t="s">
        <v>379</v>
      </c>
      <c r="AD16" s="249" t="s">
        <v>379</v>
      </c>
      <c r="AE16" s="249" t="s">
        <v>379</v>
      </c>
      <c r="AF16" s="249" t="s">
        <v>379</v>
      </c>
      <c r="AG16" s="249"/>
      <c r="AH16" s="249" t="s">
        <v>379</v>
      </c>
      <c r="AI16" s="249" t="s">
        <v>379</v>
      </c>
      <c r="AJ16" s="249" t="s">
        <v>379</v>
      </c>
      <c r="AK16" s="249" t="s">
        <v>379</v>
      </c>
      <c r="AL16" s="249" t="s">
        <v>379</v>
      </c>
      <c r="AM16" s="249" t="s">
        <v>379</v>
      </c>
      <c r="AN16" s="249"/>
      <c r="AO16" s="249" t="s">
        <v>379</v>
      </c>
      <c r="AP16" s="249" t="s">
        <v>379</v>
      </c>
      <c r="AQ16" s="81" t="s">
        <v>371</v>
      </c>
      <c r="AR16" s="81" t="s">
        <v>371</v>
      </c>
      <c r="AS16" s="227">
        <v>4</v>
      </c>
      <c r="AT16" s="405">
        <v>10.5</v>
      </c>
      <c r="AU16" s="405">
        <v>10.5</v>
      </c>
      <c r="AV16" s="405">
        <v>10.5</v>
      </c>
      <c r="AW16" s="226">
        <v>10.5</v>
      </c>
      <c r="AX16" s="227">
        <v>10.5</v>
      </c>
      <c r="AY16" s="227">
        <v>10.5</v>
      </c>
      <c r="AZ16" s="227">
        <v>10.5</v>
      </c>
      <c r="BA16" s="227">
        <v>10.5</v>
      </c>
      <c r="BB16" s="227">
        <v>10.5</v>
      </c>
      <c r="BC16" s="227">
        <v>10.5</v>
      </c>
      <c r="BD16" s="227">
        <v>10.5</v>
      </c>
      <c r="BE16" s="227">
        <v>10.5</v>
      </c>
      <c r="BF16" s="226">
        <v>10.5</v>
      </c>
      <c r="BG16" s="229">
        <v>6.5</v>
      </c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227">
        <v>4</v>
      </c>
      <c r="BT16" s="227">
        <v>10.5</v>
      </c>
      <c r="BU16" s="227">
        <v>10.5</v>
      </c>
      <c r="BV16" s="227">
        <v>10.5</v>
      </c>
      <c r="BW16" s="227">
        <v>10.5</v>
      </c>
      <c r="BX16" s="227">
        <v>10.5</v>
      </c>
      <c r="BY16" s="226">
        <v>10.5</v>
      </c>
      <c r="BZ16" s="227">
        <v>10.5</v>
      </c>
      <c r="CA16" s="227">
        <v>10.5</v>
      </c>
      <c r="CB16" s="227">
        <v>10.5</v>
      </c>
      <c r="CC16" s="227">
        <v>10.5</v>
      </c>
      <c r="CD16" s="227">
        <v>10.5</v>
      </c>
      <c r="CE16" s="227">
        <v>10.5</v>
      </c>
      <c r="CF16" s="227">
        <v>10.5</v>
      </c>
      <c r="CG16" s="227">
        <v>6.5</v>
      </c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227">
        <v>4</v>
      </c>
      <c r="CV16" s="227">
        <v>10.5</v>
      </c>
      <c r="CW16" s="227">
        <v>10.5</v>
      </c>
      <c r="CX16" s="227">
        <v>10.5</v>
      </c>
      <c r="CY16" s="227">
        <v>10.5</v>
      </c>
      <c r="CZ16" s="227">
        <v>10.5</v>
      </c>
      <c r="DA16" s="227">
        <v>10.5</v>
      </c>
      <c r="DB16" s="227">
        <v>10.5</v>
      </c>
      <c r="DC16" s="229">
        <v>10.5</v>
      </c>
      <c r="DD16" s="227">
        <v>10.5</v>
      </c>
      <c r="DE16" s="227">
        <v>10.5</v>
      </c>
      <c r="DF16" s="227">
        <v>10.5</v>
      </c>
      <c r="DG16" s="227">
        <v>10.5</v>
      </c>
      <c r="DH16" s="227">
        <v>10.5</v>
      </c>
      <c r="DI16" s="227">
        <v>6.5</v>
      </c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>
        <v>5</v>
      </c>
      <c r="DX16" s="83">
        <v>10.5</v>
      </c>
      <c r="DY16" s="83">
        <v>10.5</v>
      </c>
      <c r="DZ16" s="83">
        <v>10.5</v>
      </c>
      <c r="EA16" s="83">
        <v>10.5</v>
      </c>
      <c r="EB16" s="83">
        <v>10.5</v>
      </c>
      <c r="EC16" s="83">
        <v>10.5</v>
      </c>
      <c r="ED16" s="83">
        <v>10.5</v>
      </c>
      <c r="EE16" s="83">
        <v>10.5</v>
      </c>
      <c r="EF16" s="83">
        <v>10.5</v>
      </c>
      <c r="EG16" s="84">
        <v>10.5</v>
      </c>
      <c r="EH16" s="85">
        <v>10.5</v>
      </c>
      <c r="EI16" s="83">
        <v>10.5</v>
      </c>
      <c r="EJ16" s="83">
        <v>10.5</v>
      </c>
      <c r="EK16" s="83">
        <v>5</v>
      </c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227">
        <v>5</v>
      </c>
      <c r="EZ16" s="227">
        <v>10.5</v>
      </c>
      <c r="FA16" s="227">
        <v>10.5</v>
      </c>
      <c r="FB16" s="227">
        <v>10.5</v>
      </c>
      <c r="FC16" s="227">
        <v>10.5</v>
      </c>
      <c r="FD16" s="227">
        <v>10.5</v>
      </c>
      <c r="FE16" s="227">
        <v>10.5</v>
      </c>
      <c r="FF16" s="227">
        <v>10.5</v>
      </c>
      <c r="FG16" s="227">
        <v>10.5</v>
      </c>
      <c r="FH16" s="227">
        <v>10.5</v>
      </c>
      <c r="FI16" s="227">
        <v>10.5</v>
      </c>
      <c r="FJ16" s="227">
        <v>10.5</v>
      </c>
      <c r="FK16" s="227">
        <v>10.5</v>
      </c>
      <c r="FL16" s="229">
        <v>10.5</v>
      </c>
      <c r="FM16" s="226">
        <v>5</v>
      </c>
      <c r="FN16" s="83"/>
      <c r="FO16" s="83"/>
      <c r="FP16" s="83"/>
      <c r="FQ16" s="83"/>
      <c r="FR16" s="83"/>
      <c r="FS16" s="83"/>
      <c r="FT16" s="81"/>
      <c r="FU16" s="81"/>
      <c r="FV16" s="81"/>
      <c r="FW16" s="81"/>
      <c r="FX16" s="81"/>
      <c r="FY16" s="81"/>
      <c r="FZ16" s="81"/>
      <c r="GA16" s="83">
        <v>5</v>
      </c>
      <c r="GB16" s="83">
        <v>10.5</v>
      </c>
      <c r="GC16" s="83">
        <v>10.5</v>
      </c>
      <c r="GD16" s="83">
        <v>10.5</v>
      </c>
      <c r="GE16" s="83">
        <v>10.5</v>
      </c>
      <c r="GF16" s="83">
        <v>10.5</v>
      </c>
      <c r="GG16" s="83">
        <v>10.5</v>
      </c>
      <c r="GH16" s="83">
        <v>10.5</v>
      </c>
      <c r="GI16" s="83">
        <v>10.5</v>
      </c>
      <c r="GJ16" s="83">
        <v>10.5</v>
      </c>
      <c r="GK16" s="83">
        <v>10.5</v>
      </c>
      <c r="GL16" s="83">
        <v>10.5</v>
      </c>
      <c r="GM16" s="83">
        <v>10.5</v>
      </c>
      <c r="GN16" s="83">
        <v>10.5</v>
      </c>
      <c r="GO16" s="83">
        <v>5</v>
      </c>
      <c r="GP16" s="84"/>
      <c r="GQ16" s="85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227">
        <v>5</v>
      </c>
      <c r="HD16" s="227">
        <v>10.5</v>
      </c>
      <c r="HE16" s="227">
        <v>10.5</v>
      </c>
      <c r="HF16" s="227">
        <v>10.5</v>
      </c>
      <c r="HG16" s="227">
        <v>10.5</v>
      </c>
      <c r="HH16" s="227">
        <v>10.5</v>
      </c>
      <c r="HI16" s="227">
        <v>10.5</v>
      </c>
      <c r="HJ16" s="227">
        <v>10.5</v>
      </c>
      <c r="HK16" s="227">
        <v>10.5</v>
      </c>
      <c r="HL16" s="227">
        <v>10.5</v>
      </c>
      <c r="HM16" s="227">
        <v>10.5</v>
      </c>
      <c r="HN16" s="227">
        <v>10.5</v>
      </c>
      <c r="HO16" s="227">
        <v>10.5</v>
      </c>
      <c r="HP16" s="227">
        <v>10.5</v>
      </c>
      <c r="HQ16" s="227">
        <v>5</v>
      </c>
      <c r="HR16" s="83"/>
      <c r="HS16" s="83"/>
      <c r="HT16" s="83"/>
      <c r="HU16" s="84"/>
      <c r="HV16" s="85"/>
      <c r="HW16" s="83"/>
      <c r="HX16" s="83"/>
      <c r="HY16" s="83"/>
      <c r="HZ16" s="83"/>
      <c r="IA16" s="83"/>
      <c r="IB16" s="83"/>
      <c r="IC16" s="83"/>
      <c r="ID16" s="83"/>
      <c r="IE16" s="83">
        <v>5</v>
      </c>
      <c r="IF16" s="83">
        <v>10.5</v>
      </c>
      <c r="IG16" s="83">
        <v>10.5</v>
      </c>
      <c r="IH16" s="83">
        <v>10.5</v>
      </c>
      <c r="II16" s="83">
        <v>10.5</v>
      </c>
      <c r="IJ16" s="83">
        <v>10.5</v>
      </c>
      <c r="IK16" s="83">
        <v>10.5</v>
      </c>
      <c r="IL16" s="83">
        <v>10.5</v>
      </c>
      <c r="IM16" s="83">
        <v>10.5</v>
      </c>
      <c r="IN16" s="83">
        <v>10.5</v>
      </c>
      <c r="IO16" s="83">
        <v>10.5</v>
      </c>
      <c r="IP16" s="83">
        <v>10.5</v>
      </c>
      <c r="IQ16" s="83">
        <v>10.5</v>
      </c>
      <c r="IR16" s="83">
        <v>10.5</v>
      </c>
      <c r="IS16" s="83">
        <v>5</v>
      </c>
      <c r="IT16" s="83"/>
      <c r="IU16" s="83"/>
      <c r="IV16" s="83"/>
      <c r="IW16" s="83"/>
      <c r="IX16" s="83"/>
      <c r="IY16" s="83"/>
      <c r="IZ16" s="84"/>
      <c r="JA16" s="85"/>
      <c r="JB16" s="83"/>
      <c r="JC16" s="83"/>
      <c r="JD16" s="83"/>
      <c r="JE16" s="83"/>
      <c r="JF16" s="83"/>
      <c r="JG16" s="227">
        <v>5</v>
      </c>
      <c r="JH16" s="227">
        <v>10.5</v>
      </c>
      <c r="JI16" s="227">
        <v>10.5</v>
      </c>
      <c r="JJ16" s="227">
        <v>10.5</v>
      </c>
      <c r="JK16" s="227">
        <v>10.5</v>
      </c>
      <c r="JL16" s="227">
        <v>10.5</v>
      </c>
      <c r="JM16" s="227">
        <v>10.5</v>
      </c>
      <c r="JN16" s="227">
        <v>10.5</v>
      </c>
      <c r="JO16" s="227">
        <v>10.5</v>
      </c>
      <c r="JP16" s="227">
        <v>10.5</v>
      </c>
      <c r="JQ16" s="227">
        <v>10.5</v>
      </c>
      <c r="JR16" s="227">
        <v>10.5</v>
      </c>
      <c r="JS16" s="227">
        <v>10.5</v>
      </c>
      <c r="JT16" s="227">
        <v>10.5</v>
      </c>
      <c r="JU16" s="227">
        <v>5</v>
      </c>
      <c r="JV16" s="83"/>
      <c r="JW16" s="83"/>
      <c r="JX16" s="83"/>
      <c r="JY16" s="83"/>
      <c r="JZ16" s="83"/>
      <c r="KA16" s="83"/>
      <c r="KB16" s="83"/>
      <c r="KC16" s="83"/>
      <c r="KD16" s="84"/>
      <c r="KE16" s="85"/>
      <c r="KF16" s="83"/>
      <c r="KG16" s="83"/>
      <c r="KH16" s="83"/>
      <c r="KI16" s="83">
        <v>5</v>
      </c>
      <c r="KJ16" s="83">
        <v>10.5</v>
      </c>
      <c r="KK16" s="83">
        <v>10.5</v>
      </c>
      <c r="KL16" s="83">
        <v>10.5</v>
      </c>
      <c r="KM16" s="83">
        <v>10.5</v>
      </c>
      <c r="KN16" s="83">
        <v>10.5</v>
      </c>
      <c r="KO16" s="83">
        <v>10.5</v>
      </c>
      <c r="KP16" s="83">
        <v>10.5</v>
      </c>
      <c r="KQ16" s="83">
        <v>10.5</v>
      </c>
      <c r="KR16" s="83">
        <v>10.5</v>
      </c>
      <c r="KS16" s="83">
        <v>10.5</v>
      </c>
      <c r="KT16" s="83">
        <v>10.5</v>
      </c>
      <c r="KU16" s="83">
        <v>10.5</v>
      </c>
      <c r="KV16" s="83">
        <v>10.5</v>
      </c>
      <c r="KW16" s="83">
        <v>5</v>
      </c>
      <c r="KX16" s="83"/>
      <c r="KY16" s="83"/>
      <c r="KZ16" s="83"/>
      <c r="LA16" s="83"/>
      <c r="LB16" s="83"/>
      <c r="LC16" s="83"/>
      <c r="LD16" s="83"/>
      <c r="LE16" s="83"/>
      <c r="LF16" s="83"/>
      <c r="LG16" s="83"/>
      <c r="LH16" s="83"/>
      <c r="LI16" s="84"/>
      <c r="LJ16" s="85"/>
      <c r="LK16" s="227">
        <v>5</v>
      </c>
      <c r="LL16" s="227">
        <v>10.5</v>
      </c>
      <c r="LM16" s="227">
        <v>10.5</v>
      </c>
      <c r="LN16" s="227">
        <v>10.5</v>
      </c>
      <c r="LO16" s="227">
        <v>10.5</v>
      </c>
      <c r="LP16" s="227">
        <v>10.5</v>
      </c>
      <c r="LQ16" s="227">
        <v>10.5</v>
      </c>
      <c r="LR16" s="227">
        <v>10.5</v>
      </c>
      <c r="LS16" s="227">
        <v>10.5</v>
      </c>
      <c r="LT16" s="227">
        <v>10.5</v>
      </c>
      <c r="LU16" s="227">
        <v>10.5</v>
      </c>
      <c r="LV16" s="227">
        <v>10.5</v>
      </c>
      <c r="LW16" s="227">
        <v>10.5</v>
      </c>
      <c r="LX16" s="227">
        <v>10.5</v>
      </c>
      <c r="LY16" s="227">
        <v>5</v>
      </c>
      <c r="LZ16" s="83"/>
      <c r="MA16" s="83"/>
      <c r="MB16" s="83"/>
      <c r="MC16" s="83"/>
      <c r="MD16" s="83"/>
      <c r="ME16" s="83"/>
      <c r="MF16" s="83"/>
      <c r="MG16" s="83"/>
      <c r="MH16" s="83"/>
      <c r="MI16" s="83"/>
      <c r="MJ16" s="83"/>
      <c r="MK16" s="83"/>
      <c r="ML16" s="83"/>
      <c r="MM16" s="84">
        <v>5</v>
      </c>
      <c r="MN16" s="85">
        <v>10.5</v>
      </c>
      <c r="MO16" s="83">
        <v>10.5</v>
      </c>
      <c r="MP16" s="83">
        <v>10.5</v>
      </c>
      <c r="MQ16" s="83">
        <v>10.5</v>
      </c>
      <c r="MR16" s="83">
        <v>10.5</v>
      </c>
      <c r="MS16" s="83">
        <v>10.5</v>
      </c>
      <c r="MT16" s="83">
        <v>10.5</v>
      </c>
      <c r="MU16" s="83">
        <v>10.5</v>
      </c>
      <c r="MV16" s="83">
        <v>10.5</v>
      </c>
      <c r="MW16" s="83">
        <v>10.5</v>
      </c>
      <c r="MX16" s="83">
        <v>10.5</v>
      </c>
      <c r="MY16" s="83">
        <v>10.5</v>
      </c>
      <c r="MZ16" s="83">
        <v>10.5</v>
      </c>
      <c r="NA16" s="83">
        <v>5</v>
      </c>
      <c r="NB16" s="83"/>
      <c r="NC16" s="83"/>
      <c r="ND16" s="83"/>
      <c r="NE16" s="83"/>
      <c r="NF16" s="83"/>
      <c r="NG16" s="83"/>
      <c r="NH16" s="83"/>
      <c r="NI16" s="83"/>
      <c r="NJ16" s="83"/>
      <c r="NK16" s="83"/>
      <c r="NL16" s="83"/>
      <c r="NM16" s="83"/>
      <c r="NN16" s="83"/>
      <c r="NO16" s="227">
        <v>5</v>
      </c>
      <c r="NP16" s="227">
        <v>10.5</v>
      </c>
      <c r="NQ16" s="227">
        <v>10.5</v>
      </c>
      <c r="NR16" s="229">
        <v>10.5</v>
      </c>
      <c r="NS16" s="226">
        <v>10.5</v>
      </c>
      <c r="NT16" s="227">
        <v>10.5</v>
      </c>
      <c r="NU16" s="227">
        <v>10.5</v>
      </c>
      <c r="NV16" s="227">
        <v>10.5</v>
      </c>
      <c r="NW16" s="83"/>
      <c r="NX16" s="83"/>
      <c r="NY16" s="83"/>
      <c r="NZ16" s="83"/>
      <c r="OA16" s="83"/>
      <c r="OB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3"/>
      <c r="OW16" s="84"/>
    </row>
    <row r="17" spans="1:413" ht="16.5" thickBot="1" x14ac:dyDescent="0.3">
      <c r="A17" s="1"/>
      <c r="B17" s="212" t="s">
        <v>61</v>
      </c>
      <c r="C17" s="212" t="str">
        <f t="shared" si="0"/>
        <v xml:space="preserve">Мамарасулов </v>
      </c>
      <c r="D17" s="128">
        <v>7</v>
      </c>
      <c r="E17" s="251">
        <v>3</v>
      </c>
      <c r="F17" s="245" t="s">
        <v>48</v>
      </c>
      <c r="G17" s="216" t="s">
        <v>3</v>
      </c>
      <c r="H17" s="244" t="s">
        <v>0</v>
      </c>
      <c r="I17" s="219" t="s">
        <v>300</v>
      </c>
      <c r="J17" s="374"/>
      <c r="K17" s="368">
        <v>1995</v>
      </c>
      <c r="L17" s="368">
        <f ca="1">SUM($R17:OFFSET($R17,0,DATEVALUE("31.12."&amp;(YEAR(TODAY())))-DATEVALUE("01.01."&amp;YEAR(TODAY()))))</f>
        <v>1894.5</v>
      </c>
      <c r="M17" s="368">
        <f ca="1">SUM($R17:OFFSET($R17,0,TODAY()-DATEVALUE("01.01."&amp;YEAR(TODAY()))))</f>
        <v>1518</v>
      </c>
      <c r="N17" s="364">
        <f ca="1">COUNTIF($R17:OFFSET($R17,0,TODAY()-DATEVALUE("01.01."&amp;YEAR(TODAY()))),$N$3)</f>
        <v>0</v>
      </c>
      <c r="O17" s="364" t="e">
        <f ca="1">COUNTIFS($R17:OFFSET($R17,0,TODAY()-DATEVALUE("01.01."&amp;YEAR(TODAY()))),$O$3,#REF!:OFFSET(#REF!,0,TODAY()-DATEVALUE("01.01."&amp;YEAR(TODAY()))),"&lt;&gt;вс")</f>
        <v>#REF!</v>
      </c>
      <c r="P17" s="364">
        <f ca="1">COUNTIF($R17:OFFSET($R17,0,TODAY()-DATEVALUE("01.01."&amp;YEAR(TODAY()))),"БЛ")</f>
        <v>0</v>
      </c>
      <c r="Q17" s="364" t="e">
        <f ca="1">COUNTIFS($R17:OFFSET($R17,0,TODAY()-DATEVALUE("01.01."&amp;YEAR(TODAY()))),"К",#REF!:OFFSET(#REF!,0,TODAY()-DATEVALUE("01.01."&amp;YEAR(TODAY()))),"&lt;&gt;вс",#REF!:OFFSET(#REF!,0,TODAY()-DATEVALUE("01.01."&amp;YEAR(TODAY()))),"&lt;&gt;сб")*8</f>
        <v>#REF!</v>
      </c>
      <c r="R17" s="268">
        <v>10.5</v>
      </c>
      <c r="S17" s="81">
        <v>10.5</v>
      </c>
      <c r="T17" s="81">
        <v>10.5</v>
      </c>
      <c r="U17" s="81">
        <v>10.5</v>
      </c>
      <c r="V17" s="81">
        <v>10.5</v>
      </c>
      <c r="W17" s="81">
        <v>10.5</v>
      </c>
      <c r="X17" s="81">
        <v>10.5</v>
      </c>
      <c r="Y17" s="81">
        <v>10.5</v>
      </c>
      <c r="Z17" s="81">
        <v>10.5</v>
      </c>
      <c r="AA17" s="81">
        <v>10.5</v>
      </c>
      <c r="AB17" s="81">
        <v>5</v>
      </c>
      <c r="AC17" s="249" t="s">
        <v>379</v>
      </c>
      <c r="AD17" s="249" t="s">
        <v>379</v>
      </c>
      <c r="AE17" s="249" t="s">
        <v>379</v>
      </c>
      <c r="AF17" s="249" t="s">
        <v>379</v>
      </c>
      <c r="AG17" s="249"/>
      <c r="AH17" s="249" t="s">
        <v>379</v>
      </c>
      <c r="AI17" s="249" t="s">
        <v>379</v>
      </c>
      <c r="AJ17" s="249" t="s">
        <v>379</v>
      </c>
      <c r="AK17" s="249" t="s">
        <v>379</v>
      </c>
      <c r="AL17" s="249" t="s">
        <v>379</v>
      </c>
      <c r="AM17" s="249" t="s">
        <v>379</v>
      </c>
      <c r="AN17" s="249"/>
      <c r="AO17" s="249" t="s">
        <v>379</v>
      </c>
      <c r="AP17" s="249" t="s">
        <v>379</v>
      </c>
      <c r="AQ17" s="81" t="s">
        <v>371</v>
      </c>
      <c r="AR17" s="81" t="s">
        <v>371</v>
      </c>
      <c r="AS17" s="356">
        <v>10.5</v>
      </c>
      <c r="AT17" s="356">
        <v>10.5</v>
      </c>
      <c r="AU17" s="356">
        <v>10.5</v>
      </c>
      <c r="AV17" s="356">
        <v>10.5</v>
      </c>
      <c r="AW17" s="457">
        <v>10.5</v>
      </c>
      <c r="AX17" s="356">
        <v>10.5</v>
      </c>
      <c r="AY17" s="356">
        <v>10.5</v>
      </c>
      <c r="AZ17" s="356">
        <v>10.5</v>
      </c>
      <c r="BA17" s="356">
        <v>10.5</v>
      </c>
      <c r="BB17" s="356">
        <v>10.5</v>
      </c>
      <c r="BC17" s="356">
        <v>10.5</v>
      </c>
      <c r="BD17" s="356">
        <v>10.5</v>
      </c>
      <c r="BE17" s="356">
        <v>10.5</v>
      </c>
      <c r="BF17" s="457">
        <v>10.5</v>
      </c>
      <c r="BG17" s="468">
        <v>5</v>
      </c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305">
        <v>5</v>
      </c>
      <c r="BT17" s="305">
        <v>10.5</v>
      </c>
      <c r="BU17" s="305">
        <v>10.5</v>
      </c>
      <c r="BV17" s="305">
        <v>10.5</v>
      </c>
      <c r="BW17" s="305">
        <v>10.5</v>
      </c>
      <c r="BX17" s="305">
        <v>10.5</v>
      </c>
      <c r="BY17" s="311">
        <v>10.5</v>
      </c>
      <c r="BZ17" s="305">
        <v>10.5</v>
      </c>
      <c r="CA17" s="305">
        <v>10.5</v>
      </c>
      <c r="CB17" s="305">
        <v>10.5</v>
      </c>
      <c r="CC17" s="305">
        <v>10.5</v>
      </c>
      <c r="CD17" s="305">
        <v>10.5</v>
      </c>
      <c r="CE17" s="305">
        <v>10.5</v>
      </c>
      <c r="CF17" s="305">
        <v>10.5</v>
      </c>
      <c r="CG17" s="305">
        <v>5</v>
      </c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>
        <v>5</v>
      </c>
      <c r="CV17" s="83">
        <v>10.5</v>
      </c>
      <c r="CW17" s="83">
        <v>10.5</v>
      </c>
      <c r="CX17" s="83">
        <v>10.5</v>
      </c>
      <c r="CY17" s="83">
        <v>10.5</v>
      </c>
      <c r="CZ17" s="83">
        <v>10.5</v>
      </c>
      <c r="DA17" s="83">
        <v>10.5</v>
      </c>
      <c r="DB17" s="83">
        <v>10.5</v>
      </c>
      <c r="DC17" s="84">
        <v>10.5</v>
      </c>
      <c r="DD17" s="83">
        <v>10.5</v>
      </c>
      <c r="DE17" s="83">
        <v>10.5</v>
      </c>
      <c r="DF17" s="83">
        <v>10.5</v>
      </c>
      <c r="DG17" s="83">
        <v>10.5</v>
      </c>
      <c r="DH17" s="83">
        <v>10.5</v>
      </c>
      <c r="DI17" s="466" t="s">
        <v>379</v>
      </c>
      <c r="DJ17" s="475" t="s">
        <v>379</v>
      </c>
      <c r="DK17" s="475" t="s">
        <v>379</v>
      </c>
      <c r="DL17" s="475" t="s">
        <v>379</v>
      </c>
      <c r="DM17" s="475"/>
      <c r="DN17" s="475" t="s">
        <v>379</v>
      </c>
      <c r="DO17" s="475" t="s">
        <v>379</v>
      </c>
      <c r="DP17" s="475" t="s">
        <v>379</v>
      </c>
      <c r="DQ17" s="475" t="s">
        <v>379</v>
      </c>
      <c r="DR17" s="475" t="s">
        <v>379</v>
      </c>
      <c r="DS17" s="475" t="s">
        <v>379</v>
      </c>
      <c r="DT17" s="475"/>
      <c r="DU17" s="475" t="s">
        <v>379</v>
      </c>
      <c r="DV17" s="467" t="s">
        <v>379</v>
      </c>
      <c r="DW17" s="83">
        <v>5</v>
      </c>
      <c r="DX17" s="83">
        <v>10.5</v>
      </c>
      <c r="DY17" s="83">
        <v>10.5</v>
      </c>
      <c r="DZ17" s="83">
        <v>10.5</v>
      </c>
      <c r="EA17" s="83">
        <v>10.5</v>
      </c>
      <c r="EB17" s="83">
        <v>10.5</v>
      </c>
      <c r="EC17" s="83">
        <v>10.5</v>
      </c>
      <c r="ED17" s="83">
        <v>10.5</v>
      </c>
      <c r="EE17" s="83">
        <v>10.5</v>
      </c>
      <c r="EF17" s="83">
        <v>10.5</v>
      </c>
      <c r="EG17" s="84">
        <v>10.5</v>
      </c>
      <c r="EH17" s="85">
        <v>10.5</v>
      </c>
      <c r="EI17" s="83">
        <v>10.5</v>
      </c>
      <c r="EJ17" s="83">
        <v>10.5</v>
      </c>
      <c r="EK17" s="83">
        <v>5</v>
      </c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>
        <v>5</v>
      </c>
      <c r="EZ17" s="83">
        <v>10.5</v>
      </c>
      <c r="FA17" s="83">
        <v>10.5</v>
      </c>
      <c r="FB17" s="83">
        <v>10.5</v>
      </c>
      <c r="FC17" s="83">
        <v>10.5</v>
      </c>
      <c r="FD17" s="83">
        <v>10.5</v>
      </c>
      <c r="FE17" s="83">
        <v>10.5</v>
      </c>
      <c r="FF17" s="83">
        <v>10.5</v>
      </c>
      <c r="FG17" s="83">
        <v>10.5</v>
      </c>
      <c r="FH17" s="83">
        <v>10.5</v>
      </c>
      <c r="FI17" s="83">
        <v>10.5</v>
      </c>
      <c r="FJ17" s="83">
        <v>10.5</v>
      </c>
      <c r="FK17" s="83">
        <v>10.5</v>
      </c>
      <c r="FL17" s="84">
        <v>10.5</v>
      </c>
      <c r="FM17" s="85">
        <v>5</v>
      </c>
      <c r="FN17" s="83"/>
      <c r="FO17" s="83"/>
      <c r="FP17" s="83"/>
      <c r="FQ17" s="83"/>
      <c r="FR17" s="83"/>
      <c r="FS17" s="83"/>
      <c r="FT17" s="81"/>
      <c r="FU17" s="81"/>
      <c r="FV17" s="81"/>
      <c r="FW17" s="81"/>
      <c r="FX17" s="81"/>
      <c r="FY17" s="81"/>
      <c r="FZ17" s="81"/>
      <c r="GA17" s="83">
        <v>5</v>
      </c>
      <c r="GB17" s="83">
        <v>10.5</v>
      </c>
      <c r="GC17" s="83">
        <v>10.5</v>
      </c>
      <c r="GD17" s="83">
        <v>10.5</v>
      </c>
      <c r="GE17" s="83">
        <v>10.5</v>
      </c>
      <c r="GF17" s="83">
        <v>10.5</v>
      </c>
      <c r="GG17" s="83">
        <v>10.5</v>
      </c>
      <c r="GH17" s="83">
        <v>10.5</v>
      </c>
      <c r="GI17" s="83">
        <v>10.5</v>
      </c>
      <c r="GJ17" s="83">
        <v>10.5</v>
      </c>
      <c r="GK17" s="83">
        <v>10.5</v>
      </c>
      <c r="GL17" s="83">
        <v>10.5</v>
      </c>
      <c r="GM17" s="83">
        <v>10.5</v>
      </c>
      <c r="GN17" s="83">
        <v>10.5</v>
      </c>
      <c r="GO17" s="83">
        <v>5</v>
      </c>
      <c r="GP17" s="84"/>
      <c r="GQ17" s="85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>
        <v>5</v>
      </c>
      <c r="HD17" s="83">
        <v>10.5</v>
      </c>
      <c r="HE17" s="83">
        <v>10.5</v>
      </c>
      <c r="HF17" s="83">
        <v>10.5</v>
      </c>
      <c r="HG17" s="83">
        <v>10.5</v>
      </c>
      <c r="HH17" s="83">
        <v>10.5</v>
      </c>
      <c r="HI17" s="83">
        <v>10.5</v>
      </c>
      <c r="HJ17" s="83">
        <v>10.5</v>
      </c>
      <c r="HK17" s="83">
        <v>10.5</v>
      </c>
      <c r="HL17" s="83">
        <v>10.5</v>
      </c>
      <c r="HM17" s="83">
        <v>10.5</v>
      </c>
      <c r="HN17" s="83">
        <v>10.5</v>
      </c>
      <c r="HO17" s="83">
        <v>10.5</v>
      </c>
      <c r="HP17" s="83">
        <v>10.5</v>
      </c>
      <c r="HQ17" s="83">
        <v>5</v>
      </c>
      <c r="HR17" s="83"/>
      <c r="HS17" s="83"/>
      <c r="HT17" s="83"/>
      <c r="HU17" s="84"/>
      <c r="HV17" s="85"/>
      <c r="HW17" s="83"/>
      <c r="HX17" s="83"/>
      <c r="HY17" s="83"/>
      <c r="HZ17" s="83"/>
      <c r="IA17" s="83"/>
      <c r="IB17" s="83"/>
      <c r="IC17" s="83"/>
      <c r="ID17" s="83"/>
      <c r="IE17" s="83">
        <v>5</v>
      </c>
      <c r="IF17" s="83">
        <v>10.5</v>
      </c>
      <c r="IG17" s="83">
        <v>10.5</v>
      </c>
      <c r="IH17" s="83">
        <v>10.5</v>
      </c>
      <c r="II17" s="83">
        <v>10.5</v>
      </c>
      <c r="IJ17" s="83">
        <v>10.5</v>
      </c>
      <c r="IK17" s="83">
        <v>10.5</v>
      </c>
      <c r="IL17" s="83">
        <v>10.5</v>
      </c>
      <c r="IM17" s="83">
        <v>10.5</v>
      </c>
      <c r="IN17" s="83">
        <v>10.5</v>
      </c>
      <c r="IO17" s="83">
        <v>10.5</v>
      </c>
      <c r="IP17" s="83">
        <v>10.5</v>
      </c>
      <c r="IQ17" s="83">
        <v>10.5</v>
      </c>
      <c r="IR17" s="83">
        <v>5</v>
      </c>
      <c r="IS17" s="249" t="s">
        <v>379</v>
      </c>
      <c r="IT17" s="249" t="s">
        <v>379</v>
      </c>
      <c r="IU17" s="249" t="s">
        <v>379</v>
      </c>
      <c r="IV17" s="249" t="s">
        <v>379</v>
      </c>
      <c r="IW17" s="249" t="s">
        <v>379</v>
      </c>
      <c r="IX17" s="249" t="s">
        <v>379</v>
      </c>
      <c r="IY17" s="249" t="s">
        <v>379</v>
      </c>
      <c r="IZ17" s="249" t="s">
        <v>379</v>
      </c>
      <c r="JA17" s="249" t="s">
        <v>379</v>
      </c>
      <c r="JB17" s="249" t="s">
        <v>379</v>
      </c>
      <c r="JC17" s="249" t="s">
        <v>379</v>
      </c>
      <c r="JD17" s="249" t="s">
        <v>379</v>
      </c>
      <c r="JE17" s="249" t="s">
        <v>379</v>
      </c>
      <c r="JF17" s="249" t="s">
        <v>379</v>
      </c>
      <c r="JG17" s="83">
        <v>5</v>
      </c>
      <c r="JH17" s="83">
        <v>10.5</v>
      </c>
      <c r="JI17" s="83">
        <v>10.5</v>
      </c>
      <c r="JJ17" s="83">
        <v>10.5</v>
      </c>
      <c r="JK17" s="83">
        <v>10.5</v>
      </c>
      <c r="JL17" s="83">
        <v>10.5</v>
      </c>
      <c r="JM17" s="83">
        <v>10.5</v>
      </c>
      <c r="JN17" s="83">
        <v>10.5</v>
      </c>
      <c r="JO17" s="83">
        <v>10.5</v>
      </c>
      <c r="JP17" s="83">
        <v>10.5</v>
      </c>
      <c r="JQ17" s="83">
        <v>10.5</v>
      </c>
      <c r="JR17" s="83">
        <v>10.5</v>
      </c>
      <c r="JS17" s="83">
        <v>10.5</v>
      </c>
      <c r="JT17" s="83">
        <v>10.5</v>
      </c>
      <c r="JU17" s="83">
        <v>5</v>
      </c>
      <c r="JV17" s="83"/>
      <c r="JW17" s="83"/>
      <c r="JX17" s="83"/>
      <c r="JY17" s="83"/>
      <c r="JZ17" s="83"/>
      <c r="KA17" s="83"/>
      <c r="KB17" s="83"/>
      <c r="KC17" s="83"/>
      <c r="KD17" s="84"/>
      <c r="KE17" s="85"/>
      <c r="KF17" s="83"/>
      <c r="KG17" s="83"/>
      <c r="KH17" s="83"/>
      <c r="KI17" s="83">
        <v>5</v>
      </c>
      <c r="KJ17" s="83">
        <v>10.5</v>
      </c>
      <c r="KK17" s="83">
        <v>10.5</v>
      </c>
      <c r="KL17" s="83">
        <v>10.5</v>
      </c>
      <c r="KM17" s="83">
        <v>10.5</v>
      </c>
      <c r="KN17" s="83">
        <v>10.5</v>
      </c>
      <c r="KO17" s="83">
        <v>10.5</v>
      </c>
      <c r="KP17" s="83">
        <v>10.5</v>
      </c>
      <c r="KQ17" s="83">
        <v>10.5</v>
      </c>
      <c r="KR17" s="83">
        <v>10.5</v>
      </c>
      <c r="KS17" s="83">
        <v>10.5</v>
      </c>
      <c r="KT17" s="83">
        <v>10.5</v>
      </c>
      <c r="KU17" s="83">
        <v>10.5</v>
      </c>
      <c r="KV17" s="83">
        <v>10.5</v>
      </c>
      <c r="KW17" s="83">
        <v>5</v>
      </c>
      <c r="KX17" s="83"/>
      <c r="KY17" s="83"/>
      <c r="KZ17" s="83"/>
      <c r="LA17" s="83"/>
      <c r="LB17" s="83"/>
      <c r="LC17" s="83"/>
      <c r="LD17" s="83"/>
      <c r="LE17" s="83"/>
      <c r="LF17" s="83"/>
      <c r="LG17" s="83"/>
      <c r="LH17" s="83"/>
      <c r="LI17" s="84"/>
      <c r="LJ17" s="85"/>
      <c r="LK17" s="83">
        <v>5</v>
      </c>
      <c r="LL17" s="83">
        <v>10.5</v>
      </c>
      <c r="LM17" s="83">
        <v>10.5</v>
      </c>
      <c r="LN17" s="83">
        <v>10.5</v>
      </c>
      <c r="LO17" s="83">
        <v>10.5</v>
      </c>
      <c r="LP17" s="83">
        <v>10.5</v>
      </c>
      <c r="LQ17" s="83">
        <v>10.5</v>
      </c>
      <c r="LR17" s="83">
        <v>10.5</v>
      </c>
      <c r="LS17" s="83">
        <v>10.5</v>
      </c>
      <c r="LT17" s="83">
        <v>10.5</v>
      </c>
      <c r="LU17" s="83">
        <v>10.5</v>
      </c>
      <c r="LV17" s="83">
        <v>10.5</v>
      </c>
      <c r="LW17" s="83">
        <v>10.5</v>
      </c>
      <c r="LX17" s="83">
        <v>10.5</v>
      </c>
      <c r="LY17" s="83">
        <v>5</v>
      </c>
      <c r="LZ17" s="83"/>
      <c r="MA17" s="83"/>
      <c r="MB17" s="83"/>
      <c r="MC17" s="83"/>
      <c r="MD17" s="83"/>
      <c r="ME17" s="83"/>
      <c r="MF17" s="83"/>
      <c r="MG17" s="83"/>
      <c r="MH17" s="83"/>
      <c r="MI17" s="83"/>
      <c r="MJ17" s="83"/>
      <c r="MK17" s="83"/>
      <c r="ML17" s="83"/>
      <c r="MM17" s="84">
        <v>5</v>
      </c>
      <c r="MN17" s="85">
        <v>10.5</v>
      </c>
      <c r="MO17" s="83">
        <v>10.5</v>
      </c>
      <c r="MP17" s="83">
        <v>10.5</v>
      </c>
      <c r="MQ17" s="83">
        <v>10.5</v>
      </c>
      <c r="MR17" s="83">
        <v>10.5</v>
      </c>
      <c r="MS17" s="83">
        <v>10.5</v>
      </c>
      <c r="MT17" s="83">
        <v>10.5</v>
      </c>
      <c r="MU17" s="83">
        <v>10.5</v>
      </c>
      <c r="MV17" s="83">
        <v>10.5</v>
      </c>
      <c r="MW17" s="83">
        <v>10.5</v>
      </c>
      <c r="MX17" s="83">
        <v>10.5</v>
      </c>
      <c r="MY17" s="83">
        <v>10.5</v>
      </c>
      <c r="MZ17" s="83">
        <v>10.5</v>
      </c>
      <c r="NA17" s="83">
        <v>5</v>
      </c>
      <c r="NB17" s="83"/>
      <c r="NC17" s="83"/>
      <c r="ND17" s="83"/>
      <c r="NE17" s="83"/>
      <c r="NF17" s="83"/>
      <c r="NG17" s="83"/>
      <c r="NH17" s="83"/>
      <c r="NI17" s="83"/>
      <c r="NJ17" s="83"/>
      <c r="NK17" s="83"/>
      <c r="NL17" s="83"/>
      <c r="NM17" s="83"/>
      <c r="NN17" s="83"/>
      <c r="NO17" s="83">
        <v>5</v>
      </c>
      <c r="NP17" s="83">
        <v>10.5</v>
      </c>
      <c r="NQ17" s="83">
        <v>10.5</v>
      </c>
      <c r="NR17" s="84">
        <v>10.5</v>
      </c>
      <c r="NS17" s="85">
        <v>10.5</v>
      </c>
      <c r="NT17" s="83">
        <v>10.5</v>
      </c>
      <c r="NU17" s="83">
        <v>10.5</v>
      </c>
      <c r="NV17" s="83">
        <v>10.5</v>
      </c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3"/>
      <c r="OW17" s="84"/>
    </row>
    <row r="18" spans="1:413" ht="16.5" thickBot="1" x14ac:dyDescent="0.3">
      <c r="A18" s="1"/>
      <c r="B18" s="299" t="s">
        <v>50</v>
      </c>
      <c r="C18" s="299" t="str">
        <f t="shared" si="0"/>
        <v xml:space="preserve">Абдижамалов </v>
      </c>
      <c r="D18" s="128">
        <v>2</v>
      </c>
      <c r="E18" s="251">
        <v>4</v>
      </c>
      <c r="F18" s="245" t="s">
        <v>51</v>
      </c>
      <c r="G18" s="216" t="s">
        <v>1</v>
      </c>
      <c r="H18" s="244" t="s">
        <v>1</v>
      </c>
      <c r="I18" s="220" t="s">
        <v>303</v>
      </c>
      <c r="J18" s="374"/>
      <c r="K18" s="368">
        <v>1995</v>
      </c>
      <c r="L18" s="368">
        <f ca="1">SUM($R18:OFFSET($R18,0,DATEVALUE("31.12."&amp;(YEAR(TODAY())))-DATEVALUE("01.01."&amp;YEAR(TODAY()))))</f>
        <v>1826</v>
      </c>
      <c r="M18" s="368">
        <f ca="1">SUM($R18:OFFSET($R18,0,TODAY()-DATEVALUE("01.01."&amp;YEAR(TODAY()))))</f>
        <v>1386.5</v>
      </c>
      <c r="N18" s="364">
        <f ca="1">COUNTIF($R18:OFFSET($R18,0,TODAY()-DATEVALUE("01.01."&amp;YEAR(TODAY()))),$N$3)</f>
        <v>0</v>
      </c>
      <c r="O18" s="364" t="e">
        <f ca="1">COUNTIFS($R18:OFFSET($R18,0,TODAY()-DATEVALUE("01.01."&amp;YEAR(TODAY()))),$O$3,#REF!:OFFSET(#REF!,0,TODAY()-DATEVALUE("01.01."&amp;YEAR(TODAY()))),"&lt;&gt;вс")</f>
        <v>#REF!</v>
      </c>
      <c r="P18" s="364">
        <f ca="1">COUNTIF($R18:OFFSET($R18,0,TODAY()-DATEVALUE("01.01."&amp;YEAR(TODAY()))),"БЛ")</f>
        <v>0</v>
      </c>
      <c r="Q18" s="364" t="e">
        <f ca="1">COUNTIFS($R18:OFFSET($R18,0,TODAY()-DATEVALUE("01.01."&amp;YEAR(TODAY()))),"К",#REF!:OFFSET(#REF!,0,TODAY()-DATEVALUE("01.01."&amp;YEAR(TODAY()))),"&lt;&gt;вс",#REF!:OFFSET(#REF!,0,TODAY()-DATEVALUE("01.01."&amp;YEAR(TODAY()))),"&lt;&gt;сб")*8</f>
        <v>#REF!</v>
      </c>
      <c r="R18" s="268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>
        <v>5</v>
      </c>
      <c r="AD18" s="81">
        <v>10.5</v>
      </c>
      <c r="AE18" s="81">
        <v>10.5</v>
      </c>
      <c r="AF18" s="81">
        <v>10.5</v>
      </c>
      <c r="AG18" s="81">
        <v>10.5</v>
      </c>
      <c r="AH18" s="81">
        <v>10.5</v>
      </c>
      <c r="AI18" s="81">
        <v>10.5</v>
      </c>
      <c r="AJ18" s="81">
        <v>10.5</v>
      </c>
      <c r="AK18" s="81">
        <v>10.5</v>
      </c>
      <c r="AL18" s="81">
        <v>10.5</v>
      </c>
      <c r="AM18" s="81">
        <v>10.5</v>
      </c>
      <c r="AN18" s="81">
        <v>10.5</v>
      </c>
      <c r="AO18" s="81">
        <v>10.5</v>
      </c>
      <c r="AP18" s="81">
        <v>10.5</v>
      </c>
      <c r="AQ18" s="81">
        <v>5</v>
      </c>
      <c r="AR18" s="81"/>
      <c r="AS18" s="81"/>
      <c r="AT18" s="81"/>
      <c r="AU18" s="81"/>
      <c r="AV18" s="81"/>
      <c r="AW18" s="85"/>
      <c r="AX18" s="83"/>
      <c r="AY18" s="83"/>
      <c r="AZ18" s="83"/>
      <c r="BA18" s="83"/>
      <c r="BB18" s="83"/>
      <c r="BC18" s="83"/>
      <c r="BD18" s="83"/>
      <c r="BE18" s="464" t="s">
        <v>371</v>
      </c>
      <c r="BF18" s="465" t="s">
        <v>371</v>
      </c>
      <c r="BG18" s="83">
        <v>10.5</v>
      </c>
      <c r="BH18" s="83">
        <v>10.5</v>
      </c>
      <c r="BI18" s="83">
        <v>10.5</v>
      </c>
      <c r="BJ18" s="83">
        <v>10.5</v>
      </c>
      <c r="BK18" s="83">
        <v>10.5</v>
      </c>
      <c r="BL18" s="83">
        <v>10.5</v>
      </c>
      <c r="BM18" s="83">
        <v>10.5</v>
      </c>
      <c r="BN18" s="83">
        <v>10.5</v>
      </c>
      <c r="BO18" s="83">
        <v>10.5</v>
      </c>
      <c r="BP18" s="83">
        <v>10.5</v>
      </c>
      <c r="BQ18" s="83">
        <v>10.5</v>
      </c>
      <c r="BR18" s="83">
        <v>10.5</v>
      </c>
      <c r="BS18" s="83">
        <v>5</v>
      </c>
      <c r="BT18" s="83"/>
      <c r="BU18" s="83"/>
      <c r="BV18" s="83"/>
      <c r="BW18" s="83"/>
      <c r="BX18" s="83"/>
      <c r="BY18" s="85"/>
      <c r="BZ18" s="83"/>
      <c r="CA18" s="83"/>
      <c r="CB18" s="83"/>
      <c r="CC18" s="83"/>
      <c r="CD18" s="83"/>
      <c r="CE18" s="83"/>
      <c r="CF18" s="83"/>
      <c r="CG18" s="83">
        <v>5</v>
      </c>
      <c r="CH18" s="83">
        <v>10.5</v>
      </c>
      <c r="CI18" s="83">
        <v>10.5</v>
      </c>
      <c r="CJ18" s="83">
        <v>10.5</v>
      </c>
      <c r="CK18" s="83">
        <v>10.5</v>
      </c>
      <c r="CL18" s="83">
        <v>10.5</v>
      </c>
      <c r="CM18" s="83">
        <v>10.5</v>
      </c>
      <c r="CN18" s="83">
        <v>10.5</v>
      </c>
      <c r="CO18" s="83">
        <v>10.5</v>
      </c>
      <c r="CP18" s="83">
        <v>5</v>
      </c>
      <c r="CQ18" s="249" t="s">
        <v>379</v>
      </c>
      <c r="CR18" s="249"/>
      <c r="CS18" s="249"/>
      <c r="CT18" s="249"/>
      <c r="CU18" s="249"/>
      <c r="CV18" s="249" t="s">
        <v>379</v>
      </c>
      <c r="CW18" s="249" t="s">
        <v>379</v>
      </c>
      <c r="CX18" s="249" t="s">
        <v>379</v>
      </c>
      <c r="CY18" s="249"/>
      <c r="CZ18" s="249" t="s">
        <v>379</v>
      </c>
      <c r="DA18" s="249" t="s">
        <v>379</v>
      </c>
      <c r="DB18" s="249" t="s">
        <v>379</v>
      </c>
      <c r="DC18" s="253" t="s">
        <v>379</v>
      </c>
      <c r="DD18" s="249" t="s">
        <v>379</v>
      </c>
      <c r="DE18" s="249" t="s">
        <v>379</v>
      </c>
      <c r="DF18" s="249"/>
      <c r="DG18" s="249" t="s">
        <v>379</v>
      </c>
      <c r="DH18" s="249" t="s">
        <v>379</v>
      </c>
      <c r="DI18" s="83">
        <v>5</v>
      </c>
      <c r="DJ18" s="83">
        <v>10.5</v>
      </c>
      <c r="DK18" s="83">
        <v>10.5</v>
      </c>
      <c r="DL18" s="83">
        <v>10.5</v>
      </c>
      <c r="DM18" s="83">
        <v>10.5</v>
      </c>
      <c r="DN18" s="83">
        <v>10.5</v>
      </c>
      <c r="DO18" s="83">
        <v>10.5</v>
      </c>
      <c r="DP18" s="83">
        <v>10.5</v>
      </c>
      <c r="DQ18" s="83">
        <v>10.5</v>
      </c>
      <c r="DR18" s="83">
        <v>10.5</v>
      </c>
      <c r="DS18" s="83">
        <v>10.5</v>
      </c>
      <c r="DT18" s="83">
        <v>10.5</v>
      </c>
      <c r="DU18" s="83">
        <v>10.5</v>
      </c>
      <c r="DV18" s="83">
        <v>10.5</v>
      </c>
      <c r="DW18" s="83">
        <v>5</v>
      </c>
      <c r="DX18" s="83"/>
      <c r="DY18" s="83"/>
      <c r="DZ18" s="83"/>
      <c r="EA18" s="83"/>
      <c r="EB18" s="83"/>
      <c r="EC18" s="83"/>
      <c r="ED18" s="83"/>
      <c r="EE18" s="83"/>
      <c r="EF18" s="83"/>
      <c r="EG18" s="84"/>
      <c r="EH18" s="85"/>
      <c r="EI18" s="83"/>
      <c r="EJ18" s="83"/>
      <c r="EK18" s="83">
        <v>5</v>
      </c>
      <c r="EL18" s="83">
        <v>10.5</v>
      </c>
      <c r="EM18" s="83">
        <v>10.5</v>
      </c>
      <c r="EN18" s="83">
        <v>10.5</v>
      </c>
      <c r="EO18" s="83">
        <v>10.5</v>
      </c>
      <c r="EP18" s="83">
        <v>10.5</v>
      </c>
      <c r="EQ18" s="83">
        <v>10.5</v>
      </c>
      <c r="ER18" s="83">
        <v>10.5</v>
      </c>
      <c r="ES18" s="83">
        <v>10.5</v>
      </c>
      <c r="ET18" s="83">
        <v>10.5</v>
      </c>
      <c r="EU18" s="83">
        <v>10.5</v>
      </c>
      <c r="EV18" s="83">
        <v>10.5</v>
      </c>
      <c r="EW18" s="83">
        <v>10.5</v>
      </c>
      <c r="EX18" s="83">
        <v>5</v>
      </c>
      <c r="EY18" s="249" t="s">
        <v>379</v>
      </c>
      <c r="EZ18" s="249" t="s">
        <v>379</v>
      </c>
      <c r="FA18" s="249" t="s">
        <v>379</v>
      </c>
      <c r="FB18" s="249" t="s">
        <v>379</v>
      </c>
      <c r="FC18" s="249"/>
      <c r="FD18" s="249" t="s">
        <v>379</v>
      </c>
      <c r="FE18" s="249" t="s">
        <v>379</v>
      </c>
      <c r="FF18" s="249" t="s">
        <v>379</v>
      </c>
      <c r="FG18" s="249" t="s">
        <v>379</v>
      </c>
      <c r="FH18" s="249" t="s">
        <v>379</v>
      </c>
      <c r="FI18" s="249" t="s">
        <v>379</v>
      </c>
      <c r="FJ18" s="249"/>
      <c r="FK18" s="249" t="s">
        <v>379</v>
      </c>
      <c r="FL18" s="249" t="s">
        <v>379</v>
      </c>
      <c r="FM18" s="85">
        <v>5</v>
      </c>
      <c r="FN18" s="83">
        <v>10.5</v>
      </c>
      <c r="FO18" s="83">
        <v>10.5</v>
      </c>
      <c r="FP18" s="83">
        <v>10.5</v>
      </c>
      <c r="FQ18" s="83">
        <v>10.5</v>
      </c>
      <c r="FR18" s="83">
        <v>10.5</v>
      </c>
      <c r="FS18" s="83">
        <v>10.5</v>
      </c>
      <c r="FT18" s="83">
        <v>10.5</v>
      </c>
      <c r="FU18" s="83">
        <v>10.5</v>
      </c>
      <c r="FV18" s="83">
        <v>10.5</v>
      </c>
      <c r="FW18" s="83">
        <v>10.5</v>
      </c>
      <c r="FX18" s="83">
        <v>10.5</v>
      </c>
      <c r="FY18" s="83">
        <v>10.5</v>
      </c>
      <c r="FZ18" s="83">
        <v>10.5</v>
      </c>
      <c r="GA18" s="83">
        <v>5</v>
      </c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>
        <v>5</v>
      </c>
      <c r="GP18" s="84">
        <v>10.5</v>
      </c>
      <c r="GQ18" s="85">
        <v>10.5</v>
      </c>
      <c r="GR18" s="83">
        <v>10.5</v>
      </c>
      <c r="GS18" s="83">
        <v>10.5</v>
      </c>
      <c r="GT18" s="83">
        <v>10.5</v>
      </c>
      <c r="GU18" s="83">
        <v>10.5</v>
      </c>
      <c r="GV18" s="83">
        <v>10.5</v>
      </c>
      <c r="GW18" s="83">
        <v>10.5</v>
      </c>
      <c r="GX18" s="83">
        <v>10.5</v>
      </c>
      <c r="GY18" s="83">
        <v>10.5</v>
      </c>
      <c r="GZ18" s="83">
        <v>10.5</v>
      </c>
      <c r="HA18" s="83">
        <v>10.5</v>
      </c>
      <c r="HB18" s="83">
        <v>10.5</v>
      </c>
      <c r="HC18" s="83">
        <v>5</v>
      </c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>
        <v>5</v>
      </c>
      <c r="HR18" s="83">
        <v>10.5</v>
      </c>
      <c r="HS18" s="83">
        <v>10.5</v>
      </c>
      <c r="HT18" s="83">
        <v>10.5</v>
      </c>
      <c r="HU18" s="84">
        <v>10.5</v>
      </c>
      <c r="HV18" s="85">
        <v>10.5</v>
      </c>
      <c r="HW18" s="83">
        <v>10.5</v>
      </c>
      <c r="HX18" s="83">
        <v>10.5</v>
      </c>
      <c r="HY18" s="83">
        <v>10.5</v>
      </c>
      <c r="HZ18" s="83">
        <v>10.5</v>
      </c>
      <c r="IA18" s="83">
        <v>10.5</v>
      </c>
      <c r="IB18" s="83">
        <v>10.5</v>
      </c>
      <c r="IC18" s="83">
        <v>10.5</v>
      </c>
      <c r="ID18" s="83">
        <v>10.5</v>
      </c>
      <c r="IE18" s="83">
        <v>5</v>
      </c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>
        <v>5</v>
      </c>
      <c r="IT18" s="83">
        <v>10.5</v>
      </c>
      <c r="IU18" s="83">
        <v>10.5</v>
      </c>
      <c r="IV18" s="83">
        <v>10.5</v>
      </c>
      <c r="IW18" s="83">
        <v>10.5</v>
      </c>
      <c r="IX18" s="83">
        <v>10.5</v>
      </c>
      <c r="IY18" s="83">
        <v>10.5</v>
      </c>
      <c r="IZ18" s="84">
        <v>10.5</v>
      </c>
      <c r="JA18" s="85">
        <v>10.5</v>
      </c>
      <c r="JB18" s="83">
        <v>10.5</v>
      </c>
      <c r="JC18" s="83">
        <v>10.5</v>
      </c>
      <c r="JD18" s="83">
        <v>10.5</v>
      </c>
      <c r="JE18" s="83">
        <v>10.5</v>
      </c>
      <c r="JF18" s="83">
        <v>10.5</v>
      </c>
      <c r="JG18" s="83">
        <v>5</v>
      </c>
      <c r="JH18" s="83"/>
      <c r="JI18" s="83"/>
      <c r="JJ18" s="83"/>
      <c r="JK18" s="83"/>
      <c r="JL18" s="83"/>
      <c r="JM18" s="83"/>
      <c r="JN18" s="83"/>
      <c r="JO18" s="83"/>
      <c r="JP18" s="83"/>
      <c r="JQ18" s="83"/>
      <c r="JR18" s="83"/>
      <c r="JS18" s="83"/>
      <c r="JT18" s="83"/>
      <c r="JU18" s="83">
        <v>5</v>
      </c>
      <c r="JV18" s="83">
        <v>10.5</v>
      </c>
      <c r="JW18" s="83">
        <v>10.5</v>
      </c>
      <c r="JX18" s="83">
        <v>10.5</v>
      </c>
      <c r="JY18" s="83">
        <v>10.5</v>
      </c>
      <c r="JZ18" s="83">
        <v>10.5</v>
      </c>
      <c r="KA18" s="83">
        <v>10.5</v>
      </c>
      <c r="KB18" s="83">
        <v>10.5</v>
      </c>
      <c r="KC18" s="83">
        <v>10.5</v>
      </c>
      <c r="KD18" s="84">
        <v>10.5</v>
      </c>
      <c r="KE18" s="85">
        <v>10.5</v>
      </c>
      <c r="KF18" s="83">
        <v>10.5</v>
      </c>
      <c r="KG18" s="83">
        <v>10.5</v>
      </c>
      <c r="KH18" s="83">
        <v>10.5</v>
      </c>
      <c r="KI18" s="83">
        <v>5</v>
      </c>
      <c r="KJ18" s="83"/>
      <c r="KK18" s="83"/>
      <c r="KL18" s="83"/>
      <c r="KM18" s="83"/>
      <c r="KN18" s="83"/>
      <c r="KO18" s="83"/>
      <c r="KP18" s="83"/>
      <c r="KQ18" s="83"/>
      <c r="KR18" s="83"/>
      <c r="KS18" s="83"/>
      <c r="KT18" s="83"/>
      <c r="KU18" s="83"/>
      <c r="KV18" s="83"/>
      <c r="KW18" s="83">
        <v>5</v>
      </c>
      <c r="KX18" s="83">
        <v>10.5</v>
      </c>
      <c r="KY18" s="83">
        <v>10.5</v>
      </c>
      <c r="KZ18" s="83">
        <v>10.5</v>
      </c>
      <c r="LA18" s="83">
        <v>10.5</v>
      </c>
      <c r="LB18" s="83">
        <v>10.5</v>
      </c>
      <c r="LC18" s="83">
        <v>10.5</v>
      </c>
      <c r="LD18" s="83">
        <v>10.5</v>
      </c>
      <c r="LE18" s="83">
        <v>10.5</v>
      </c>
      <c r="LF18" s="83">
        <v>10.5</v>
      </c>
      <c r="LG18" s="83">
        <v>10.5</v>
      </c>
      <c r="LH18" s="83">
        <v>10.5</v>
      </c>
      <c r="LI18" s="84">
        <v>10.5</v>
      </c>
      <c r="LJ18" s="85">
        <v>10.5</v>
      </c>
      <c r="LK18" s="83">
        <v>5</v>
      </c>
      <c r="LL18" s="83"/>
      <c r="LM18" s="83"/>
      <c r="LN18" s="83"/>
      <c r="LO18" s="83"/>
      <c r="LP18" s="83"/>
      <c r="LQ18" s="83"/>
      <c r="LR18" s="83"/>
      <c r="LS18" s="83"/>
      <c r="LT18" s="83"/>
      <c r="LU18" s="83"/>
      <c r="LV18" s="83"/>
      <c r="LW18" s="83"/>
      <c r="LX18" s="83"/>
      <c r="LY18" s="83">
        <v>5</v>
      </c>
      <c r="LZ18" s="83">
        <v>10.5</v>
      </c>
      <c r="MA18" s="83">
        <v>10.5</v>
      </c>
      <c r="MB18" s="83">
        <v>10.5</v>
      </c>
      <c r="MC18" s="83">
        <v>10.5</v>
      </c>
      <c r="MD18" s="83">
        <v>10.5</v>
      </c>
      <c r="ME18" s="83">
        <v>10.5</v>
      </c>
      <c r="MF18" s="83">
        <v>10.5</v>
      </c>
      <c r="MG18" s="83">
        <v>10.5</v>
      </c>
      <c r="MH18" s="83">
        <v>10.5</v>
      </c>
      <c r="MI18" s="83">
        <v>10.5</v>
      </c>
      <c r="MJ18" s="83">
        <v>10.5</v>
      </c>
      <c r="MK18" s="83">
        <v>10.5</v>
      </c>
      <c r="ML18" s="83">
        <v>10.5</v>
      </c>
      <c r="MM18" s="84">
        <v>5</v>
      </c>
      <c r="MN18" s="85"/>
      <c r="MO18" s="83"/>
      <c r="MP18" s="83"/>
      <c r="MQ18" s="83"/>
      <c r="MR18" s="83"/>
      <c r="MS18" s="83"/>
      <c r="MT18" s="83"/>
      <c r="MU18" s="83"/>
      <c r="MV18" s="83"/>
      <c r="MW18" s="83"/>
      <c r="MX18" s="83"/>
      <c r="MY18" s="83"/>
      <c r="MZ18" s="83"/>
      <c r="NA18" s="83">
        <v>5</v>
      </c>
      <c r="NB18" s="83">
        <v>10.5</v>
      </c>
      <c r="NC18" s="83">
        <v>10.5</v>
      </c>
      <c r="ND18" s="83">
        <v>10.5</v>
      </c>
      <c r="NE18" s="83">
        <v>10.5</v>
      </c>
      <c r="NF18" s="83">
        <v>10.5</v>
      </c>
      <c r="NG18" s="83">
        <v>10.5</v>
      </c>
      <c r="NH18" s="83">
        <v>10.5</v>
      </c>
      <c r="NI18" s="83">
        <v>10.5</v>
      </c>
      <c r="NJ18" s="83">
        <v>10.5</v>
      </c>
      <c r="NK18" s="83">
        <v>10.5</v>
      </c>
      <c r="NL18" s="83">
        <v>10.5</v>
      </c>
      <c r="NM18" s="83">
        <v>10.5</v>
      </c>
      <c r="NN18" s="83">
        <v>10.5</v>
      </c>
      <c r="NO18" s="83">
        <v>5</v>
      </c>
      <c r="NP18" s="83"/>
      <c r="NQ18" s="83"/>
      <c r="NR18" s="84"/>
      <c r="NS18" s="85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3"/>
      <c r="OW18" s="84"/>
    </row>
    <row r="19" spans="1:413" ht="16.5" thickBot="1" x14ac:dyDescent="0.3">
      <c r="A19" s="1"/>
      <c r="B19" s="215" t="s">
        <v>75</v>
      </c>
      <c r="C19" s="215" t="str">
        <f t="shared" si="0"/>
        <v xml:space="preserve">Комилов </v>
      </c>
      <c r="D19" s="128">
        <v>3</v>
      </c>
      <c r="E19" s="251">
        <v>4</v>
      </c>
      <c r="F19" s="245" t="s">
        <v>48</v>
      </c>
      <c r="G19" s="216" t="s">
        <v>2</v>
      </c>
      <c r="H19" s="244" t="s">
        <v>1</v>
      </c>
      <c r="I19" s="220" t="s">
        <v>305</v>
      </c>
      <c r="J19" s="374"/>
      <c r="K19" s="368">
        <v>1995</v>
      </c>
      <c r="L19" s="368">
        <f ca="1">SUM($R19:OFFSET($R19,0,DATEVALUE("31.12."&amp;(YEAR(TODAY())))-DATEVALUE("01.01."&amp;YEAR(TODAY()))))</f>
        <v>1778.5</v>
      </c>
      <c r="M19" s="368">
        <f ca="1">SUM($R19:OFFSET($R19,0,TODAY()-DATEVALUE("01.01."&amp;YEAR(TODAY()))))</f>
        <v>1339</v>
      </c>
      <c r="N19" s="364">
        <f ca="1">COUNTIF($R19:OFFSET($R19,0,TODAY()-DATEVALUE("01.01."&amp;YEAR(TODAY()))),$N$3)</f>
        <v>0</v>
      </c>
      <c r="O19" s="364" t="e">
        <f ca="1">COUNTIFS($R19:OFFSET($R19,0,TODAY()-DATEVALUE("01.01."&amp;YEAR(TODAY()))),$O$3,#REF!:OFFSET(#REF!,0,TODAY()-DATEVALUE("01.01."&amp;YEAR(TODAY()))),"&lt;&gt;вс")</f>
        <v>#REF!</v>
      </c>
      <c r="P19" s="364">
        <f ca="1">COUNTIF($R19:OFFSET($R19,0,TODAY()-DATEVALUE("01.01."&amp;YEAR(TODAY()))),"БЛ")</f>
        <v>0</v>
      </c>
      <c r="Q19" s="364" t="e">
        <f ca="1">COUNTIFS($R19:OFFSET($R19,0,TODAY()-DATEVALUE("01.01."&amp;YEAR(TODAY()))),"К",#REF!:OFFSET(#REF!,0,TODAY()-DATEVALUE("01.01."&amp;YEAR(TODAY()))),"&lt;&gt;вс",#REF!:OFFSET(#REF!,0,TODAY()-DATEVALUE("01.01."&amp;YEAR(TODAY()))),"&lt;&gt;сб")*8</f>
        <v>#REF!</v>
      </c>
      <c r="R19" s="268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227">
        <v>4</v>
      </c>
      <c r="AD19" s="227">
        <v>10.5</v>
      </c>
      <c r="AE19" s="227">
        <v>10.5</v>
      </c>
      <c r="AF19" s="227">
        <v>10.5</v>
      </c>
      <c r="AG19" s="227">
        <v>10.5</v>
      </c>
      <c r="AH19" s="227">
        <v>10.5</v>
      </c>
      <c r="AI19" s="227">
        <v>10.5</v>
      </c>
      <c r="AJ19" s="227">
        <v>10.5</v>
      </c>
      <c r="AK19" s="227">
        <v>10.5</v>
      </c>
      <c r="AL19" s="227">
        <v>10.5</v>
      </c>
      <c r="AM19" s="227">
        <v>10.5</v>
      </c>
      <c r="AN19" s="227">
        <v>10.5</v>
      </c>
      <c r="AO19" s="227">
        <v>10.5</v>
      </c>
      <c r="AP19" s="227">
        <v>10.5</v>
      </c>
      <c r="AQ19" s="461">
        <v>10.5</v>
      </c>
      <c r="AR19" s="462">
        <v>10.5</v>
      </c>
      <c r="AS19" s="463">
        <v>6.5</v>
      </c>
      <c r="AT19" s="92"/>
      <c r="AU19" s="92"/>
      <c r="AV19" s="92"/>
      <c r="AW19" s="85"/>
      <c r="AX19" s="83"/>
      <c r="AY19" s="83"/>
      <c r="AZ19" s="83"/>
      <c r="BA19" s="83"/>
      <c r="BB19" s="83"/>
      <c r="BC19" s="464" t="s">
        <v>371</v>
      </c>
      <c r="BD19" s="465" t="s">
        <v>371</v>
      </c>
      <c r="BE19" s="355">
        <v>5</v>
      </c>
      <c r="BF19" s="355">
        <v>10.5</v>
      </c>
      <c r="BG19" s="355">
        <v>10.5</v>
      </c>
      <c r="BH19" s="355">
        <v>10.5</v>
      </c>
      <c r="BI19" s="355">
        <v>10.5</v>
      </c>
      <c r="BJ19" s="355">
        <v>10.5</v>
      </c>
      <c r="BK19" s="355">
        <v>10.5</v>
      </c>
      <c r="BL19" s="355">
        <v>10.5</v>
      </c>
      <c r="BM19" s="355">
        <v>10.5</v>
      </c>
      <c r="BN19" s="355">
        <v>10.5</v>
      </c>
      <c r="BO19" s="355">
        <v>10.5</v>
      </c>
      <c r="BP19" s="355">
        <v>10.5</v>
      </c>
      <c r="BQ19" s="355">
        <v>10.5</v>
      </c>
      <c r="BR19" s="355">
        <v>10.5</v>
      </c>
      <c r="BS19" s="355">
        <v>5</v>
      </c>
      <c r="BT19" s="83"/>
      <c r="BU19" s="83"/>
      <c r="BV19" s="83"/>
      <c r="BW19" s="83"/>
      <c r="BX19" s="83"/>
      <c r="BY19" s="85"/>
      <c r="BZ19" s="83"/>
      <c r="CA19" s="83"/>
      <c r="CB19" s="83"/>
      <c r="CC19" s="83"/>
      <c r="CD19" s="83"/>
      <c r="CE19" s="83"/>
      <c r="CF19" s="83"/>
      <c r="CG19" s="227">
        <v>4</v>
      </c>
      <c r="CH19" s="227">
        <v>10.5</v>
      </c>
      <c r="CI19" s="227">
        <v>6.5</v>
      </c>
      <c r="CJ19" s="81" t="s">
        <v>264</v>
      </c>
      <c r="CK19" s="81" t="s">
        <v>264</v>
      </c>
      <c r="CL19" s="81" t="s">
        <v>264</v>
      </c>
      <c r="CM19" s="81" t="s">
        <v>264</v>
      </c>
      <c r="CN19" s="81" t="s">
        <v>264</v>
      </c>
      <c r="CO19" s="81" t="s">
        <v>264</v>
      </c>
      <c r="CP19" s="81" t="s">
        <v>264</v>
      </c>
      <c r="CQ19" s="81" t="s">
        <v>264</v>
      </c>
      <c r="CR19" s="81" t="s">
        <v>264</v>
      </c>
      <c r="CS19" s="81" t="s">
        <v>264</v>
      </c>
      <c r="CT19" s="81" t="s">
        <v>264</v>
      </c>
      <c r="CU19" s="81" t="s">
        <v>264</v>
      </c>
      <c r="CV19" s="83"/>
      <c r="CW19" s="83"/>
      <c r="CX19" s="83"/>
      <c r="CY19" s="83"/>
      <c r="CZ19" s="83"/>
      <c r="DA19" s="83"/>
      <c r="DB19" s="83"/>
      <c r="DC19" s="84"/>
      <c r="DD19" s="83"/>
      <c r="DE19" s="83"/>
      <c r="DF19" s="83"/>
      <c r="DG19" s="83"/>
      <c r="DH19" s="83"/>
      <c r="DI19" s="83">
        <v>5</v>
      </c>
      <c r="DJ19" s="83">
        <v>10.5</v>
      </c>
      <c r="DK19" s="81">
        <v>10.5</v>
      </c>
      <c r="DL19" s="81">
        <v>10.5</v>
      </c>
      <c r="DM19" s="81">
        <v>10.5</v>
      </c>
      <c r="DN19" s="81">
        <v>10.5</v>
      </c>
      <c r="DO19" s="81">
        <v>10.5</v>
      </c>
      <c r="DP19" s="81">
        <v>10.5</v>
      </c>
      <c r="DQ19" s="81">
        <v>10.5</v>
      </c>
      <c r="DR19" s="81">
        <v>10.5</v>
      </c>
      <c r="DS19" s="81">
        <v>10.5</v>
      </c>
      <c r="DT19" s="81">
        <v>10.5</v>
      </c>
      <c r="DU19" s="81">
        <v>10.5</v>
      </c>
      <c r="DV19" s="81">
        <v>10.5</v>
      </c>
      <c r="DW19" s="81">
        <v>5</v>
      </c>
      <c r="DX19" s="83"/>
      <c r="DY19" s="83"/>
      <c r="DZ19" s="83"/>
      <c r="EA19" s="83"/>
      <c r="EB19" s="83"/>
      <c r="EC19" s="83"/>
      <c r="ED19" s="83"/>
      <c r="EE19" s="83"/>
      <c r="EF19" s="83"/>
      <c r="EG19" s="84"/>
      <c r="EH19" s="85"/>
      <c r="EI19" s="83"/>
      <c r="EJ19" s="83"/>
      <c r="EK19" s="227">
        <v>4</v>
      </c>
      <c r="EL19" s="227">
        <v>10.5</v>
      </c>
      <c r="EM19" s="227">
        <v>10.5</v>
      </c>
      <c r="EN19" s="227">
        <v>10.5</v>
      </c>
      <c r="EO19" s="227">
        <v>10.5</v>
      </c>
      <c r="EP19" s="227">
        <v>10.5</v>
      </c>
      <c r="EQ19" s="227">
        <v>10.5</v>
      </c>
      <c r="ER19" s="227">
        <v>10.5</v>
      </c>
      <c r="ES19" s="227">
        <v>10.5</v>
      </c>
      <c r="ET19" s="227">
        <v>10.5</v>
      </c>
      <c r="EU19" s="227">
        <v>10.5</v>
      </c>
      <c r="EV19" s="227">
        <v>10.5</v>
      </c>
      <c r="EW19" s="227">
        <v>10.5</v>
      </c>
      <c r="EX19" s="227">
        <v>10.5</v>
      </c>
      <c r="EY19" s="227">
        <v>5</v>
      </c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4"/>
      <c r="FM19" s="81">
        <v>5</v>
      </c>
      <c r="FN19" s="81">
        <v>10.5</v>
      </c>
      <c r="FO19" s="81">
        <v>10.5</v>
      </c>
      <c r="FP19" s="81">
        <v>10.5</v>
      </c>
      <c r="FQ19" s="81">
        <v>10.5</v>
      </c>
      <c r="FR19" s="81">
        <v>10.5</v>
      </c>
      <c r="FS19" s="81">
        <v>10.5</v>
      </c>
      <c r="FT19" s="81">
        <v>10.5</v>
      </c>
      <c r="FU19" s="81">
        <v>10.5</v>
      </c>
      <c r="FV19" s="81">
        <v>10.5</v>
      </c>
      <c r="FW19" s="81">
        <v>10.5</v>
      </c>
      <c r="FX19" s="81">
        <v>10.5</v>
      </c>
      <c r="FY19" s="81">
        <v>10.5</v>
      </c>
      <c r="FZ19" s="81">
        <v>10.5</v>
      </c>
      <c r="GA19" s="81">
        <v>5</v>
      </c>
      <c r="GB19" s="83"/>
      <c r="GC19" s="83"/>
      <c r="GD19" s="83"/>
      <c r="GE19" s="83"/>
      <c r="GF19" s="83"/>
      <c r="GG19" s="83"/>
      <c r="GH19" s="83"/>
      <c r="GI19" s="83"/>
      <c r="GJ19" s="83"/>
      <c r="GK19" s="83"/>
      <c r="GL19" s="83"/>
      <c r="GM19" s="83"/>
      <c r="GN19" s="83"/>
      <c r="GO19" s="227">
        <v>5</v>
      </c>
      <c r="GP19" s="227">
        <v>10.5</v>
      </c>
      <c r="GQ19" s="227">
        <v>10.5</v>
      </c>
      <c r="GR19" s="227">
        <v>10.5</v>
      </c>
      <c r="GS19" s="227">
        <v>10.5</v>
      </c>
      <c r="GT19" s="227">
        <v>10.5</v>
      </c>
      <c r="GU19" s="227">
        <v>10.5</v>
      </c>
      <c r="GV19" s="227">
        <v>10.5</v>
      </c>
      <c r="GW19" s="227">
        <v>10.5</v>
      </c>
      <c r="GX19" s="227">
        <v>10.5</v>
      </c>
      <c r="GY19" s="227">
        <v>10.5</v>
      </c>
      <c r="GZ19" s="227">
        <v>10.5</v>
      </c>
      <c r="HA19" s="227">
        <v>10.5</v>
      </c>
      <c r="HB19" s="227">
        <v>10.5</v>
      </c>
      <c r="HC19" s="227">
        <v>5</v>
      </c>
      <c r="HD19" s="83"/>
      <c r="HE19" s="83"/>
      <c r="HF19" s="83"/>
      <c r="HG19" s="83"/>
      <c r="HH19" s="83"/>
      <c r="HI19" s="83"/>
      <c r="HJ19" s="83"/>
      <c r="HK19" s="83"/>
      <c r="HL19" s="83"/>
      <c r="HM19" s="83"/>
      <c r="HN19" s="83"/>
      <c r="HO19" s="83"/>
      <c r="HP19" s="83"/>
      <c r="HQ19" s="81">
        <v>5</v>
      </c>
      <c r="HR19" s="81">
        <v>10.5</v>
      </c>
      <c r="HS19" s="81">
        <v>10.5</v>
      </c>
      <c r="HT19" s="81">
        <v>10.5</v>
      </c>
      <c r="HU19" s="81">
        <v>10.5</v>
      </c>
      <c r="HV19" s="81">
        <v>10.5</v>
      </c>
      <c r="HW19" s="81">
        <v>10.5</v>
      </c>
      <c r="HX19" s="81">
        <v>10.5</v>
      </c>
      <c r="HY19" s="81">
        <v>10.5</v>
      </c>
      <c r="HZ19" s="81">
        <v>10.5</v>
      </c>
      <c r="IA19" s="81">
        <v>10.5</v>
      </c>
      <c r="IB19" s="81">
        <v>10.5</v>
      </c>
      <c r="IC19" s="81">
        <v>10.5</v>
      </c>
      <c r="ID19" s="83">
        <v>5</v>
      </c>
      <c r="IE19" s="249" t="s">
        <v>379</v>
      </c>
      <c r="IF19" s="249" t="s">
        <v>379</v>
      </c>
      <c r="IG19" s="249" t="s">
        <v>379</v>
      </c>
      <c r="IH19" s="249" t="s">
        <v>379</v>
      </c>
      <c r="II19" s="249" t="s">
        <v>379</v>
      </c>
      <c r="IJ19" s="249" t="s">
        <v>379</v>
      </c>
      <c r="IK19" s="249" t="s">
        <v>379</v>
      </c>
      <c r="IL19" s="249" t="s">
        <v>379</v>
      </c>
      <c r="IM19" s="249" t="s">
        <v>379</v>
      </c>
      <c r="IN19" s="249" t="s">
        <v>379</v>
      </c>
      <c r="IO19" s="249" t="s">
        <v>379</v>
      </c>
      <c r="IP19" s="249" t="s">
        <v>379</v>
      </c>
      <c r="IQ19" s="249" t="s">
        <v>379</v>
      </c>
      <c r="IR19" s="249" t="s">
        <v>379</v>
      </c>
      <c r="IS19" s="227">
        <v>5</v>
      </c>
      <c r="IT19" s="227">
        <v>10.5</v>
      </c>
      <c r="IU19" s="227">
        <v>10.5</v>
      </c>
      <c r="IV19" s="227">
        <v>10.5</v>
      </c>
      <c r="IW19" s="227">
        <v>10.5</v>
      </c>
      <c r="IX19" s="227">
        <v>10.5</v>
      </c>
      <c r="IY19" s="227">
        <v>10.5</v>
      </c>
      <c r="IZ19" s="227">
        <v>10.5</v>
      </c>
      <c r="JA19" s="227">
        <v>10.5</v>
      </c>
      <c r="JB19" s="227">
        <v>10.5</v>
      </c>
      <c r="JC19" s="227">
        <v>10.5</v>
      </c>
      <c r="JD19" s="227">
        <v>10.5</v>
      </c>
      <c r="JE19" s="227">
        <v>10.5</v>
      </c>
      <c r="JF19" s="227">
        <v>10.5</v>
      </c>
      <c r="JG19" s="227">
        <v>5</v>
      </c>
      <c r="JH19" s="83"/>
      <c r="JI19" s="83"/>
      <c r="JJ19" s="83"/>
      <c r="JK19" s="83"/>
      <c r="JL19" s="83"/>
      <c r="JM19" s="83"/>
      <c r="JN19" s="83"/>
      <c r="JO19" s="83"/>
      <c r="JP19" s="83"/>
      <c r="JQ19" s="83"/>
      <c r="JR19" s="83"/>
      <c r="JS19" s="83"/>
      <c r="JT19" s="83"/>
      <c r="JU19" s="81">
        <v>5</v>
      </c>
      <c r="JV19" s="81">
        <v>10.5</v>
      </c>
      <c r="JW19" s="81">
        <v>10.5</v>
      </c>
      <c r="JX19" s="81">
        <v>10.5</v>
      </c>
      <c r="JY19" s="81">
        <v>10.5</v>
      </c>
      <c r="JZ19" s="81">
        <v>10.5</v>
      </c>
      <c r="KA19" s="81">
        <v>10.5</v>
      </c>
      <c r="KB19" s="81">
        <v>10.5</v>
      </c>
      <c r="KC19" s="81">
        <v>10.5</v>
      </c>
      <c r="KD19" s="81">
        <v>10.5</v>
      </c>
      <c r="KE19" s="81">
        <v>10.5</v>
      </c>
      <c r="KF19" s="81">
        <v>10.5</v>
      </c>
      <c r="KG19" s="81">
        <v>10.5</v>
      </c>
      <c r="KH19" s="83">
        <v>5</v>
      </c>
      <c r="KI19" s="249" t="s">
        <v>379</v>
      </c>
      <c r="KJ19" s="249" t="s">
        <v>379</v>
      </c>
      <c r="KK19" s="249" t="s">
        <v>379</v>
      </c>
      <c r="KL19" s="249" t="s">
        <v>379</v>
      </c>
      <c r="KM19" s="249" t="s">
        <v>379</v>
      </c>
      <c r="KN19" s="249" t="s">
        <v>379</v>
      </c>
      <c r="KO19" s="249" t="s">
        <v>379</v>
      </c>
      <c r="KP19" s="249" t="s">
        <v>379</v>
      </c>
      <c r="KQ19" s="249" t="s">
        <v>379</v>
      </c>
      <c r="KR19" s="249" t="s">
        <v>379</v>
      </c>
      <c r="KS19" s="249" t="s">
        <v>379</v>
      </c>
      <c r="KT19" s="249" t="s">
        <v>379</v>
      </c>
      <c r="KU19" s="249" t="s">
        <v>379</v>
      </c>
      <c r="KV19" s="249" t="s">
        <v>379</v>
      </c>
      <c r="KW19" s="227">
        <v>5</v>
      </c>
      <c r="KX19" s="227">
        <v>10.5</v>
      </c>
      <c r="KY19" s="227">
        <v>10.5</v>
      </c>
      <c r="KZ19" s="227">
        <v>10.5</v>
      </c>
      <c r="LA19" s="227">
        <v>10.5</v>
      </c>
      <c r="LB19" s="227">
        <v>10.5</v>
      </c>
      <c r="LC19" s="227">
        <v>10.5</v>
      </c>
      <c r="LD19" s="227">
        <v>10.5</v>
      </c>
      <c r="LE19" s="227">
        <v>10.5</v>
      </c>
      <c r="LF19" s="227">
        <v>10.5</v>
      </c>
      <c r="LG19" s="227">
        <v>10.5</v>
      </c>
      <c r="LH19" s="227">
        <v>10.5</v>
      </c>
      <c r="LI19" s="227">
        <v>10.5</v>
      </c>
      <c r="LJ19" s="227">
        <v>10.5</v>
      </c>
      <c r="LK19" s="227">
        <v>5</v>
      </c>
      <c r="LL19" s="83"/>
      <c r="LM19" s="83"/>
      <c r="LN19" s="83"/>
      <c r="LO19" s="83"/>
      <c r="LP19" s="83"/>
      <c r="LQ19" s="83"/>
      <c r="LR19" s="83"/>
      <c r="LS19" s="83"/>
      <c r="LT19" s="83"/>
      <c r="LU19" s="83"/>
      <c r="LV19" s="83"/>
      <c r="LW19" s="83"/>
      <c r="LX19" s="83"/>
      <c r="LY19" s="81">
        <v>5</v>
      </c>
      <c r="LZ19" s="81">
        <v>10.5</v>
      </c>
      <c r="MA19" s="81">
        <v>10.5</v>
      </c>
      <c r="MB19" s="81">
        <v>10.5</v>
      </c>
      <c r="MC19" s="81">
        <v>10.5</v>
      </c>
      <c r="MD19" s="81">
        <v>10.5</v>
      </c>
      <c r="ME19" s="81">
        <v>10.5</v>
      </c>
      <c r="MF19" s="81">
        <v>10.5</v>
      </c>
      <c r="MG19" s="81">
        <v>10.5</v>
      </c>
      <c r="MH19" s="81">
        <v>10.5</v>
      </c>
      <c r="MI19" s="81">
        <v>10.5</v>
      </c>
      <c r="MJ19" s="81">
        <v>10.5</v>
      </c>
      <c r="MK19" s="81">
        <v>10.5</v>
      </c>
      <c r="ML19" s="81">
        <v>10.5</v>
      </c>
      <c r="MM19" s="81">
        <v>5</v>
      </c>
      <c r="MN19" s="85"/>
      <c r="MO19" s="83"/>
      <c r="MP19" s="83"/>
      <c r="MQ19" s="83"/>
      <c r="MR19" s="83"/>
      <c r="MS19" s="83"/>
      <c r="MT19" s="83"/>
      <c r="MU19" s="83"/>
      <c r="MV19" s="83"/>
      <c r="MW19" s="83"/>
      <c r="MX19" s="83"/>
      <c r="MY19" s="83"/>
      <c r="MZ19" s="83"/>
      <c r="NA19" s="227">
        <v>5</v>
      </c>
      <c r="NB19" s="227">
        <v>10.5</v>
      </c>
      <c r="NC19" s="227">
        <v>10.5</v>
      </c>
      <c r="ND19" s="227">
        <v>10.5</v>
      </c>
      <c r="NE19" s="227">
        <v>10.5</v>
      </c>
      <c r="NF19" s="227">
        <v>10.5</v>
      </c>
      <c r="NG19" s="227">
        <v>10.5</v>
      </c>
      <c r="NH19" s="227">
        <v>10.5</v>
      </c>
      <c r="NI19" s="227">
        <v>10.5</v>
      </c>
      <c r="NJ19" s="227">
        <v>10.5</v>
      </c>
      <c r="NK19" s="227">
        <v>10.5</v>
      </c>
      <c r="NL19" s="227">
        <v>10.5</v>
      </c>
      <c r="NM19" s="227">
        <v>10.5</v>
      </c>
      <c r="NN19" s="227">
        <v>10.5</v>
      </c>
      <c r="NO19" s="227">
        <v>5</v>
      </c>
      <c r="NP19" s="83"/>
      <c r="NQ19" s="83"/>
      <c r="NR19" s="84"/>
      <c r="NS19" s="85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3"/>
      <c r="OW19" s="84"/>
    </row>
    <row r="20" spans="1:413" ht="16.5" thickBot="1" x14ac:dyDescent="0.3">
      <c r="A20" s="1"/>
      <c r="B20" s="214" t="s">
        <v>73</v>
      </c>
      <c r="C20" s="214" t="str">
        <f t="shared" si="0"/>
        <v xml:space="preserve">Комардин </v>
      </c>
      <c r="D20" s="128">
        <v>4</v>
      </c>
      <c r="E20" s="251">
        <v>4</v>
      </c>
      <c r="F20" s="245" t="s">
        <v>48</v>
      </c>
      <c r="G20" s="216" t="s">
        <v>3</v>
      </c>
      <c r="H20" s="244" t="s">
        <v>1</v>
      </c>
      <c r="I20" s="220" t="s">
        <v>307</v>
      </c>
      <c r="J20" s="374"/>
      <c r="K20" s="368">
        <v>1995</v>
      </c>
      <c r="L20" s="368">
        <f ca="1">SUM($R20:OFFSET($R20,0,DATEVALUE("31.12."&amp;(YEAR(TODAY())))-DATEVALUE("01.01."&amp;YEAR(TODAY()))))</f>
        <v>1652.5</v>
      </c>
      <c r="M20" s="368">
        <f ca="1">SUM($R20:OFFSET($R20,0,TODAY()-DATEVALUE("01.01."&amp;YEAR(TODAY()))))</f>
        <v>1213</v>
      </c>
      <c r="N20" s="364">
        <f ca="1">COUNTIF($R20:OFFSET($R20,0,TODAY()-DATEVALUE("01.01."&amp;YEAR(TODAY()))),$N$3)</f>
        <v>0</v>
      </c>
      <c r="O20" s="364" t="e">
        <f ca="1">COUNTIFS($R20:OFFSET($R20,0,TODAY()-DATEVALUE("01.01."&amp;YEAR(TODAY()))),$O$3,#REF!:OFFSET(#REF!,0,TODAY()-DATEVALUE("01.01."&amp;YEAR(TODAY()))),"&lt;&gt;вс")</f>
        <v>#REF!</v>
      </c>
      <c r="P20" s="364">
        <f ca="1">COUNTIF($R20:OFFSET($R20,0,TODAY()-DATEVALUE("01.01."&amp;YEAR(TODAY()))),"БЛ")</f>
        <v>7</v>
      </c>
      <c r="Q20" s="364" t="e">
        <f ca="1">COUNTIFS($R20:OFFSET($R20,0,TODAY()-DATEVALUE("01.01."&amp;YEAR(TODAY()))),"К",#REF!:OFFSET(#REF!,0,TODAY()-DATEVALUE("01.01."&amp;YEAR(TODAY()))),"&lt;&gt;вс",#REF!:OFFSET(#REF!,0,TODAY()-DATEVALUE("01.01."&amp;YEAR(TODAY()))),"&lt;&gt;сб")*8</f>
        <v>#REF!</v>
      </c>
      <c r="R20" s="268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 t="s">
        <v>362</v>
      </c>
      <c r="AD20" s="81" t="s">
        <v>362</v>
      </c>
      <c r="AE20" s="81" t="s">
        <v>362</v>
      </c>
      <c r="AF20" s="81" t="s">
        <v>362</v>
      </c>
      <c r="AG20" s="81" t="s">
        <v>362</v>
      </c>
      <c r="AH20" s="81" t="s">
        <v>362</v>
      </c>
      <c r="AI20" s="81" t="s">
        <v>362</v>
      </c>
      <c r="AJ20" s="81">
        <v>5</v>
      </c>
      <c r="AK20" s="81">
        <v>10.5</v>
      </c>
      <c r="AL20" s="81">
        <v>10.5</v>
      </c>
      <c r="AM20" s="81">
        <v>10.5</v>
      </c>
      <c r="AN20" s="81">
        <v>10.5</v>
      </c>
      <c r="AO20" s="81">
        <v>10.5</v>
      </c>
      <c r="AP20" s="81">
        <v>10.5</v>
      </c>
      <c r="AQ20" s="81">
        <v>5</v>
      </c>
      <c r="AR20" s="81"/>
      <c r="AS20" s="81"/>
      <c r="AT20" s="81"/>
      <c r="AU20" s="81"/>
      <c r="AV20" s="81"/>
      <c r="AW20" s="85"/>
      <c r="AX20" s="83"/>
      <c r="AY20" s="83"/>
      <c r="AZ20" s="83"/>
      <c r="BA20" s="83"/>
      <c r="BB20" s="83"/>
      <c r="BC20" s="83"/>
      <c r="BD20" s="83"/>
      <c r="BE20" s="464" t="s">
        <v>371</v>
      </c>
      <c r="BF20" s="465" t="s">
        <v>371</v>
      </c>
      <c r="BG20" s="227">
        <v>4</v>
      </c>
      <c r="BH20" s="227">
        <v>10.5</v>
      </c>
      <c r="BI20" s="227">
        <v>10.5</v>
      </c>
      <c r="BJ20" s="227">
        <v>10.5</v>
      </c>
      <c r="BK20" s="227">
        <v>10.5</v>
      </c>
      <c r="BL20" s="227">
        <v>10.5</v>
      </c>
      <c r="BM20" s="227">
        <v>10.5</v>
      </c>
      <c r="BN20" s="227">
        <v>10.5</v>
      </c>
      <c r="BO20" s="227">
        <v>10.5</v>
      </c>
      <c r="BP20" s="227">
        <v>10.5</v>
      </c>
      <c r="BQ20" s="227">
        <v>10.5</v>
      </c>
      <c r="BR20" s="227">
        <v>10.5</v>
      </c>
      <c r="BS20" s="227">
        <v>6.5</v>
      </c>
      <c r="BT20" s="83"/>
      <c r="BU20" s="83"/>
      <c r="BV20" s="83"/>
      <c r="BW20" s="83"/>
      <c r="BX20" s="83"/>
      <c r="BY20" s="85"/>
      <c r="BZ20" s="83"/>
      <c r="CA20" s="83"/>
      <c r="CB20" s="83"/>
      <c r="CC20" s="83"/>
      <c r="CD20" s="83"/>
      <c r="CE20" s="83"/>
      <c r="CF20" s="83"/>
      <c r="CG20" s="228" t="s">
        <v>516</v>
      </c>
      <c r="CH20" s="228" t="s">
        <v>516</v>
      </c>
      <c r="CI20" s="228" t="s">
        <v>516</v>
      </c>
      <c r="CJ20" s="228" t="s">
        <v>516</v>
      </c>
      <c r="CK20" s="228" t="s">
        <v>516</v>
      </c>
      <c r="CL20" s="228" t="s">
        <v>516</v>
      </c>
      <c r="CM20" s="228" t="s">
        <v>516</v>
      </c>
      <c r="CN20" s="228" t="s">
        <v>516</v>
      </c>
      <c r="CO20" s="473"/>
      <c r="CP20" s="474"/>
      <c r="CQ20" s="249" t="s">
        <v>379</v>
      </c>
      <c r="CR20" s="249"/>
      <c r="CS20" s="249"/>
      <c r="CT20" s="249"/>
      <c r="CU20" s="249"/>
      <c r="CV20" s="249" t="s">
        <v>379</v>
      </c>
      <c r="CW20" s="249" t="s">
        <v>379</v>
      </c>
      <c r="CX20" s="249" t="s">
        <v>379</v>
      </c>
      <c r="CY20" s="249"/>
      <c r="CZ20" s="249" t="s">
        <v>379</v>
      </c>
      <c r="DA20" s="249" t="s">
        <v>379</v>
      </c>
      <c r="DB20" s="249" t="s">
        <v>379</v>
      </c>
      <c r="DC20" s="253" t="s">
        <v>379</v>
      </c>
      <c r="DD20" s="249" t="s">
        <v>379</v>
      </c>
      <c r="DE20" s="249" t="s">
        <v>379</v>
      </c>
      <c r="DF20" s="249"/>
      <c r="DG20" s="249" t="s">
        <v>379</v>
      </c>
      <c r="DH20" s="249" t="s">
        <v>379</v>
      </c>
      <c r="DI20" s="227">
        <v>4</v>
      </c>
      <c r="DJ20" s="227">
        <v>10.5</v>
      </c>
      <c r="DK20" s="227">
        <v>10.5</v>
      </c>
      <c r="DL20" s="227">
        <v>10.5</v>
      </c>
      <c r="DM20" s="227">
        <v>10.5</v>
      </c>
      <c r="DN20" s="227">
        <v>10.5</v>
      </c>
      <c r="DO20" s="227">
        <v>10.5</v>
      </c>
      <c r="DP20" s="227">
        <v>10.5</v>
      </c>
      <c r="DQ20" s="81">
        <v>10.5</v>
      </c>
      <c r="DR20" s="81">
        <v>10.5</v>
      </c>
      <c r="DS20" s="81">
        <v>10.5</v>
      </c>
      <c r="DT20" s="81">
        <v>10.5</v>
      </c>
      <c r="DU20" s="81">
        <v>10.5</v>
      </c>
      <c r="DV20" s="81">
        <v>10.5</v>
      </c>
      <c r="DW20" s="81">
        <v>5</v>
      </c>
      <c r="DX20" s="81" t="s">
        <v>2</v>
      </c>
      <c r="DY20" s="81" t="s">
        <v>2</v>
      </c>
      <c r="DZ20" s="81" t="s">
        <v>2</v>
      </c>
      <c r="EA20" s="81" t="s">
        <v>2</v>
      </c>
      <c r="EB20" s="81" t="s">
        <v>2</v>
      </c>
      <c r="EC20" s="81" t="s">
        <v>2</v>
      </c>
      <c r="ED20" s="81" t="s">
        <v>2</v>
      </c>
      <c r="EE20" s="83"/>
      <c r="EF20" s="83"/>
      <c r="EG20" s="84"/>
      <c r="EH20" s="85"/>
      <c r="EI20" s="83"/>
      <c r="EJ20" s="83"/>
      <c r="EK20" s="81">
        <v>5</v>
      </c>
      <c r="EL20" s="81">
        <v>10.5</v>
      </c>
      <c r="EM20" s="81">
        <v>10.5</v>
      </c>
      <c r="EN20" s="81">
        <v>10.5</v>
      </c>
      <c r="EO20" s="81">
        <v>10.5</v>
      </c>
      <c r="EP20" s="81">
        <v>10.5</v>
      </c>
      <c r="EQ20" s="81">
        <v>10.5</v>
      </c>
      <c r="ER20" s="81">
        <v>10.5</v>
      </c>
      <c r="ES20" s="81">
        <v>10.5</v>
      </c>
      <c r="ET20" s="81">
        <v>10.5</v>
      </c>
      <c r="EU20" s="81">
        <v>10.5</v>
      </c>
      <c r="EV20" s="81">
        <v>10.5</v>
      </c>
      <c r="EW20" s="81">
        <v>10.5</v>
      </c>
      <c r="EX20" s="81">
        <v>5</v>
      </c>
      <c r="EY20" s="249" t="s">
        <v>379</v>
      </c>
      <c r="EZ20" s="249" t="s">
        <v>379</v>
      </c>
      <c r="FA20" s="249" t="s">
        <v>379</v>
      </c>
      <c r="FB20" s="249" t="s">
        <v>379</v>
      </c>
      <c r="FC20" s="249"/>
      <c r="FD20" s="249" t="s">
        <v>379</v>
      </c>
      <c r="FE20" s="249" t="s">
        <v>379</v>
      </c>
      <c r="FF20" s="249" t="s">
        <v>379</v>
      </c>
      <c r="FG20" s="249" t="s">
        <v>379</v>
      </c>
      <c r="FH20" s="249" t="s">
        <v>379</v>
      </c>
      <c r="FI20" s="249" t="s">
        <v>379</v>
      </c>
      <c r="FJ20" s="249"/>
      <c r="FK20" s="249" t="s">
        <v>379</v>
      </c>
      <c r="FL20" s="249" t="s">
        <v>379</v>
      </c>
      <c r="FM20" s="227">
        <v>5</v>
      </c>
      <c r="FN20" s="227">
        <v>10.5</v>
      </c>
      <c r="FO20" s="227">
        <v>10.5</v>
      </c>
      <c r="FP20" s="227">
        <v>10.5</v>
      </c>
      <c r="FQ20" s="227">
        <v>10.5</v>
      </c>
      <c r="FR20" s="227">
        <v>10.5</v>
      </c>
      <c r="FS20" s="227">
        <v>10.5</v>
      </c>
      <c r="FT20" s="227">
        <v>10.5</v>
      </c>
      <c r="FU20" s="227">
        <v>10.5</v>
      </c>
      <c r="FV20" s="227">
        <v>10.5</v>
      </c>
      <c r="FW20" s="227">
        <v>10.5</v>
      </c>
      <c r="FX20" s="227">
        <v>10.5</v>
      </c>
      <c r="FY20" s="227">
        <v>10.5</v>
      </c>
      <c r="FZ20" s="227">
        <v>10.5</v>
      </c>
      <c r="GA20" s="227">
        <v>5</v>
      </c>
      <c r="GB20" s="83"/>
      <c r="GC20" s="83"/>
      <c r="GD20" s="83"/>
      <c r="GE20" s="83"/>
      <c r="GF20" s="83"/>
      <c r="GG20" s="83"/>
      <c r="GH20" s="83"/>
      <c r="GI20" s="83"/>
      <c r="GJ20" s="83"/>
      <c r="GK20" s="83"/>
      <c r="GL20" s="83"/>
      <c r="GM20" s="83"/>
      <c r="GN20" s="83"/>
      <c r="GO20" s="81">
        <v>5</v>
      </c>
      <c r="GP20" s="81">
        <v>10.5</v>
      </c>
      <c r="GQ20" s="81">
        <v>10.5</v>
      </c>
      <c r="GR20" s="81">
        <v>10.5</v>
      </c>
      <c r="GS20" s="81">
        <v>10.5</v>
      </c>
      <c r="GT20" s="81">
        <v>10.5</v>
      </c>
      <c r="GU20" s="81">
        <v>10.5</v>
      </c>
      <c r="GV20" s="81">
        <v>10.5</v>
      </c>
      <c r="GW20" s="81">
        <v>10.5</v>
      </c>
      <c r="GX20" s="81">
        <v>10.5</v>
      </c>
      <c r="GY20" s="81">
        <v>10.5</v>
      </c>
      <c r="GZ20" s="81">
        <v>10.5</v>
      </c>
      <c r="HA20" s="81">
        <v>10.5</v>
      </c>
      <c r="HB20" s="81">
        <v>10.5</v>
      </c>
      <c r="HC20" s="81">
        <v>5</v>
      </c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83"/>
      <c r="HQ20" s="227">
        <v>5</v>
      </c>
      <c r="HR20" s="227">
        <v>10.5</v>
      </c>
      <c r="HS20" s="227">
        <v>10.5</v>
      </c>
      <c r="HT20" s="227">
        <v>10.5</v>
      </c>
      <c r="HU20" s="227">
        <v>10.5</v>
      </c>
      <c r="HV20" s="227">
        <v>10.5</v>
      </c>
      <c r="HW20" s="227">
        <v>10.5</v>
      </c>
      <c r="HX20" s="227">
        <v>10.5</v>
      </c>
      <c r="HY20" s="227">
        <v>10.5</v>
      </c>
      <c r="HZ20" s="227">
        <v>10.5</v>
      </c>
      <c r="IA20" s="227">
        <v>10.5</v>
      </c>
      <c r="IB20" s="227">
        <v>10.5</v>
      </c>
      <c r="IC20" s="227">
        <v>10.5</v>
      </c>
      <c r="ID20" s="227">
        <v>10.5</v>
      </c>
      <c r="IE20" s="227">
        <v>5</v>
      </c>
      <c r="IF20" s="83"/>
      <c r="IG20" s="83"/>
      <c r="IH20" s="83"/>
      <c r="II20" s="83"/>
      <c r="IJ20" s="83"/>
      <c r="IK20" s="83"/>
      <c r="IL20" s="83"/>
      <c r="IM20" s="83"/>
      <c r="IN20" s="83"/>
      <c r="IO20" s="83"/>
      <c r="IP20" s="83"/>
      <c r="IQ20" s="83"/>
      <c r="IR20" s="83"/>
      <c r="IS20" s="81">
        <v>5</v>
      </c>
      <c r="IT20" s="81">
        <v>10.5</v>
      </c>
      <c r="IU20" s="81">
        <v>10.5</v>
      </c>
      <c r="IV20" s="81">
        <v>10.5</v>
      </c>
      <c r="IW20" s="81">
        <v>10.5</v>
      </c>
      <c r="IX20" s="81">
        <v>10.5</v>
      </c>
      <c r="IY20" s="81">
        <v>10.5</v>
      </c>
      <c r="IZ20" s="81">
        <v>10.5</v>
      </c>
      <c r="JA20" s="81">
        <v>10.5</v>
      </c>
      <c r="JB20" s="81">
        <v>10.5</v>
      </c>
      <c r="JC20" s="81">
        <v>10.5</v>
      </c>
      <c r="JD20" s="81">
        <v>10.5</v>
      </c>
      <c r="JE20" s="81">
        <v>10.5</v>
      </c>
      <c r="JF20" s="81">
        <v>10.5</v>
      </c>
      <c r="JG20" s="81">
        <v>5</v>
      </c>
      <c r="JH20" s="83"/>
      <c r="JI20" s="83"/>
      <c r="JJ20" s="83"/>
      <c r="JK20" s="83"/>
      <c r="JL20" s="83"/>
      <c r="JM20" s="83"/>
      <c r="JN20" s="83"/>
      <c r="JO20" s="83"/>
      <c r="JP20" s="83"/>
      <c r="JQ20" s="83"/>
      <c r="JR20" s="83"/>
      <c r="JS20" s="83"/>
      <c r="JT20" s="83"/>
      <c r="JU20" s="227">
        <v>5</v>
      </c>
      <c r="JV20" s="227">
        <v>10.5</v>
      </c>
      <c r="JW20" s="227">
        <v>10.5</v>
      </c>
      <c r="JX20" s="227">
        <v>10.5</v>
      </c>
      <c r="JY20" s="227">
        <v>10.5</v>
      </c>
      <c r="JZ20" s="227">
        <v>10.5</v>
      </c>
      <c r="KA20" s="227">
        <v>10.5</v>
      </c>
      <c r="KB20" s="227">
        <v>10.5</v>
      </c>
      <c r="KC20" s="227">
        <v>10.5</v>
      </c>
      <c r="KD20" s="227">
        <v>10.5</v>
      </c>
      <c r="KE20" s="227">
        <v>10.5</v>
      </c>
      <c r="KF20" s="227">
        <v>10.5</v>
      </c>
      <c r="KG20" s="227">
        <v>10.5</v>
      </c>
      <c r="KH20" s="227">
        <v>10.5</v>
      </c>
      <c r="KI20" s="227">
        <v>5</v>
      </c>
      <c r="KJ20" s="83"/>
      <c r="KK20" s="83"/>
      <c r="KL20" s="83"/>
      <c r="KM20" s="83"/>
      <c r="KN20" s="83"/>
      <c r="KO20" s="83"/>
      <c r="KP20" s="83"/>
      <c r="KQ20" s="83"/>
      <c r="KR20" s="83"/>
      <c r="KS20" s="83"/>
      <c r="KT20" s="83"/>
      <c r="KU20" s="83"/>
      <c r="KV20" s="83"/>
      <c r="KW20" s="81">
        <v>5</v>
      </c>
      <c r="KX20" s="81">
        <v>10.5</v>
      </c>
      <c r="KY20" s="81">
        <v>10.5</v>
      </c>
      <c r="KZ20" s="81">
        <v>10.5</v>
      </c>
      <c r="LA20" s="81">
        <v>10.5</v>
      </c>
      <c r="LB20" s="81">
        <v>10.5</v>
      </c>
      <c r="LC20" s="81">
        <v>10.5</v>
      </c>
      <c r="LD20" s="81">
        <v>10.5</v>
      </c>
      <c r="LE20" s="81">
        <v>10.5</v>
      </c>
      <c r="LF20" s="81">
        <v>10.5</v>
      </c>
      <c r="LG20" s="81">
        <v>10.5</v>
      </c>
      <c r="LH20" s="81">
        <v>10.5</v>
      </c>
      <c r="LI20" s="81">
        <v>10.5</v>
      </c>
      <c r="LJ20" s="81">
        <v>10.5</v>
      </c>
      <c r="LK20" s="81">
        <v>5</v>
      </c>
      <c r="LL20" s="83"/>
      <c r="LM20" s="83"/>
      <c r="LN20" s="83"/>
      <c r="LO20" s="83"/>
      <c r="LP20" s="83"/>
      <c r="LQ20" s="83"/>
      <c r="LR20" s="83"/>
      <c r="LS20" s="83"/>
      <c r="LT20" s="83"/>
      <c r="LU20" s="83"/>
      <c r="LV20" s="83"/>
      <c r="LW20" s="83"/>
      <c r="LX20" s="83"/>
      <c r="LY20" s="227">
        <v>5</v>
      </c>
      <c r="LZ20" s="227">
        <v>10.5</v>
      </c>
      <c r="MA20" s="227">
        <v>10.5</v>
      </c>
      <c r="MB20" s="227">
        <v>10.5</v>
      </c>
      <c r="MC20" s="227">
        <v>10.5</v>
      </c>
      <c r="MD20" s="227">
        <v>10.5</v>
      </c>
      <c r="ME20" s="227">
        <v>10.5</v>
      </c>
      <c r="MF20" s="227">
        <v>10.5</v>
      </c>
      <c r="MG20" s="227">
        <v>10.5</v>
      </c>
      <c r="MH20" s="227">
        <v>10.5</v>
      </c>
      <c r="MI20" s="227">
        <v>10.5</v>
      </c>
      <c r="MJ20" s="227">
        <v>10.5</v>
      </c>
      <c r="MK20" s="227">
        <v>10.5</v>
      </c>
      <c r="ML20" s="227">
        <v>10.5</v>
      </c>
      <c r="MM20" s="227">
        <v>5</v>
      </c>
      <c r="MN20" s="85"/>
      <c r="MO20" s="83"/>
      <c r="MP20" s="83"/>
      <c r="MQ20" s="83"/>
      <c r="MR20" s="83"/>
      <c r="MS20" s="83"/>
      <c r="MT20" s="83"/>
      <c r="MU20" s="83"/>
      <c r="MV20" s="83"/>
      <c r="MW20" s="83"/>
      <c r="MX20" s="83"/>
      <c r="MY20" s="83"/>
      <c r="MZ20" s="83"/>
      <c r="NA20" s="81">
        <v>5</v>
      </c>
      <c r="NB20" s="81">
        <v>10.5</v>
      </c>
      <c r="NC20" s="81">
        <v>10.5</v>
      </c>
      <c r="ND20" s="81">
        <v>10.5</v>
      </c>
      <c r="NE20" s="81">
        <v>10.5</v>
      </c>
      <c r="NF20" s="81">
        <v>10.5</v>
      </c>
      <c r="NG20" s="81">
        <v>10.5</v>
      </c>
      <c r="NH20" s="81">
        <v>10.5</v>
      </c>
      <c r="NI20" s="81">
        <v>10.5</v>
      </c>
      <c r="NJ20" s="81">
        <v>10.5</v>
      </c>
      <c r="NK20" s="81">
        <v>10.5</v>
      </c>
      <c r="NL20" s="81">
        <v>10.5</v>
      </c>
      <c r="NM20" s="81">
        <v>10.5</v>
      </c>
      <c r="NN20" s="81">
        <v>10.5</v>
      </c>
      <c r="NO20" s="81">
        <v>5</v>
      </c>
      <c r="NP20" s="83"/>
      <c r="NQ20" s="83"/>
      <c r="NR20" s="84"/>
      <c r="NS20" s="85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3"/>
      <c r="OW20" s="84"/>
    </row>
    <row r="21" spans="1:413" ht="16.5" thickBot="1" x14ac:dyDescent="0.3">
      <c r="A21" s="1"/>
      <c r="B21" s="213" t="s">
        <v>66</v>
      </c>
      <c r="C21" s="213" t="str">
        <f t="shared" si="0"/>
        <v xml:space="preserve">Аверьянихин </v>
      </c>
      <c r="D21" s="128">
        <v>5</v>
      </c>
      <c r="E21" s="251">
        <v>4</v>
      </c>
      <c r="F21" s="245" t="s">
        <v>51</v>
      </c>
      <c r="G21" s="216" t="s">
        <v>3</v>
      </c>
      <c r="H21" s="244" t="s">
        <v>1</v>
      </c>
      <c r="I21" s="326" t="s">
        <v>301</v>
      </c>
      <c r="J21" s="374"/>
      <c r="K21" s="368">
        <v>1995</v>
      </c>
      <c r="L21" s="368" t="e">
        <f ca="1">SUM($R21:OFFSET($R21,0,DATEVALUE("31.12."&amp;(YEAR(TODAY())))-DATEVALUE("01.01."&amp;YEAR(TODAY()))))+COUNTIFS($R21:OFFSET($R21,0,DATEVALUE("31.12."&amp;(YEAR(TODAY())))-DATEVALUE("01.01."&amp;YEAR(TODAY()))),"К",#REF!:OFFSET(#REF!,0,DATEVALUE("31.12."&amp;(YEAR(TODAY())))-DATEVALUE("01.01."&amp;YEAR(TODAY()))),"&lt;&gt;вс",#REF!:OFFSET(#REF!,0,DATEVALUE("31.12."&amp;(YEAR(TODAY())))-DATEVALUE("01.01."&amp;YEAR(TODAY()))),"&lt;&gt;сб")*8</f>
        <v>#REF!</v>
      </c>
      <c r="M21" s="368">
        <f ca="1">SUM($R21:OFFSET($R21,0,TODAY()-DATEVALUE("01.01."&amp;YEAR(TODAY()))))</f>
        <v>1403</v>
      </c>
      <c r="N21" s="364">
        <f ca="1">COUNTIF($R21:OFFSET($R21,0,TODAY()-DATEVALUE("01.01."&amp;YEAR(TODAY()))),$N$3)</f>
        <v>0</v>
      </c>
      <c r="O21" s="364" t="e">
        <f ca="1">COUNTIFS($R21:OFFSET($R21,0,TODAY()-DATEVALUE("01.01."&amp;YEAR(TODAY()))),$O$3,#REF!:OFFSET(#REF!,0,TODAY()-DATEVALUE("01.01."&amp;YEAR(TODAY()))),"&lt;&gt;вс")</f>
        <v>#REF!</v>
      </c>
      <c r="P21" s="364">
        <f ca="1">COUNTIF($R21:OFFSET($R21,0,TODAY()-DATEVALUE("01.01."&amp;YEAR(TODAY()))),"БЛ")</f>
        <v>0</v>
      </c>
      <c r="Q21" s="364" t="e">
        <f ca="1">COUNTIFS($R21:OFFSET($R21,0,TODAY()-DATEVALUE("01.01."&amp;YEAR(TODAY()))),"К",#REF!:OFFSET(#REF!,0,TODAY()-DATEVALUE("01.01."&amp;YEAR(TODAY()))),"&lt;&gt;вс",#REF!:OFFSET(#REF!,0,TODAY()-DATEVALUE("01.01."&amp;YEAR(TODAY()))),"&lt;&gt;сб")*8</f>
        <v>#REF!</v>
      </c>
      <c r="R21" s="268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355">
        <v>5</v>
      </c>
      <c r="AD21" s="355">
        <v>10.5</v>
      </c>
      <c r="AE21" s="355">
        <v>10.5</v>
      </c>
      <c r="AF21" s="355">
        <v>10.5</v>
      </c>
      <c r="AG21" s="355">
        <v>10.5</v>
      </c>
      <c r="AH21" s="355">
        <v>10.5</v>
      </c>
      <c r="AI21" s="355">
        <v>10.5</v>
      </c>
      <c r="AJ21" s="355">
        <v>10.5</v>
      </c>
      <c r="AK21" s="355">
        <v>10.5</v>
      </c>
      <c r="AL21" s="355">
        <v>10.5</v>
      </c>
      <c r="AM21" s="355">
        <v>10.5</v>
      </c>
      <c r="AN21" s="355">
        <v>10.5</v>
      </c>
      <c r="AO21" s="355">
        <v>10.5</v>
      </c>
      <c r="AP21" s="355">
        <v>10.5</v>
      </c>
      <c r="AQ21" s="355">
        <v>5</v>
      </c>
      <c r="AR21" s="81"/>
      <c r="AS21" s="81"/>
      <c r="AT21" s="81"/>
      <c r="AU21" s="81"/>
      <c r="AV21" s="81"/>
      <c r="AW21" s="85"/>
      <c r="AX21" s="83"/>
      <c r="AY21" s="83"/>
      <c r="AZ21" s="83"/>
      <c r="BA21" s="83"/>
      <c r="BB21" s="83"/>
      <c r="BC21" s="83"/>
      <c r="BD21" s="83"/>
      <c r="BE21" s="464" t="s">
        <v>371</v>
      </c>
      <c r="BF21" s="465" t="s">
        <v>371</v>
      </c>
      <c r="BG21" s="305">
        <v>10.5</v>
      </c>
      <c r="BH21" s="305">
        <v>10.5</v>
      </c>
      <c r="BI21" s="305">
        <v>10.5</v>
      </c>
      <c r="BJ21" s="305">
        <v>10.5</v>
      </c>
      <c r="BK21" s="305">
        <v>10.5</v>
      </c>
      <c r="BL21" s="305">
        <v>10.5</v>
      </c>
      <c r="BM21" s="305">
        <v>10.5</v>
      </c>
      <c r="BN21" s="305">
        <v>10.5</v>
      </c>
      <c r="BO21" s="305">
        <v>10.5</v>
      </c>
      <c r="BP21" s="305">
        <v>10.5</v>
      </c>
      <c r="BQ21" s="305">
        <v>10.5</v>
      </c>
      <c r="BR21" s="305">
        <v>10.5</v>
      </c>
      <c r="BS21" s="126">
        <v>10.5</v>
      </c>
      <c r="BT21" s="126">
        <v>10.5</v>
      </c>
      <c r="BU21" s="126">
        <v>10.5</v>
      </c>
      <c r="BV21" s="126">
        <v>10.5</v>
      </c>
      <c r="BW21" s="126">
        <v>10.5</v>
      </c>
      <c r="BX21" s="126">
        <v>10.5</v>
      </c>
      <c r="BY21" s="521">
        <v>10.5</v>
      </c>
      <c r="BZ21" s="304">
        <v>5</v>
      </c>
      <c r="CA21" s="83"/>
      <c r="CB21" s="83"/>
      <c r="CC21" s="83"/>
      <c r="CD21" s="83"/>
      <c r="CE21" s="83"/>
      <c r="CF21" s="228" t="s">
        <v>516</v>
      </c>
      <c r="CG21" s="228" t="s">
        <v>516</v>
      </c>
      <c r="CH21" s="228" t="s">
        <v>516</v>
      </c>
      <c r="CI21" s="228" t="s">
        <v>516</v>
      </c>
      <c r="CJ21" s="228" t="s">
        <v>516</v>
      </c>
      <c r="CK21" s="228" t="s">
        <v>516</v>
      </c>
      <c r="CL21" s="228" t="s">
        <v>516</v>
      </c>
      <c r="CM21" s="228" t="s">
        <v>516</v>
      </c>
      <c r="CN21" s="228" t="s">
        <v>516</v>
      </c>
      <c r="CO21" s="228" t="s">
        <v>516</v>
      </c>
      <c r="CP21" s="83">
        <v>10.5</v>
      </c>
      <c r="CQ21" s="83">
        <v>10.5</v>
      </c>
      <c r="CR21" s="83">
        <v>10.5</v>
      </c>
      <c r="CS21" s="83">
        <v>10.5</v>
      </c>
      <c r="CT21" s="83">
        <v>10.5</v>
      </c>
      <c r="CU21" s="83">
        <v>10.5</v>
      </c>
      <c r="CV21" s="83">
        <v>10.5</v>
      </c>
      <c r="CW21" s="83">
        <v>10.5</v>
      </c>
      <c r="CX21" s="83">
        <v>10.5</v>
      </c>
      <c r="CY21" s="83">
        <v>10.5</v>
      </c>
      <c r="CZ21" s="83">
        <v>10.5</v>
      </c>
      <c r="DA21" s="83">
        <v>10.5</v>
      </c>
      <c r="DB21" s="83">
        <v>5</v>
      </c>
      <c r="DC21" s="84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>
        <v>5</v>
      </c>
      <c r="DQ21" s="83">
        <v>10.5</v>
      </c>
      <c r="DR21" s="83">
        <v>10.5</v>
      </c>
      <c r="DS21" s="83">
        <v>10.5</v>
      </c>
      <c r="DT21" s="83">
        <v>10.5</v>
      </c>
      <c r="DU21" s="83">
        <v>10.5</v>
      </c>
      <c r="DV21" s="83">
        <v>10.5</v>
      </c>
      <c r="DW21" s="83">
        <v>10.5</v>
      </c>
      <c r="DX21" s="83">
        <v>10.5</v>
      </c>
      <c r="DY21" s="83">
        <v>10.5</v>
      </c>
      <c r="DZ21" s="83">
        <v>10.5</v>
      </c>
      <c r="EA21" s="83">
        <v>5</v>
      </c>
      <c r="EB21" s="249" t="s">
        <v>379</v>
      </c>
      <c r="EC21" s="249" t="s">
        <v>379</v>
      </c>
      <c r="ED21" s="249" t="s">
        <v>379</v>
      </c>
      <c r="EE21" s="249" t="s">
        <v>379</v>
      </c>
      <c r="EF21" s="249" t="s">
        <v>379</v>
      </c>
      <c r="EG21" s="249" t="s">
        <v>379</v>
      </c>
      <c r="EH21" s="249"/>
      <c r="EI21" s="249"/>
      <c r="EJ21" s="249" t="s">
        <v>379</v>
      </c>
      <c r="EK21" s="249" t="s">
        <v>379</v>
      </c>
      <c r="EL21" s="249" t="s">
        <v>379</v>
      </c>
      <c r="EM21" s="249" t="s">
        <v>379</v>
      </c>
      <c r="EN21" s="249" t="s">
        <v>379</v>
      </c>
      <c r="EO21" s="249"/>
      <c r="EP21" s="249"/>
      <c r="EQ21" s="249" t="s">
        <v>379</v>
      </c>
      <c r="ER21" s="83">
        <v>10.5</v>
      </c>
      <c r="ES21" s="83">
        <v>10.5</v>
      </c>
      <c r="ET21" s="83">
        <v>10.5</v>
      </c>
      <c r="EU21" s="83">
        <v>10.5</v>
      </c>
      <c r="EV21" s="83">
        <v>10.5</v>
      </c>
      <c r="EW21" s="83">
        <v>10.5</v>
      </c>
      <c r="EX21" s="83">
        <v>10.5</v>
      </c>
      <c r="EY21" s="249" t="s">
        <v>379</v>
      </c>
      <c r="EZ21" s="249" t="s">
        <v>379</v>
      </c>
      <c r="FA21" s="249" t="s">
        <v>379</v>
      </c>
      <c r="FB21" s="249" t="s">
        <v>379</v>
      </c>
      <c r="FC21" s="249"/>
      <c r="FD21" s="249" t="s">
        <v>379</v>
      </c>
      <c r="FE21" s="249" t="s">
        <v>379</v>
      </c>
      <c r="FF21" s="249" t="s">
        <v>379</v>
      </c>
      <c r="FG21" s="249" t="s">
        <v>379</v>
      </c>
      <c r="FH21" s="249" t="s">
        <v>379</v>
      </c>
      <c r="FI21" s="249" t="s">
        <v>379</v>
      </c>
      <c r="FJ21" s="249"/>
      <c r="FK21" s="249" t="s">
        <v>379</v>
      </c>
      <c r="FL21" s="249" t="s">
        <v>379</v>
      </c>
      <c r="FM21" s="85">
        <v>5</v>
      </c>
      <c r="FN21" s="83">
        <v>10.5</v>
      </c>
      <c r="FO21" s="83">
        <v>10.5</v>
      </c>
      <c r="FP21" s="83">
        <v>10.5</v>
      </c>
      <c r="FQ21" s="83">
        <v>10.5</v>
      </c>
      <c r="FR21" s="83">
        <v>10.5</v>
      </c>
      <c r="FS21" s="83">
        <v>10.5</v>
      </c>
      <c r="FT21" s="83">
        <v>10.5</v>
      </c>
      <c r="FU21" s="83">
        <v>10.5</v>
      </c>
      <c r="FV21" s="83">
        <v>10.5</v>
      </c>
      <c r="FW21" s="83">
        <v>10.5</v>
      </c>
      <c r="FX21" s="83">
        <v>10.5</v>
      </c>
      <c r="FY21" s="83">
        <v>10.5</v>
      </c>
      <c r="FZ21" s="83">
        <v>10.5</v>
      </c>
      <c r="GA21" s="83">
        <v>5</v>
      </c>
      <c r="GB21" s="83"/>
      <c r="GC21" s="83"/>
      <c r="GD21" s="83"/>
      <c r="GE21" s="83"/>
      <c r="GF21" s="83"/>
      <c r="GG21" s="83"/>
      <c r="GH21" s="83"/>
      <c r="GI21" s="83"/>
      <c r="GJ21" s="83"/>
      <c r="GK21" s="83"/>
      <c r="GL21" s="83"/>
      <c r="GM21" s="83"/>
      <c r="GN21" s="83"/>
      <c r="GO21" s="83">
        <v>5</v>
      </c>
      <c r="GP21" s="84">
        <v>10.5</v>
      </c>
      <c r="GQ21" s="85">
        <v>10.5</v>
      </c>
      <c r="GR21" s="83">
        <v>10.5</v>
      </c>
      <c r="GS21" s="83">
        <v>10.5</v>
      </c>
      <c r="GT21" s="83">
        <v>10.5</v>
      </c>
      <c r="GU21" s="83">
        <v>10.5</v>
      </c>
      <c r="GV21" s="83">
        <v>10.5</v>
      </c>
      <c r="GW21" s="83">
        <v>10.5</v>
      </c>
      <c r="GX21" s="83">
        <v>10.5</v>
      </c>
      <c r="GY21" s="83">
        <v>10.5</v>
      </c>
      <c r="GZ21" s="83">
        <v>10.5</v>
      </c>
      <c r="HA21" s="83">
        <v>10.5</v>
      </c>
      <c r="HB21" s="83">
        <v>10.5</v>
      </c>
      <c r="HC21" s="83">
        <v>5</v>
      </c>
      <c r="HD21" s="83"/>
      <c r="HE21" s="83"/>
      <c r="HF21" s="83"/>
      <c r="HG21" s="83"/>
      <c r="HH21" s="83"/>
      <c r="HI21" s="83"/>
      <c r="HJ21" s="83"/>
      <c r="HK21" s="83"/>
      <c r="HL21" s="83"/>
      <c r="HM21" s="83"/>
      <c r="HN21" s="83"/>
      <c r="HO21" s="83"/>
      <c r="HP21" s="83"/>
      <c r="HQ21" s="83">
        <v>5</v>
      </c>
      <c r="HR21" s="83">
        <v>10.5</v>
      </c>
      <c r="HS21" s="83">
        <v>10.5</v>
      </c>
      <c r="HT21" s="83">
        <v>10.5</v>
      </c>
      <c r="HU21" s="84">
        <v>10.5</v>
      </c>
      <c r="HV21" s="85">
        <v>10.5</v>
      </c>
      <c r="HW21" s="83">
        <v>10.5</v>
      </c>
      <c r="HX21" s="83">
        <v>10.5</v>
      </c>
      <c r="HY21" s="83">
        <v>10.5</v>
      </c>
      <c r="HZ21" s="83">
        <v>10.5</v>
      </c>
      <c r="IA21" s="83">
        <v>10.5</v>
      </c>
      <c r="IB21" s="83">
        <v>10.5</v>
      </c>
      <c r="IC21" s="83">
        <v>10.5</v>
      </c>
      <c r="ID21" s="83">
        <v>10.5</v>
      </c>
      <c r="IE21" s="83">
        <v>5</v>
      </c>
      <c r="IF21" s="83"/>
      <c r="IG21" s="83"/>
      <c r="IH21" s="83"/>
      <c r="II21" s="83"/>
      <c r="IJ21" s="83"/>
      <c r="IK21" s="83"/>
      <c r="IL21" s="83"/>
      <c r="IM21" s="83"/>
      <c r="IN21" s="83"/>
      <c r="IO21" s="83"/>
      <c r="IP21" s="83"/>
      <c r="IQ21" s="83"/>
      <c r="IR21" s="83"/>
      <c r="IS21" s="83">
        <v>5</v>
      </c>
      <c r="IT21" s="83">
        <v>10.5</v>
      </c>
      <c r="IU21" s="83">
        <v>10.5</v>
      </c>
      <c r="IV21" s="83">
        <v>10.5</v>
      </c>
      <c r="IW21" s="83">
        <v>10.5</v>
      </c>
      <c r="IX21" s="83">
        <v>10.5</v>
      </c>
      <c r="IY21" s="83">
        <v>10.5</v>
      </c>
      <c r="IZ21" s="84">
        <v>10.5</v>
      </c>
      <c r="JA21" s="85">
        <v>10.5</v>
      </c>
      <c r="JB21" s="83">
        <v>10.5</v>
      </c>
      <c r="JC21" s="83">
        <v>10.5</v>
      </c>
      <c r="JD21" s="83">
        <v>10.5</v>
      </c>
      <c r="JE21" s="83">
        <v>10.5</v>
      </c>
      <c r="JF21" s="83">
        <v>10.5</v>
      </c>
      <c r="JG21" s="83">
        <v>5</v>
      </c>
      <c r="JH21" s="83"/>
      <c r="JI21" s="83"/>
      <c r="JJ21" s="83"/>
      <c r="JK21" s="83"/>
      <c r="JL21" s="83"/>
      <c r="JM21" s="83"/>
      <c r="JN21" s="83"/>
      <c r="JO21" s="83"/>
      <c r="JP21" s="83"/>
      <c r="JQ21" s="83"/>
      <c r="JR21" s="83"/>
      <c r="JS21" s="83"/>
      <c r="JT21" s="83"/>
      <c r="JU21" s="83">
        <v>5</v>
      </c>
      <c r="JV21" s="83">
        <v>10.5</v>
      </c>
      <c r="JW21" s="83">
        <v>10.5</v>
      </c>
      <c r="JX21" s="83">
        <v>10.5</v>
      </c>
      <c r="JY21" s="83">
        <v>10.5</v>
      </c>
      <c r="JZ21" s="83">
        <v>10.5</v>
      </c>
      <c r="KA21" s="83">
        <v>10.5</v>
      </c>
      <c r="KB21" s="83">
        <v>10.5</v>
      </c>
      <c r="KC21" s="83">
        <v>10.5</v>
      </c>
      <c r="KD21" s="84">
        <v>10.5</v>
      </c>
      <c r="KE21" s="85">
        <v>10.5</v>
      </c>
      <c r="KF21" s="83">
        <v>10.5</v>
      </c>
      <c r="KG21" s="83">
        <v>10.5</v>
      </c>
      <c r="KH21" s="83">
        <v>10.5</v>
      </c>
      <c r="KI21" s="83">
        <v>5</v>
      </c>
      <c r="KJ21" s="83"/>
      <c r="KK21" s="83"/>
      <c r="KL21" s="83"/>
      <c r="KM21" s="83"/>
      <c r="KN21" s="83"/>
      <c r="KO21" s="83"/>
      <c r="KP21" s="83"/>
      <c r="KQ21" s="83"/>
      <c r="KR21" s="83"/>
      <c r="KS21" s="83"/>
      <c r="KT21" s="83"/>
      <c r="KU21" s="83"/>
      <c r="KV21" s="83"/>
      <c r="KW21" s="83">
        <v>5</v>
      </c>
      <c r="KX21" s="83">
        <v>10.5</v>
      </c>
      <c r="KY21" s="83">
        <v>10.5</v>
      </c>
      <c r="KZ21" s="83">
        <v>10.5</v>
      </c>
      <c r="LA21" s="83">
        <v>10.5</v>
      </c>
      <c r="LB21" s="83">
        <v>10.5</v>
      </c>
      <c r="LC21" s="83">
        <v>10.5</v>
      </c>
      <c r="LD21" s="83">
        <v>10.5</v>
      </c>
      <c r="LE21" s="83">
        <v>10.5</v>
      </c>
      <c r="LF21" s="83">
        <v>10.5</v>
      </c>
      <c r="LG21" s="83">
        <v>10.5</v>
      </c>
      <c r="LH21" s="83">
        <v>10.5</v>
      </c>
      <c r="LI21" s="84">
        <v>10.5</v>
      </c>
      <c r="LJ21" s="85">
        <v>10.5</v>
      </c>
      <c r="LK21" s="83">
        <v>5</v>
      </c>
      <c r="LL21" s="83"/>
      <c r="LM21" s="83"/>
      <c r="LN21" s="83"/>
      <c r="LO21" s="83"/>
      <c r="LP21" s="83"/>
      <c r="LQ21" s="83"/>
      <c r="LR21" s="83"/>
      <c r="LS21" s="83"/>
      <c r="LT21" s="83"/>
      <c r="LU21" s="83"/>
      <c r="LV21" s="83"/>
      <c r="LW21" s="83"/>
      <c r="LX21" s="83"/>
      <c r="LY21" s="83">
        <v>5</v>
      </c>
      <c r="LZ21" s="83">
        <v>10.5</v>
      </c>
      <c r="MA21" s="83">
        <v>10.5</v>
      </c>
      <c r="MB21" s="83">
        <v>10.5</v>
      </c>
      <c r="MC21" s="83">
        <v>10.5</v>
      </c>
      <c r="MD21" s="83">
        <v>10.5</v>
      </c>
      <c r="ME21" s="83">
        <v>10.5</v>
      </c>
      <c r="MF21" s="83">
        <v>10.5</v>
      </c>
      <c r="MG21" s="83">
        <v>10.5</v>
      </c>
      <c r="MH21" s="83">
        <v>10.5</v>
      </c>
      <c r="MI21" s="83">
        <v>10.5</v>
      </c>
      <c r="MJ21" s="83">
        <v>10.5</v>
      </c>
      <c r="MK21" s="83">
        <v>10.5</v>
      </c>
      <c r="ML21" s="83">
        <v>10.5</v>
      </c>
      <c r="MM21" s="84">
        <v>5</v>
      </c>
      <c r="MN21" s="85"/>
      <c r="MO21" s="83"/>
      <c r="MP21" s="83"/>
      <c r="MQ21" s="83"/>
      <c r="MR21" s="83"/>
      <c r="MS21" s="83"/>
      <c r="MT21" s="83"/>
      <c r="MU21" s="83"/>
      <c r="MV21" s="83"/>
      <c r="MW21" s="83"/>
      <c r="MX21" s="83"/>
      <c r="MY21" s="83"/>
      <c r="MZ21" s="83"/>
      <c r="NA21" s="83">
        <v>5</v>
      </c>
      <c r="NB21" s="83">
        <v>10.5</v>
      </c>
      <c r="NC21" s="83">
        <v>10.5</v>
      </c>
      <c r="ND21" s="83">
        <v>10.5</v>
      </c>
      <c r="NE21" s="83">
        <v>10.5</v>
      </c>
      <c r="NF21" s="83">
        <v>10.5</v>
      </c>
      <c r="NG21" s="83">
        <v>10.5</v>
      </c>
      <c r="NH21" s="83">
        <v>10.5</v>
      </c>
      <c r="NI21" s="83">
        <v>10.5</v>
      </c>
      <c r="NJ21" s="83">
        <v>10.5</v>
      </c>
      <c r="NK21" s="83">
        <v>10.5</v>
      </c>
      <c r="NL21" s="83">
        <v>10.5</v>
      </c>
      <c r="NM21" s="83">
        <v>10.5</v>
      </c>
      <c r="NN21" s="83">
        <v>10.5</v>
      </c>
      <c r="NO21" s="83">
        <v>5</v>
      </c>
      <c r="NP21" s="83"/>
      <c r="NQ21" s="83"/>
      <c r="NR21" s="84"/>
      <c r="NS21" s="85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3"/>
      <c r="OW21" s="84"/>
    </row>
    <row r="22" spans="1:413" ht="16.5" thickBot="1" x14ac:dyDescent="0.3">
      <c r="A22" s="1"/>
      <c r="B22" s="213" t="s">
        <v>369</v>
      </c>
      <c r="C22" s="213" t="str">
        <f t="shared" si="0"/>
        <v xml:space="preserve">Абдумуталов </v>
      </c>
      <c r="D22" s="128">
        <v>9</v>
      </c>
      <c r="E22" s="251">
        <v>4</v>
      </c>
      <c r="F22" s="245" t="s">
        <v>48</v>
      </c>
      <c r="G22" s="216" t="s">
        <v>3</v>
      </c>
      <c r="H22" s="244" t="s">
        <v>1</v>
      </c>
      <c r="I22" s="220" t="s">
        <v>303</v>
      </c>
      <c r="J22" s="374"/>
      <c r="K22" s="368">
        <v>1523</v>
      </c>
      <c r="L22" s="368">
        <f ca="1">SUM($R22:OFFSET($R22,0,DATEVALUE("31.12."&amp;(YEAR(TODAY())))-DATEVALUE("01.01."&amp;YEAR(TODAY()))))</f>
        <v>1868</v>
      </c>
      <c r="M22" s="368">
        <f ca="1">SUM($R22:OFFSET($R22,0,TODAY()-DATEVALUE("01.01."&amp;YEAR(TODAY()))))</f>
        <v>1428.5</v>
      </c>
      <c r="N22" s="364">
        <f ca="1">COUNTIF($R22:OFFSET($R22,0,TODAY()-DATEVALUE("01.01."&amp;YEAR(TODAY()))),$N$3)</f>
        <v>0</v>
      </c>
      <c r="O22" s="364" t="e">
        <f ca="1">COUNTIFS($R22:OFFSET($R22,0,TODAY()-DATEVALUE("01.01."&amp;YEAR(TODAY()))),$O$3,#REF!:OFFSET(#REF!,0,TODAY()-DATEVALUE("01.01."&amp;YEAR(TODAY()))),"&lt;&gt;вс")</f>
        <v>#REF!</v>
      </c>
      <c r="P22" s="364">
        <f ca="1">COUNTIF($R22:OFFSET($R22,0,TODAY()-DATEVALUE("01.01."&amp;YEAR(TODAY()))),"БЛ")</f>
        <v>0</v>
      </c>
      <c r="Q22" s="364" t="e">
        <f ca="1">COUNTIFS($R22:OFFSET($R22,0,TODAY()-DATEVALUE("01.01."&amp;YEAR(TODAY()))),"К",#REF!:OFFSET(#REF!,0,TODAY()-DATEVALUE("01.01."&amp;YEAR(TODAY()))),"&lt;&gt;вс",#REF!:OFFSET(#REF!,0,TODAY()-DATEVALUE("01.01."&amp;YEAR(TODAY()))),"&lt;&gt;сб")*8</f>
        <v>#REF!</v>
      </c>
      <c r="R22" s="268"/>
      <c r="S22" s="81"/>
      <c r="T22" s="81"/>
      <c r="U22" s="147"/>
      <c r="V22" s="147"/>
      <c r="W22" s="81"/>
      <c r="X22" s="81"/>
      <c r="Y22" s="81"/>
      <c r="Z22" s="81"/>
      <c r="AA22" s="275" t="s">
        <v>371</v>
      </c>
      <c r="AB22" s="275" t="s">
        <v>371</v>
      </c>
      <c r="AC22" s="356">
        <v>5</v>
      </c>
      <c r="AD22" s="356">
        <v>10.5</v>
      </c>
      <c r="AE22" s="356">
        <v>10.5</v>
      </c>
      <c r="AF22" s="356">
        <v>10.5</v>
      </c>
      <c r="AG22" s="356">
        <v>10.5</v>
      </c>
      <c r="AH22" s="356">
        <v>10.5</v>
      </c>
      <c r="AI22" s="356">
        <v>10.5</v>
      </c>
      <c r="AJ22" s="356">
        <v>10.5</v>
      </c>
      <c r="AK22" s="356">
        <v>10.5</v>
      </c>
      <c r="AL22" s="356">
        <v>10.5</v>
      </c>
      <c r="AM22" s="356">
        <v>10.5</v>
      </c>
      <c r="AN22" s="356">
        <v>10.5</v>
      </c>
      <c r="AO22" s="356">
        <v>10.5</v>
      </c>
      <c r="AP22" s="356">
        <v>10.5</v>
      </c>
      <c r="AQ22" s="356">
        <v>5</v>
      </c>
      <c r="AR22" s="81"/>
      <c r="AS22" s="81"/>
      <c r="AT22" s="81"/>
      <c r="AU22" s="81"/>
      <c r="AV22" s="81"/>
      <c r="AW22" s="85"/>
      <c r="AX22" s="83"/>
      <c r="AY22" s="83"/>
      <c r="AZ22" s="83"/>
      <c r="BA22" s="83"/>
      <c r="BB22" s="83"/>
      <c r="BC22" s="83"/>
      <c r="BD22" s="83"/>
      <c r="BE22" s="464" t="s">
        <v>371</v>
      </c>
      <c r="BF22" s="465" t="s">
        <v>371</v>
      </c>
      <c r="BG22" s="228">
        <v>10.5</v>
      </c>
      <c r="BH22" s="228">
        <v>10.5</v>
      </c>
      <c r="BI22" s="228">
        <v>10.5</v>
      </c>
      <c r="BJ22" s="228">
        <v>10.5</v>
      </c>
      <c r="BK22" s="228">
        <v>10.5</v>
      </c>
      <c r="BL22" s="228">
        <v>10.5</v>
      </c>
      <c r="BM22" s="228">
        <v>10.5</v>
      </c>
      <c r="BN22" s="228">
        <v>10.5</v>
      </c>
      <c r="BO22" s="228">
        <v>10.5</v>
      </c>
      <c r="BP22" s="228">
        <v>10.5</v>
      </c>
      <c r="BQ22" s="228">
        <v>10.5</v>
      </c>
      <c r="BR22" s="228">
        <v>10.5</v>
      </c>
      <c r="BS22" s="228">
        <v>5</v>
      </c>
      <c r="BT22" s="83"/>
      <c r="BU22" s="83"/>
      <c r="BV22" s="83"/>
      <c r="BW22" s="83"/>
      <c r="BX22" s="83"/>
      <c r="BY22" s="85"/>
      <c r="BZ22" s="83"/>
      <c r="CA22" s="83"/>
      <c r="CB22" s="83"/>
      <c r="CC22" s="83"/>
      <c r="CD22" s="83"/>
      <c r="CE22" s="83"/>
      <c r="CF22" s="83"/>
      <c r="CG22" s="356">
        <v>5</v>
      </c>
      <c r="CH22" s="356">
        <v>10.5</v>
      </c>
      <c r="CI22" s="356">
        <v>10.5</v>
      </c>
      <c r="CJ22" s="356">
        <v>10.5</v>
      </c>
      <c r="CK22" s="356">
        <v>10.5</v>
      </c>
      <c r="CL22" s="356">
        <v>10.5</v>
      </c>
      <c r="CM22" s="356">
        <v>10.5</v>
      </c>
      <c r="CN22" s="356">
        <v>10.5</v>
      </c>
      <c r="CO22" s="356">
        <v>10.5</v>
      </c>
      <c r="CP22" s="356">
        <v>10.5</v>
      </c>
      <c r="CQ22" s="356">
        <v>10.5</v>
      </c>
      <c r="CR22" s="356">
        <v>10.5</v>
      </c>
      <c r="CS22" s="356">
        <v>10.5</v>
      </c>
      <c r="CT22" s="356">
        <v>10.5</v>
      </c>
      <c r="CU22" s="356">
        <v>5</v>
      </c>
      <c r="CV22" s="83"/>
      <c r="CW22" s="83"/>
      <c r="CX22" s="83"/>
      <c r="CY22" s="83"/>
      <c r="CZ22" s="83"/>
      <c r="DA22" s="83"/>
      <c r="DB22" s="83"/>
      <c r="DC22" s="84"/>
      <c r="DD22" s="83"/>
      <c r="DE22" s="83"/>
      <c r="DF22" s="83"/>
      <c r="DG22" s="83"/>
      <c r="DH22" s="83"/>
      <c r="DI22" s="83">
        <v>5</v>
      </c>
      <c r="DJ22" s="83">
        <v>10.5</v>
      </c>
      <c r="DK22" s="83">
        <v>10.5</v>
      </c>
      <c r="DL22" s="83">
        <v>10.5</v>
      </c>
      <c r="DM22" s="83">
        <v>10.5</v>
      </c>
      <c r="DN22" s="83">
        <v>10.5</v>
      </c>
      <c r="DO22" s="83">
        <v>10.5</v>
      </c>
      <c r="DP22" s="83">
        <v>10.5</v>
      </c>
      <c r="DQ22" s="83">
        <v>10.5</v>
      </c>
      <c r="DR22" s="83">
        <v>10.5</v>
      </c>
      <c r="DS22" s="83">
        <v>10.5</v>
      </c>
      <c r="DT22" s="83">
        <v>10.5</v>
      </c>
      <c r="DU22" s="83">
        <v>10.5</v>
      </c>
      <c r="DV22" s="83">
        <v>10.5</v>
      </c>
      <c r="DW22" s="83">
        <v>5</v>
      </c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3">
        <v>5</v>
      </c>
      <c r="EL22" s="83">
        <v>10.5</v>
      </c>
      <c r="EM22" s="83">
        <v>10.5</v>
      </c>
      <c r="EN22" s="83">
        <v>10.5</v>
      </c>
      <c r="EO22" s="83">
        <v>10.5</v>
      </c>
      <c r="EP22" s="83">
        <v>10.5</v>
      </c>
      <c r="EQ22" s="83">
        <v>10.5</v>
      </c>
      <c r="ER22" s="83">
        <v>10.5</v>
      </c>
      <c r="ES22" s="83">
        <v>10.5</v>
      </c>
      <c r="ET22" s="83">
        <v>10.5</v>
      </c>
      <c r="EU22" s="83">
        <v>10.5</v>
      </c>
      <c r="EV22" s="83">
        <v>10.5</v>
      </c>
      <c r="EW22" s="83">
        <v>10.5</v>
      </c>
      <c r="EX22" s="81">
        <v>5</v>
      </c>
      <c r="EY22" s="249" t="s">
        <v>379</v>
      </c>
      <c r="EZ22" s="249" t="s">
        <v>379</v>
      </c>
      <c r="FA22" s="249" t="s">
        <v>379</v>
      </c>
      <c r="FB22" s="249" t="s">
        <v>379</v>
      </c>
      <c r="FC22" s="249"/>
      <c r="FD22" s="249" t="s">
        <v>379</v>
      </c>
      <c r="FE22" s="249" t="s">
        <v>379</v>
      </c>
      <c r="FF22" s="249" t="s">
        <v>379</v>
      </c>
      <c r="FG22" s="249" t="s">
        <v>379</v>
      </c>
      <c r="FH22" s="249" t="s">
        <v>379</v>
      </c>
      <c r="FI22" s="249" t="s">
        <v>379</v>
      </c>
      <c r="FJ22" s="249"/>
      <c r="FK22" s="249" t="s">
        <v>379</v>
      </c>
      <c r="FL22" s="249" t="s">
        <v>379</v>
      </c>
      <c r="FM22" s="85">
        <v>5</v>
      </c>
      <c r="FN22" s="83">
        <v>10.5</v>
      </c>
      <c r="FO22" s="83">
        <v>10.5</v>
      </c>
      <c r="FP22" s="83">
        <v>10.5</v>
      </c>
      <c r="FQ22" s="83">
        <v>10.5</v>
      </c>
      <c r="FR22" s="83">
        <v>10.5</v>
      </c>
      <c r="FS22" s="83">
        <v>10.5</v>
      </c>
      <c r="FT22" s="83">
        <v>10.5</v>
      </c>
      <c r="FU22" s="83">
        <v>10.5</v>
      </c>
      <c r="FV22" s="83">
        <v>10.5</v>
      </c>
      <c r="FW22" s="83">
        <v>10.5</v>
      </c>
      <c r="FX22" s="83">
        <v>10.5</v>
      </c>
      <c r="FY22" s="83">
        <v>10.5</v>
      </c>
      <c r="FZ22" s="83">
        <v>10.5</v>
      </c>
      <c r="GA22" s="83">
        <v>5</v>
      </c>
      <c r="GB22" s="83"/>
      <c r="GC22" s="83"/>
      <c r="GD22" s="83"/>
      <c r="GE22" s="83"/>
      <c r="GF22" s="83"/>
      <c r="GG22" s="83"/>
      <c r="GH22" s="83"/>
      <c r="GI22" s="83"/>
      <c r="GJ22" s="83"/>
      <c r="GK22" s="83"/>
      <c r="GL22" s="83"/>
      <c r="GM22" s="83"/>
      <c r="GN22" s="83"/>
      <c r="GO22" s="83">
        <v>5</v>
      </c>
      <c r="GP22" s="84">
        <v>10.5</v>
      </c>
      <c r="GQ22" s="85">
        <v>10.5</v>
      </c>
      <c r="GR22" s="83">
        <v>10.5</v>
      </c>
      <c r="GS22" s="83">
        <v>10.5</v>
      </c>
      <c r="GT22" s="83">
        <v>10.5</v>
      </c>
      <c r="GU22" s="83">
        <v>10.5</v>
      </c>
      <c r="GV22" s="83">
        <v>10.5</v>
      </c>
      <c r="GW22" s="83">
        <v>10.5</v>
      </c>
      <c r="GX22" s="83">
        <v>10.5</v>
      </c>
      <c r="GY22" s="83">
        <v>10.5</v>
      </c>
      <c r="GZ22" s="83">
        <v>10.5</v>
      </c>
      <c r="HA22" s="83">
        <v>10.5</v>
      </c>
      <c r="HB22" s="83">
        <v>5</v>
      </c>
      <c r="HC22" s="249" t="s">
        <v>379</v>
      </c>
      <c r="HD22" s="249" t="s">
        <v>379</v>
      </c>
      <c r="HE22" s="249" t="s">
        <v>379</v>
      </c>
      <c r="HF22" s="249" t="s">
        <v>379</v>
      </c>
      <c r="HG22" s="249"/>
      <c r="HH22" s="249" t="s">
        <v>379</v>
      </c>
      <c r="HI22" s="249" t="s">
        <v>379</v>
      </c>
      <c r="HJ22" s="249" t="s">
        <v>379</v>
      </c>
      <c r="HK22" s="249" t="s">
        <v>379</v>
      </c>
      <c r="HL22" s="249" t="s">
        <v>379</v>
      </c>
      <c r="HM22" s="249" t="s">
        <v>379</v>
      </c>
      <c r="HN22" s="249"/>
      <c r="HO22" s="249" t="s">
        <v>379</v>
      </c>
      <c r="HP22" s="249" t="s">
        <v>379</v>
      </c>
      <c r="HQ22" s="83">
        <v>5</v>
      </c>
      <c r="HR22" s="83">
        <v>10.5</v>
      </c>
      <c r="HS22" s="83">
        <v>10.5</v>
      </c>
      <c r="HT22" s="83">
        <v>10.5</v>
      </c>
      <c r="HU22" s="84">
        <v>10.5</v>
      </c>
      <c r="HV22" s="85">
        <v>10.5</v>
      </c>
      <c r="HW22" s="83">
        <v>10.5</v>
      </c>
      <c r="HX22" s="83">
        <v>10.5</v>
      </c>
      <c r="HY22" s="83">
        <v>10.5</v>
      </c>
      <c r="HZ22" s="83">
        <v>10.5</v>
      </c>
      <c r="IA22" s="83">
        <v>10.5</v>
      </c>
      <c r="IB22" s="83">
        <v>10.5</v>
      </c>
      <c r="IC22" s="83">
        <v>10.5</v>
      </c>
      <c r="ID22" s="83">
        <v>10.5</v>
      </c>
      <c r="IE22" s="83">
        <v>5</v>
      </c>
      <c r="IF22" s="83"/>
      <c r="IG22" s="83"/>
      <c r="IH22" s="83"/>
      <c r="II22" s="83"/>
      <c r="IJ22" s="83"/>
      <c r="IK22" s="83"/>
      <c r="IL22" s="83"/>
      <c r="IM22" s="83"/>
      <c r="IN22" s="83"/>
      <c r="IO22" s="83"/>
      <c r="IP22" s="83"/>
      <c r="IQ22" s="83"/>
      <c r="IR22" s="83"/>
      <c r="IS22" s="83">
        <v>5</v>
      </c>
      <c r="IT22" s="83">
        <v>10.5</v>
      </c>
      <c r="IU22" s="83">
        <v>10.5</v>
      </c>
      <c r="IV22" s="83">
        <v>10.5</v>
      </c>
      <c r="IW22" s="83">
        <v>10.5</v>
      </c>
      <c r="IX22" s="83">
        <v>10.5</v>
      </c>
      <c r="IY22" s="83">
        <v>10.5</v>
      </c>
      <c r="IZ22" s="84">
        <v>10.5</v>
      </c>
      <c r="JA22" s="85">
        <v>10.5</v>
      </c>
      <c r="JB22" s="83">
        <v>10.5</v>
      </c>
      <c r="JC22" s="83">
        <v>10.5</v>
      </c>
      <c r="JD22" s="83">
        <v>10.5</v>
      </c>
      <c r="JE22" s="83">
        <v>10.5</v>
      </c>
      <c r="JF22" s="83">
        <v>10.5</v>
      </c>
      <c r="JG22" s="83">
        <v>5</v>
      </c>
      <c r="JH22" s="83"/>
      <c r="JI22" s="83"/>
      <c r="JJ22" s="83"/>
      <c r="JK22" s="83"/>
      <c r="JL22" s="83"/>
      <c r="JM22" s="83"/>
      <c r="JN22" s="83"/>
      <c r="JO22" s="83"/>
      <c r="JP22" s="83"/>
      <c r="JQ22" s="83"/>
      <c r="JR22" s="83"/>
      <c r="JS22" s="83"/>
      <c r="JT22" s="83"/>
      <c r="JU22" s="83">
        <v>5</v>
      </c>
      <c r="JV22" s="83">
        <v>10.5</v>
      </c>
      <c r="JW22" s="83">
        <v>10.5</v>
      </c>
      <c r="JX22" s="83">
        <v>10.5</v>
      </c>
      <c r="JY22" s="83">
        <v>10.5</v>
      </c>
      <c r="JZ22" s="83">
        <v>10.5</v>
      </c>
      <c r="KA22" s="83">
        <v>10.5</v>
      </c>
      <c r="KB22" s="83">
        <v>10.5</v>
      </c>
      <c r="KC22" s="83">
        <v>10.5</v>
      </c>
      <c r="KD22" s="84">
        <v>10.5</v>
      </c>
      <c r="KE22" s="85">
        <v>10.5</v>
      </c>
      <c r="KF22" s="83">
        <v>10.5</v>
      </c>
      <c r="KG22" s="83">
        <v>10.5</v>
      </c>
      <c r="KH22" s="83">
        <v>10.5</v>
      </c>
      <c r="KI22" s="83">
        <v>5</v>
      </c>
      <c r="KJ22" s="83"/>
      <c r="KK22" s="83"/>
      <c r="KL22" s="83"/>
      <c r="KM22" s="83"/>
      <c r="KN22" s="83"/>
      <c r="KO22" s="83"/>
      <c r="KP22" s="83"/>
      <c r="KQ22" s="83"/>
      <c r="KR22" s="83"/>
      <c r="KS22" s="83"/>
      <c r="KT22" s="83"/>
      <c r="KU22" s="83"/>
      <c r="KV22" s="83"/>
      <c r="KW22" s="83">
        <v>5</v>
      </c>
      <c r="KX22" s="83">
        <v>10.5</v>
      </c>
      <c r="KY22" s="83">
        <v>10.5</v>
      </c>
      <c r="KZ22" s="83">
        <v>10.5</v>
      </c>
      <c r="LA22" s="83">
        <v>10.5</v>
      </c>
      <c r="LB22" s="83">
        <v>10.5</v>
      </c>
      <c r="LC22" s="83">
        <v>10.5</v>
      </c>
      <c r="LD22" s="83">
        <v>10.5</v>
      </c>
      <c r="LE22" s="83">
        <v>10.5</v>
      </c>
      <c r="LF22" s="83">
        <v>10.5</v>
      </c>
      <c r="LG22" s="83">
        <v>10.5</v>
      </c>
      <c r="LH22" s="83">
        <v>10.5</v>
      </c>
      <c r="LI22" s="84">
        <v>10.5</v>
      </c>
      <c r="LJ22" s="85">
        <v>10.5</v>
      </c>
      <c r="LK22" s="83">
        <v>5</v>
      </c>
      <c r="LL22" s="83"/>
      <c r="LM22" s="83"/>
      <c r="LN22" s="83"/>
      <c r="LO22" s="83"/>
      <c r="LP22" s="83"/>
      <c r="LQ22" s="83"/>
      <c r="LR22" s="83"/>
      <c r="LS22" s="83"/>
      <c r="LT22" s="83"/>
      <c r="LU22" s="83"/>
      <c r="LV22" s="83"/>
      <c r="LW22" s="83"/>
      <c r="LX22" s="83"/>
      <c r="LY22" s="83">
        <v>5</v>
      </c>
      <c r="LZ22" s="83">
        <v>10.5</v>
      </c>
      <c r="MA22" s="83">
        <v>10.5</v>
      </c>
      <c r="MB22" s="83">
        <v>10.5</v>
      </c>
      <c r="MC22" s="83">
        <v>10.5</v>
      </c>
      <c r="MD22" s="83">
        <v>10.5</v>
      </c>
      <c r="ME22" s="83">
        <v>10.5</v>
      </c>
      <c r="MF22" s="83">
        <v>10.5</v>
      </c>
      <c r="MG22" s="83">
        <v>10.5</v>
      </c>
      <c r="MH22" s="83">
        <v>10.5</v>
      </c>
      <c r="MI22" s="83">
        <v>10.5</v>
      </c>
      <c r="MJ22" s="83">
        <v>10.5</v>
      </c>
      <c r="MK22" s="83">
        <v>10.5</v>
      </c>
      <c r="ML22" s="83">
        <v>10.5</v>
      </c>
      <c r="MM22" s="84">
        <v>5</v>
      </c>
      <c r="MN22" s="85"/>
      <c r="MO22" s="83"/>
      <c r="MP22" s="83"/>
      <c r="MQ22" s="83"/>
      <c r="MR22" s="83"/>
      <c r="MS22" s="83"/>
      <c r="MT22" s="83"/>
      <c r="MU22" s="83"/>
      <c r="MV22" s="83"/>
      <c r="MW22" s="83"/>
      <c r="MX22" s="83"/>
      <c r="MY22" s="83"/>
      <c r="MZ22" s="83"/>
      <c r="NA22" s="83">
        <v>5</v>
      </c>
      <c r="NB22" s="83">
        <v>10.5</v>
      </c>
      <c r="NC22" s="83">
        <v>10.5</v>
      </c>
      <c r="ND22" s="83">
        <v>10.5</v>
      </c>
      <c r="NE22" s="83">
        <v>10.5</v>
      </c>
      <c r="NF22" s="83">
        <v>10.5</v>
      </c>
      <c r="NG22" s="83">
        <v>10.5</v>
      </c>
      <c r="NH22" s="83">
        <v>10.5</v>
      </c>
      <c r="NI22" s="83">
        <v>10.5</v>
      </c>
      <c r="NJ22" s="83">
        <v>10.5</v>
      </c>
      <c r="NK22" s="83">
        <v>10.5</v>
      </c>
      <c r="NL22" s="83">
        <v>10.5</v>
      </c>
      <c r="NM22" s="83">
        <v>10.5</v>
      </c>
      <c r="NN22" s="83">
        <v>10.5</v>
      </c>
      <c r="NO22" s="83">
        <v>5</v>
      </c>
      <c r="NP22" s="83"/>
      <c r="NQ22" s="83"/>
      <c r="NR22" s="84"/>
      <c r="NS22" s="85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4"/>
    </row>
    <row r="23" spans="1:413" ht="16.5" thickBot="1" x14ac:dyDescent="0.3">
      <c r="A23" s="1"/>
      <c r="B23" s="213" t="s">
        <v>76</v>
      </c>
      <c r="C23" s="213" t="str">
        <f t="shared" si="0"/>
        <v xml:space="preserve">Набиев </v>
      </c>
      <c r="D23" s="128">
        <v>10</v>
      </c>
      <c r="E23" s="251">
        <v>4</v>
      </c>
      <c r="F23" s="245" t="s">
        <v>48</v>
      </c>
      <c r="G23" s="216" t="s">
        <v>2</v>
      </c>
      <c r="H23" s="244" t="s">
        <v>1</v>
      </c>
      <c r="I23" s="220" t="s">
        <v>303</v>
      </c>
      <c r="J23" s="374"/>
      <c r="K23" s="368">
        <v>1995</v>
      </c>
      <c r="L23" s="368">
        <f ca="1">SUM($R23:OFFSET($R23,0,DATEVALUE("31.12."&amp;(YEAR(TODAY())))-DATEVALUE("01.01."&amp;YEAR(TODAY()))))</f>
        <v>1885</v>
      </c>
      <c r="M23" s="368">
        <f ca="1">SUM($R23:OFFSET($R23,0,TODAY()-DATEVALUE("01.01."&amp;YEAR(TODAY()))))</f>
        <v>1445.5</v>
      </c>
      <c r="N23" s="364">
        <f ca="1">COUNTIF($R23:OFFSET($R23,0,TODAY()-DATEVALUE("01.01."&amp;YEAR(TODAY()))),$N$3)</f>
        <v>0</v>
      </c>
      <c r="O23" s="364" t="e">
        <f ca="1">COUNTIFS($R23:OFFSET($R23,0,TODAY()-DATEVALUE("01.01."&amp;YEAR(TODAY()))),$O$3,#REF!:OFFSET(#REF!,0,TODAY()-DATEVALUE("01.01."&amp;YEAR(TODAY()))),"&lt;&gt;вс")</f>
        <v>#REF!</v>
      </c>
      <c r="P23" s="364">
        <f ca="1">COUNTIF($R23:OFFSET($R23,0,TODAY()-DATEVALUE("01.01."&amp;YEAR(TODAY()))),"БЛ")</f>
        <v>0</v>
      </c>
      <c r="Q23" s="364" t="e">
        <f ca="1">COUNTIFS($R23:OFFSET($R23,0,TODAY()-DATEVALUE("01.01."&amp;YEAR(TODAY()))),"К",#REF!:OFFSET(#REF!,0,TODAY()-DATEVALUE("01.01."&amp;YEAR(TODAY()))),"&lt;&gt;вс",#REF!:OFFSET(#REF!,0,TODAY()-DATEVALUE("01.01."&amp;YEAR(TODAY()))),"&lt;&gt;сб")*8</f>
        <v>#REF!</v>
      </c>
      <c r="R23" s="268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305">
        <v>5</v>
      </c>
      <c r="AD23" s="305">
        <v>10.5</v>
      </c>
      <c r="AE23" s="305">
        <v>10.5</v>
      </c>
      <c r="AF23" s="305">
        <v>10.5</v>
      </c>
      <c r="AG23" s="305">
        <v>10.5</v>
      </c>
      <c r="AH23" s="305">
        <v>10.5</v>
      </c>
      <c r="AI23" s="305">
        <v>10.5</v>
      </c>
      <c r="AJ23" s="305">
        <v>10.5</v>
      </c>
      <c r="AK23" s="305">
        <v>10.5</v>
      </c>
      <c r="AL23" s="305">
        <v>10.5</v>
      </c>
      <c r="AM23" s="305">
        <v>10.5</v>
      </c>
      <c r="AN23" s="305">
        <v>10.5</v>
      </c>
      <c r="AO23" s="305">
        <v>10.5</v>
      </c>
      <c r="AP23" s="305">
        <v>10.5</v>
      </c>
      <c r="AQ23" s="458">
        <v>10.5</v>
      </c>
      <c r="AR23" s="459">
        <v>10.5</v>
      </c>
      <c r="AS23" s="460">
        <v>5</v>
      </c>
      <c r="AT23" s="92"/>
      <c r="AU23" s="92"/>
      <c r="AV23" s="92"/>
      <c r="AW23" s="85"/>
      <c r="AX23" s="83"/>
      <c r="AY23" s="83"/>
      <c r="AZ23" s="83"/>
      <c r="BA23" s="83"/>
      <c r="BB23" s="83"/>
      <c r="BC23" s="464" t="s">
        <v>371</v>
      </c>
      <c r="BD23" s="465" t="s">
        <v>371</v>
      </c>
      <c r="BE23" s="305">
        <v>5</v>
      </c>
      <c r="BF23" s="305">
        <v>10.5</v>
      </c>
      <c r="BG23" s="305">
        <v>10.5</v>
      </c>
      <c r="BH23" s="356">
        <v>10.5</v>
      </c>
      <c r="BI23" s="356">
        <v>10.5</v>
      </c>
      <c r="BJ23" s="356">
        <v>10.5</v>
      </c>
      <c r="BK23" s="356">
        <v>10.5</v>
      </c>
      <c r="BL23" s="356">
        <v>10.5</v>
      </c>
      <c r="BM23" s="356">
        <v>10.5</v>
      </c>
      <c r="BN23" s="356">
        <v>10.5</v>
      </c>
      <c r="BO23" s="356">
        <v>10.5</v>
      </c>
      <c r="BP23" s="356">
        <v>10.5</v>
      </c>
      <c r="BQ23" s="356">
        <v>5</v>
      </c>
      <c r="BR23" s="249" t="s">
        <v>379</v>
      </c>
      <c r="BS23" s="249" t="s">
        <v>379</v>
      </c>
      <c r="BT23" s="249" t="s">
        <v>379</v>
      </c>
      <c r="BU23" s="249" t="s">
        <v>379</v>
      </c>
      <c r="BV23" s="249" t="s">
        <v>379</v>
      </c>
      <c r="BW23" s="249"/>
      <c r="BX23" s="249" t="s">
        <v>379</v>
      </c>
      <c r="BY23" s="258" t="s">
        <v>379</v>
      </c>
      <c r="BZ23" s="249" t="s">
        <v>379</v>
      </c>
      <c r="CA23" s="249" t="s">
        <v>379</v>
      </c>
      <c r="CB23" s="249" t="s">
        <v>379</v>
      </c>
      <c r="CC23" s="249" t="s">
        <v>379</v>
      </c>
      <c r="CD23" s="249"/>
      <c r="CE23" s="249" t="s">
        <v>379</v>
      </c>
      <c r="CF23" s="249"/>
      <c r="CG23" s="358">
        <v>5</v>
      </c>
      <c r="CH23" s="358">
        <v>10.5</v>
      </c>
      <c r="CI23" s="227">
        <v>10.5</v>
      </c>
      <c r="CJ23" s="227">
        <v>10.5</v>
      </c>
      <c r="CK23" s="227">
        <v>10.5</v>
      </c>
      <c r="CL23" s="227">
        <v>10.5</v>
      </c>
      <c r="CM23" s="227">
        <v>10.5</v>
      </c>
      <c r="CN23" s="227">
        <v>10.5</v>
      </c>
      <c r="CO23" s="227">
        <v>10.5</v>
      </c>
      <c r="CP23" s="227">
        <v>10.5</v>
      </c>
      <c r="CQ23" s="227">
        <v>10.5</v>
      </c>
      <c r="CR23" s="227">
        <v>10.5</v>
      </c>
      <c r="CS23" s="227">
        <v>10.5</v>
      </c>
      <c r="CT23" s="227">
        <v>10.5</v>
      </c>
      <c r="CU23" s="227">
        <v>6.5</v>
      </c>
      <c r="CV23" s="83"/>
      <c r="CW23" s="83"/>
      <c r="CX23" s="83"/>
      <c r="CY23" s="83"/>
      <c r="CZ23" s="83"/>
      <c r="DA23" s="83"/>
      <c r="DB23" s="83"/>
      <c r="DC23" s="84"/>
      <c r="DD23" s="83"/>
      <c r="DE23" s="83"/>
      <c r="DF23" s="83"/>
      <c r="DG23" s="83"/>
      <c r="DH23" s="83"/>
      <c r="DI23" s="83">
        <v>5</v>
      </c>
      <c r="DJ23" s="83">
        <v>10.5</v>
      </c>
      <c r="DK23" s="83">
        <v>10.5</v>
      </c>
      <c r="DL23" s="83">
        <v>10.5</v>
      </c>
      <c r="DM23" s="83">
        <v>10.5</v>
      </c>
      <c r="DN23" s="83">
        <v>10.5</v>
      </c>
      <c r="DO23" s="83">
        <v>10.5</v>
      </c>
      <c r="DP23" s="83">
        <v>10.5</v>
      </c>
      <c r="DQ23" s="83">
        <v>10.5</v>
      </c>
      <c r="DR23" s="83">
        <v>10.5</v>
      </c>
      <c r="DS23" s="83">
        <v>10.5</v>
      </c>
      <c r="DT23" s="83">
        <v>10.5</v>
      </c>
      <c r="DU23" s="83">
        <v>5</v>
      </c>
      <c r="DV23" s="249" t="s">
        <v>379</v>
      </c>
      <c r="DW23" s="249" t="s">
        <v>379</v>
      </c>
      <c r="DX23" s="249" t="s">
        <v>379</v>
      </c>
      <c r="DY23" s="249" t="s">
        <v>379</v>
      </c>
      <c r="DZ23" s="249" t="s">
        <v>379</v>
      </c>
      <c r="EA23" s="249"/>
      <c r="EB23" s="249" t="s">
        <v>379</v>
      </c>
      <c r="EC23" s="249" t="s">
        <v>379</v>
      </c>
      <c r="ED23" s="249" t="s">
        <v>379</v>
      </c>
      <c r="EE23" s="249" t="s">
        <v>379</v>
      </c>
      <c r="EF23" s="249" t="s">
        <v>379</v>
      </c>
      <c r="EG23" s="249" t="s">
        <v>379</v>
      </c>
      <c r="EH23" s="249"/>
      <c r="EI23" s="249"/>
      <c r="EJ23" s="249" t="s">
        <v>379</v>
      </c>
      <c r="EK23" s="83">
        <v>5</v>
      </c>
      <c r="EL23" s="83">
        <v>10.5</v>
      </c>
      <c r="EM23" s="83">
        <v>10.5</v>
      </c>
      <c r="EN23" s="83">
        <v>10.5</v>
      </c>
      <c r="EO23" s="83">
        <v>10.5</v>
      </c>
      <c r="EP23" s="83">
        <v>10.5</v>
      </c>
      <c r="EQ23" s="83">
        <v>10.5</v>
      </c>
      <c r="ER23" s="83">
        <v>10.5</v>
      </c>
      <c r="ES23" s="83">
        <v>10.5</v>
      </c>
      <c r="ET23" s="83">
        <v>10.5</v>
      </c>
      <c r="EU23" s="83">
        <v>10.5</v>
      </c>
      <c r="EV23" s="83">
        <v>10.5</v>
      </c>
      <c r="EW23" s="83">
        <v>10.5</v>
      </c>
      <c r="EX23" s="83">
        <v>10.5</v>
      </c>
      <c r="EY23" s="83">
        <v>5</v>
      </c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4"/>
      <c r="FM23" s="85">
        <v>5</v>
      </c>
      <c r="FN23" s="83">
        <v>10.5</v>
      </c>
      <c r="FO23" s="83">
        <v>10.5</v>
      </c>
      <c r="FP23" s="83">
        <v>10.5</v>
      </c>
      <c r="FQ23" s="83">
        <v>10.5</v>
      </c>
      <c r="FR23" s="83">
        <v>10.5</v>
      </c>
      <c r="FS23" s="83">
        <v>10.5</v>
      </c>
      <c r="FT23" s="83">
        <v>10.5</v>
      </c>
      <c r="FU23" s="83">
        <v>10.5</v>
      </c>
      <c r="FV23" s="83">
        <v>10.5</v>
      </c>
      <c r="FW23" s="83">
        <v>10.5</v>
      </c>
      <c r="FX23" s="83">
        <v>10.5</v>
      </c>
      <c r="FY23" s="83">
        <v>10.5</v>
      </c>
      <c r="FZ23" s="83">
        <v>10.5</v>
      </c>
      <c r="GA23" s="83">
        <v>5</v>
      </c>
      <c r="GB23" s="83"/>
      <c r="GC23" s="83"/>
      <c r="GD23" s="83"/>
      <c r="GE23" s="83"/>
      <c r="GF23" s="83"/>
      <c r="GG23" s="83"/>
      <c r="GH23" s="83"/>
      <c r="GI23" s="83"/>
      <c r="GJ23" s="83"/>
      <c r="GK23" s="83"/>
      <c r="GL23" s="83"/>
      <c r="GM23" s="83"/>
      <c r="GN23" s="83"/>
      <c r="GO23" s="83">
        <v>5</v>
      </c>
      <c r="GP23" s="84">
        <v>10.5</v>
      </c>
      <c r="GQ23" s="85">
        <v>10.5</v>
      </c>
      <c r="GR23" s="83">
        <v>10.5</v>
      </c>
      <c r="GS23" s="83">
        <v>10.5</v>
      </c>
      <c r="GT23" s="83">
        <v>10.5</v>
      </c>
      <c r="GU23" s="83">
        <v>10.5</v>
      </c>
      <c r="GV23" s="83">
        <v>10.5</v>
      </c>
      <c r="GW23" s="83">
        <v>10.5</v>
      </c>
      <c r="GX23" s="83">
        <v>10.5</v>
      </c>
      <c r="GY23" s="83">
        <v>10.5</v>
      </c>
      <c r="GZ23" s="83">
        <v>10.5</v>
      </c>
      <c r="HA23" s="83">
        <v>10.5</v>
      </c>
      <c r="HB23" s="83">
        <v>10.5</v>
      </c>
      <c r="HC23" s="83">
        <v>5</v>
      </c>
      <c r="HD23" s="83"/>
      <c r="HE23" s="83"/>
      <c r="HF23" s="83"/>
      <c r="HG23" s="83"/>
      <c r="HH23" s="83"/>
      <c r="HI23" s="83"/>
      <c r="HJ23" s="83"/>
      <c r="HK23" s="83"/>
      <c r="HL23" s="83"/>
      <c r="HM23" s="83"/>
      <c r="HN23" s="83"/>
      <c r="HO23" s="83"/>
      <c r="HP23" s="83"/>
      <c r="HQ23" s="83">
        <v>5</v>
      </c>
      <c r="HR23" s="83">
        <v>10.5</v>
      </c>
      <c r="HS23" s="83">
        <v>10.5</v>
      </c>
      <c r="HT23" s="83">
        <v>10.5</v>
      </c>
      <c r="HU23" s="84">
        <v>10.5</v>
      </c>
      <c r="HV23" s="85">
        <v>10.5</v>
      </c>
      <c r="HW23" s="83">
        <v>10.5</v>
      </c>
      <c r="HX23" s="83">
        <v>10.5</v>
      </c>
      <c r="HY23" s="83">
        <v>10.5</v>
      </c>
      <c r="HZ23" s="83">
        <v>10.5</v>
      </c>
      <c r="IA23" s="83">
        <v>10.5</v>
      </c>
      <c r="IB23" s="83">
        <v>10.5</v>
      </c>
      <c r="IC23" s="83">
        <v>10.5</v>
      </c>
      <c r="ID23" s="83">
        <v>10.5</v>
      </c>
      <c r="IE23" s="83">
        <v>5</v>
      </c>
      <c r="IF23" s="83"/>
      <c r="IG23" s="83"/>
      <c r="IH23" s="83"/>
      <c r="II23" s="83"/>
      <c r="IJ23" s="83"/>
      <c r="IK23" s="83"/>
      <c r="IL23" s="83"/>
      <c r="IM23" s="83"/>
      <c r="IN23" s="83"/>
      <c r="IO23" s="83"/>
      <c r="IP23" s="83"/>
      <c r="IQ23" s="83"/>
      <c r="IR23" s="83"/>
      <c r="IS23" s="83">
        <v>5</v>
      </c>
      <c r="IT23" s="83">
        <v>10.5</v>
      </c>
      <c r="IU23" s="83">
        <v>10.5</v>
      </c>
      <c r="IV23" s="83">
        <v>10.5</v>
      </c>
      <c r="IW23" s="83">
        <v>10.5</v>
      </c>
      <c r="IX23" s="83">
        <v>10.5</v>
      </c>
      <c r="IY23" s="83">
        <v>10.5</v>
      </c>
      <c r="IZ23" s="84">
        <v>10.5</v>
      </c>
      <c r="JA23" s="85">
        <v>10.5</v>
      </c>
      <c r="JB23" s="83">
        <v>10.5</v>
      </c>
      <c r="JC23" s="83">
        <v>10.5</v>
      </c>
      <c r="JD23" s="83">
        <v>10.5</v>
      </c>
      <c r="JE23" s="83">
        <v>10.5</v>
      </c>
      <c r="JF23" s="83">
        <v>10.5</v>
      </c>
      <c r="JG23" s="83">
        <v>5</v>
      </c>
      <c r="JH23" s="83"/>
      <c r="JI23" s="83"/>
      <c r="JJ23" s="83"/>
      <c r="JK23" s="83"/>
      <c r="JL23" s="83"/>
      <c r="JM23" s="83"/>
      <c r="JN23" s="83"/>
      <c r="JO23" s="83"/>
      <c r="JP23" s="83"/>
      <c r="JQ23" s="83"/>
      <c r="JR23" s="83"/>
      <c r="JS23" s="83"/>
      <c r="JT23" s="83"/>
      <c r="JU23" s="83">
        <v>5</v>
      </c>
      <c r="JV23" s="83">
        <v>10.5</v>
      </c>
      <c r="JW23" s="83">
        <v>10.5</v>
      </c>
      <c r="JX23" s="83">
        <v>10.5</v>
      </c>
      <c r="JY23" s="83">
        <v>10.5</v>
      </c>
      <c r="JZ23" s="83">
        <v>10.5</v>
      </c>
      <c r="KA23" s="83">
        <v>10.5</v>
      </c>
      <c r="KB23" s="83">
        <v>10.5</v>
      </c>
      <c r="KC23" s="83">
        <v>10.5</v>
      </c>
      <c r="KD23" s="84">
        <v>10.5</v>
      </c>
      <c r="KE23" s="85">
        <v>10.5</v>
      </c>
      <c r="KF23" s="83">
        <v>10.5</v>
      </c>
      <c r="KG23" s="83">
        <v>10.5</v>
      </c>
      <c r="KH23" s="83">
        <v>10.5</v>
      </c>
      <c r="KI23" s="83">
        <v>5</v>
      </c>
      <c r="KJ23" s="83"/>
      <c r="KK23" s="83"/>
      <c r="KL23" s="83"/>
      <c r="KM23" s="83"/>
      <c r="KN23" s="83"/>
      <c r="KO23" s="83"/>
      <c r="KP23" s="83"/>
      <c r="KQ23" s="83"/>
      <c r="KR23" s="83"/>
      <c r="KS23" s="83"/>
      <c r="KT23" s="83"/>
      <c r="KU23" s="83"/>
      <c r="KV23" s="83"/>
      <c r="KW23" s="83">
        <v>5</v>
      </c>
      <c r="KX23" s="83">
        <v>10.5</v>
      </c>
      <c r="KY23" s="83">
        <v>10.5</v>
      </c>
      <c r="KZ23" s="83">
        <v>10.5</v>
      </c>
      <c r="LA23" s="83">
        <v>10.5</v>
      </c>
      <c r="LB23" s="83">
        <v>10.5</v>
      </c>
      <c r="LC23" s="83">
        <v>10.5</v>
      </c>
      <c r="LD23" s="83">
        <v>10.5</v>
      </c>
      <c r="LE23" s="83">
        <v>10.5</v>
      </c>
      <c r="LF23" s="83">
        <v>10.5</v>
      </c>
      <c r="LG23" s="83">
        <v>10.5</v>
      </c>
      <c r="LH23" s="83">
        <v>10.5</v>
      </c>
      <c r="LI23" s="84">
        <v>10.5</v>
      </c>
      <c r="LJ23" s="85">
        <v>10.5</v>
      </c>
      <c r="LK23" s="83">
        <v>5</v>
      </c>
      <c r="LL23" s="83"/>
      <c r="LM23" s="83"/>
      <c r="LN23" s="83"/>
      <c r="LO23" s="83"/>
      <c r="LP23" s="83"/>
      <c r="LQ23" s="83"/>
      <c r="LR23" s="83"/>
      <c r="LS23" s="83"/>
      <c r="LT23" s="83"/>
      <c r="LU23" s="83"/>
      <c r="LV23" s="83"/>
      <c r="LW23" s="83"/>
      <c r="LX23" s="83"/>
      <c r="LY23" s="83">
        <v>5</v>
      </c>
      <c r="LZ23" s="83">
        <v>10.5</v>
      </c>
      <c r="MA23" s="83">
        <v>10.5</v>
      </c>
      <c r="MB23" s="83">
        <v>10.5</v>
      </c>
      <c r="MC23" s="83">
        <v>10.5</v>
      </c>
      <c r="MD23" s="83">
        <v>10.5</v>
      </c>
      <c r="ME23" s="83">
        <v>10.5</v>
      </c>
      <c r="MF23" s="83">
        <v>10.5</v>
      </c>
      <c r="MG23" s="83">
        <v>10.5</v>
      </c>
      <c r="MH23" s="83">
        <v>10.5</v>
      </c>
      <c r="MI23" s="83">
        <v>10.5</v>
      </c>
      <c r="MJ23" s="83">
        <v>10.5</v>
      </c>
      <c r="MK23" s="83">
        <v>10.5</v>
      </c>
      <c r="ML23" s="83">
        <v>10.5</v>
      </c>
      <c r="MM23" s="84">
        <v>5</v>
      </c>
      <c r="MN23" s="85"/>
      <c r="MO23" s="83"/>
      <c r="MP23" s="83"/>
      <c r="MQ23" s="83"/>
      <c r="MR23" s="83"/>
      <c r="MS23" s="83"/>
      <c r="MT23" s="83"/>
      <c r="MU23" s="83"/>
      <c r="MV23" s="83"/>
      <c r="MW23" s="83"/>
      <c r="MX23" s="83"/>
      <c r="MY23" s="83"/>
      <c r="MZ23" s="83"/>
      <c r="NA23" s="83">
        <v>5</v>
      </c>
      <c r="NB23" s="83">
        <v>10.5</v>
      </c>
      <c r="NC23" s="83">
        <v>10.5</v>
      </c>
      <c r="ND23" s="83">
        <v>10.5</v>
      </c>
      <c r="NE23" s="83">
        <v>10.5</v>
      </c>
      <c r="NF23" s="83">
        <v>10.5</v>
      </c>
      <c r="NG23" s="83">
        <v>10.5</v>
      </c>
      <c r="NH23" s="83">
        <v>10.5</v>
      </c>
      <c r="NI23" s="83">
        <v>10.5</v>
      </c>
      <c r="NJ23" s="83">
        <v>10.5</v>
      </c>
      <c r="NK23" s="83">
        <v>10.5</v>
      </c>
      <c r="NL23" s="83">
        <v>10.5</v>
      </c>
      <c r="NM23" s="83">
        <v>10.5</v>
      </c>
      <c r="NN23" s="83">
        <v>10.5</v>
      </c>
      <c r="NO23" s="83">
        <v>5</v>
      </c>
      <c r="NP23" s="83"/>
      <c r="NQ23" s="83"/>
      <c r="NR23" s="84"/>
      <c r="NS23" s="85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4"/>
    </row>
    <row r="24" spans="1:413" ht="16.5" thickBot="1" x14ac:dyDescent="0.3">
      <c r="A24" s="1"/>
      <c r="B24" s="213" t="s">
        <v>494</v>
      </c>
      <c r="C24" s="213"/>
      <c r="D24" s="128"/>
      <c r="E24" s="483"/>
      <c r="F24" s="245" t="s">
        <v>48</v>
      </c>
      <c r="G24" s="484"/>
      <c r="H24" s="485"/>
      <c r="I24" s="220" t="s">
        <v>303</v>
      </c>
      <c r="J24" s="486"/>
      <c r="K24" s="487"/>
      <c r="L24" s="488"/>
      <c r="M24" s="488"/>
      <c r="N24" s="364"/>
      <c r="O24" s="364"/>
      <c r="P24" s="364"/>
      <c r="Q24" s="364"/>
      <c r="R24" s="268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92"/>
      <c r="AU24" s="92"/>
      <c r="AV24" s="92"/>
      <c r="AW24" s="85"/>
      <c r="AX24" s="83"/>
      <c r="AY24" s="83"/>
      <c r="AZ24" s="83"/>
      <c r="BA24" s="83"/>
      <c r="BB24" s="81"/>
      <c r="BC24" s="81"/>
      <c r="BD24" s="81"/>
      <c r="BE24" s="473" t="s">
        <v>371</v>
      </c>
      <c r="BF24" s="474" t="s">
        <v>371</v>
      </c>
      <c r="BG24" s="305">
        <v>10.5</v>
      </c>
      <c r="BH24" s="305">
        <v>10.5</v>
      </c>
      <c r="BI24" s="305">
        <v>10.5</v>
      </c>
      <c r="BJ24" s="305">
        <v>10.5</v>
      </c>
      <c r="BK24" s="305">
        <v>10.5</v>
      </c>
      <c r="BL24" s="305">
        <v>10.5</v>
      </c>
      <c r="BM24" s="305">
        <v>10.5</v>
      </c>
      <c r="BN24" s="305">
        <v>10.5</v>
      </c>
      <c r="BO24" s="305">
        <v>10.5</v>
      </c>
      <c r="BP24" s="305">
        <v>10.5</v>
      </c>
      <c r="BQ24" s="305">
        <v>10.5</v>
      </c>
      <c r="BR24" s="305">
        <v>10.5</v>
      </c>
      <c r="BS24" s="305">
        <v>5</v>
      </c>
      <c r="BT24" s="83"/>
      <c r="BU24" s="83"/>
      <c r="BV24" s="81"/>
      <c r="BW24" s="81"/>
      <c r="BX24" s="81"/>
      <c r="BY24" s="268"/>
      <c r="BZ24" s="81"/>
      <c r="CA24" s="81"/>
      <c r="CB24" s="81"/>
      <c r="CC24" s="81"/>
      <c r="CD24" s="81"/>
      <c r="CE24" s="83"/>
      <c r="CF24" s="83"/>
      <c r="CG24" s="305">
        <v>5</v>
      </c>
      <c r="CH24" s="305">
        <v>10.5</v>
      </c>
      <c r="CI24" s="305">
        <v>10.5</v>
      </c>
      <c r="CJ24" s="305">
        <v>10.5</v>
      </c>
      <c r="CK24" s="305">
        <v>10.5</v>
      </c>
      <c r="CL24" s="305">
        <v>10.5</v>
      </c>
      <c r="CM24" s="305">
        <v>10.5</v>
      </c>
      <c r="CN24" s="305">
        <v>10.5</v>
      </c>
      <c r="CO24" s="305">
        <v>10.5</v>
      </c>
      <c r="CP24" s="305">
        <v>10.5</v>
      </c>
      <c r="CQ24" s="305">
        <v>10.5</v>
      </c>
      <c r="CR24" s="305">
        <v>10.5</v>
      </c>
      <c r="CS24" s="305">
        <v>10.5</v>
      </c>
      <c r="CT24" s="305">
        <v>10.5</v>
      </c>
      <c r="CU24" s="305">
        <v>5</v>
      </c>
      <c r="CV24" s="83"/>
      <c r="CW24" s="83"/>
      <c r="CX24" s="83"/>
      <c r="CY24" s="83"/>
      <c r="CZ24" s="83"/>
      <c r="DA24" s="83"/>
      <c r="DB24" s="83"/>
      <c r="DC24" s="84"/>
      <c r="DD24" s="83"/>
      <c r="DE24" s="83"/>
      <c r="DF24" s="83"/>
      <c r="DG24" s="83"/>
      <c r="DH24" s="83"/>
      <c r="DI24" s="83">
        <v>5</v>
      </c>
      <c r="DJ24" s="83">
        <v>10.5</v>
      </c>
      <c r="DK24" s="83">
        <v>10.5</v>
      </c>
      <c r="DL24" s="83">
        <v>10.5</v>
      </c>
      <c r="DM24" s="83">
        <v>10.5</v>
      </c>
      <c r="DN24" s="83">
        <v>10.5</v>
      </c>
      <c r="DO24" s="83">
        <v>10.5</v>
      </c>
      <c r="DP24" s="83">
        <v>10.5</v>
      </c>
      <c r="DQ24" s="83">
        <v>10.5</v>
      </c>
      <c r="DR24" s="83">
        <v>10.5</v>
      </c>
      <c r="DS24" s="83">
        <v>10.5</v>
      </c>
      <c r="DT24" s="83">
        <v>10.5</v>
      </c>
      <c r="DU24" s="83">
        <v>10.5</v>
      </c>
      <c r="DV24" s="249" t="s">
        <v>379</v>
      </c>
      <c r="DW24" s="249" t="s">
        <v>379</v>
      </c>
      <c r="DX24" s="249" t="s">
        <v>379</v>
      </c>
      <c r="DY24" s="249" t="s">
        <v>379</v>
      </c>
      <c r="DZ24" s="249" t="s">
        <v>379</v>
      </c>
      <c r="EA24" s="249"/>
      <c r="EB24" s="249" t="s">
        <v>379</v>
      </c>
      <c r="EC24" s="249" t="s">
        <v>379</v>
      </c>
      <c r="ED24" s="249" t="s">
        <v>379</v>
      </c>
      <c r="EE24" s="249" t="s">
        <v>379</v>
      </c>
      <c r="EF24" s="249" t="s">
        <v>379</v>
      </c>
      <c r="EG24" s="249" t="s">
        <v>379</v>
      </c>
      <c r="EH24" s="249"/>
      <c r="EI24" s="249"/>
      <c r="EJ24" s="249" t="s">
        <v>379</v>
      </c>
      <c r="EK24" s="83">
        <v>5</v>
      </c>
      <c r="EL24" s="83">
        <v>10.5</v>
      </c>
      <c r="EM24" s="83">
        <v>10.5</v>
      </c>
      <c r="EN24" s="83">
        <v>10.5</v>
      </c>
      <c r="EO24" s="83">
        <v>10.5</v>
      </c>
      <c r="EP24" s="83">
        <v>10.5</v>
      </c>
      <c r="EQ24" s="83">
        <v>10.5</v>
      </c>
      <c r="ER24" s="83">
        <v>10.5</v>
      </c>
      <c r="ES24" s="83">
        <v>10.5</v>
      </c>
      <c r="ET24" s="83">
        <v>10.5</v>
      </c>
      <c r="EU24" s="83">
        <v>10.5</v>
      </c>
      <c r="EV24" s="83">
        <v>10.5</v>
      </c>
      <c r="EW24" s="83">
        <v>10.5</v>
      </c>
      <c r="EX24" s="83">
        <v>10.5</v>
      </c>
      <c r="EY24" s="83">
        <v>5</v>
      </c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4"/>
      <c r="FM24" s="85">
        <v>5</v>
      </c>
      <c r="FN24" s="83">
        <v>10.5</v>
      </c>
      <c r="FO24" s="83">
        <v>10.5</v>
      </c>
      <c r="FP24" s="83">
        <v>10.5</v>
      </c>
      <c r="FQ24" s="83">
        <v>10.5</v>
      </c>
      <c r="FR24" s="83">
        <v>10.5</v>
      </c>
      <c r="FS24" s="83">
        <v>10.5</v>
      </c>
      <c r="FT24" s="83">
        <v>10.5</v>
      </c>
      <c r="FU24" s="83">
        <v>10.5</v>
      </c>
      <c r="FV24" s="83">
        <v>10.5</v>
      </c>
      <c r="FW24" s="83">
        <v>10.5</v>
      </c>
      <c r="FX24" s="83">
        <v>10.5</v>
      </c>
      <c r="FY24" s="83">
        <v>10.5</v>
      </c>
      <c r="FZ24" s="83">
        <v>10.5</v>
      </c>
      <c r="GA24" s="83">
        <v>5</v>
      </c>
      <c r="GB24" s="83"/>
      <c r="GC24" s="83"/>
      <c r="GD24" s="83"/>
      <c r="GE24" s="83"/>
      <c r="GF24" s="83"/>
      <c r="GG24" s="83"/>
      <c r="GH24" s="83"/>
      <c r="GI24" s="83"/>
      <c r="GJ24" s="83"/>
      <c r="GK24" s="83"/>
      <c r="GL24" s="83"/>
      <c r="GM24" s="83"/>
      <c r="GN24" s="83"/>
      <c r="GO24" s="83">
        <v>5</v>
      </c>
      <c r="GP24" s="84">
        <v>10.5</v>
      </c>
      <c r="GQ24" s="85">
        <v>10.5</v>
      </c>
      <c r="GR24" s="83">
        <v>10.5</v>
      </c>
      <c r="GS24" s="83">
        <v>10.5</v>
      </c>
      <c r="GT24" s="83">
        <v>10.5</v>
      </c>
      <c r="GU24" s="83">
        <v>10.5</v>
      </c>
      <c r="GV24" s="83">
        <v>10.5</v>
      </c>
      <c r="GW24" s="83">
        <v>10.5</v>
      </c>
      <c r="GX24" s="83">
        <v>10.5</v>
      </c>
      <c r="GY24" s="83">
        <v>10.5</v>
      </c>
      <c r="GZ24" s="83">
        <v>10.5</v>
      </c>
      <c r="HA24" s="83">
        <v>10.5</v>
      </c>
      <c r="HB24" s="83">
        <v>10.5</v>
      </c>
      <c r="HC24" s="83">
        <v>5</v>
      </c>
      <c r="HD24" s="83"/>
      <c r="HE24" s="83"/>
      <c r="HF24" s="83"/>
      <c r="HG24" s="83"/>
      <c r="HH24" s="83"/>
      <c r="HI24" s="83"/>
      <c r="HJ24" s="83"/>
      <c r="HK24" s="83"/>
      <c r="HL24" s="83"/>
      <c r="HM24" s="83"/>
      <c r="HN24" s="83"/>
      <c r="HO24" s="83"/>
      <c r="HP24" s="83"/>
      <c r="HQ24" s="83">
        <v>5</v>
      </c>
      <c r="HR24" s="83">
        <v>10.5</v>
      </c>
      <c r="HS24" s="83">
        <v>10.5</v>
      </c>
      <c r="HT24" s="83">
        <v>10.5</v>
      </c>
      <c r="HU24" s="84">
        <v>10.5</v>
      </c>
      <c r="HV24" s="85">
        <v>10.5</v>
      </c>
      <c r="HW24" s="83">
        <v>10.5</v>
      </c>
      <c r="HX24" s="83">
        <v>10.5</v>
      </c>
      <c r="HY24" s="83">
        <v>10.5</v>
      </c>
      <c r="HZ24" s="83">
        <v>10.5</v>
      </c>
      <c r="IA24" s="83">
        <v>10.5</v>
      </c>
      <c r="IB24" s="83">
        <v>10.5</v>
      </c>
      <c r="IC24" s="83">
        <v>10.5</v>
      </c>
      <c r="ID24" s="83">
        <v>10.5</v>
      </c>
      <c r="IE24" s="83">
        <v>5</v>
      </c>
      <c r="IF24" s="83"/>
      <c r="IG24" s="83"/>
      <c r="IH24" s="83"/>
      <c r="II24" s="83"/>
      <c r="IJ24" s="83"/>
      <c r="IK24" s="83"/>
      <c r="IL24" s="83"/>
      <c r="IM24" s="83"/>
      <c r="IN24" s="83"/>
      <c r="IO24" s="83"/>
      <c r="IP24" s="83"/>
      <c r="IQ24" s="83"/>
      <c r="IR24" s="83"/>
      <c r="IS24" s="83">
        <v>5</v>
      </c>
      <c r="IT24" s="83">
        <v>10.5</v>
      </c>
      <c r="IU24" s="83">
        <v>10.5</v>
      </c>
      <c r="IV24" s="83">
        <v>10.5</v>
      </c>
      <c r="IW24" s="83">
        <v>10.5</v>
      </c>
      <c r="IX24" s="83">
        <v>10.5</v>
      </c>
      <c r="IY24" s="83">
        <v>10.5</v>
      </c>
      <c r="IZ24" s="84">
        <v>10.5</v>
      </c>
      <c r="JA24" s="85">
        <v>10.5</v>
      </c>
      <c r="JB24" s="83">
        <v>10.5</v>
      </c>
      <c r="JC24" s="83">
        <v>10.5</v>
      </c>
      <c r="JD24" s="83">
        <v>10.5</v>
      </c>
      <c r="JE24" s="83">
        <v>10.5</v>
      </c>
      <c r="JF24" s="83">
        <v>10.5</v>
      </c>
      <c r="JG24" s="83">
        <v>5</v>
      </c>
      <c r="JH24" s="83"/>
      <c r="JI24" s="83"/>
      <c r="JJ24" s="83"/>
      <c r="JK24" s="83"/>
      <c r="JL24" s="83"/>
      <c r="JM24" s="83"/>
      <c r="JN24" s="83"/>
      <c r="JO24" s="83"/>
      <c r="JP24" s="83"/>
      <c r="JQ24" s="83"/>
      <c r="JR24" s="83"/>
      <c r="JS24" s="83"/>
      <c r="JT24" s="83"/>
      <c r="JU24" s="83">
        <v>5</v>
      </c>
      <c r="JV24" s="83">
        <v>10.5</v>
      </c>
      <c r="JW24" s="83">
        <v>10.5</v>
      </c>
      <c r="JX24" s="83">
        <v>10.5</v>
      </c>
      <c r="JY24" s="83">
        <v>10.5</v>
      </c>
      <c r="JZ24" s="83">
        <v>10.5</v>
      </c>
      <c r="KA24" s="83">
        <v>10.5</v>
      </c>
      <c r="KB24" s="83">
        <v>10.5</v>
      </c>
      <c r="KC24" s="83">
        <v>10.5</v>
      </c>
      <c r="KD24" s="84">
        <v>10.5</v>
      </c>
      <c r="KE24" s="85">
        <v>10.5</v>
      </c>
      <c r="KF24" s="83">
        <v>10.5</v>
      </c>
      <c r="KG24" s="83">
        <v>10.5</v>
      </c>
      <c r="KH24" s="83">
        <v>10.5</v>
      </c>
      <c r="KI24" s="83">
        <v>5</v>
      </c>
      <c r="KJ24" s="83"/>
      <c r="KK24" s="83"/>
      <c r="KL24" s="83"/>
      <c r="KM24" s="83"/>
      <c r="KN24" s="83"/>
      <c r="KO24" s="83"/>
      <c r="KP24" s="83"/>
      <c r="KQ24" s="83"/>
      <c r="KR24" s="83"/>
      <c r="KS24" s="83"/>
      <c r="KT24" s="83"/>
      <c r="KU24" s="83"/>
      <c r="KV24" s="83"/>
      <c r="KW24" s="83">
        <v>5</v>
      </c>
      <c r="KX24" s="83">
        <v>10.5</v>
      </c>
      <c r="KY24" s="83">
        <v>10.5</v>
      </c>
      <c r="KZ24" s="83">
        <v>10.5</v>
      </c>
      <c r="LA24" s="83">
        <v>10.5</v>
      </c>
      <c r="LB24" s="83">
        <v>10.5</v>
      </c>
      <c r="LC24" s="83">
        <v>10.5</v>
      </c>
      <c r="LD24" s="83">
        <v>10.5</v>
      </c>
      <c r="LE24" s="83">
        <v>10.5</v>
      </c>
      <c r="LF24" s="83">
        <v>10.5</v>
      </c>
      <c r="LG24" s="83">
        <v>10.5</v>
      </c>
      <c r="LH24" s="83">
        <v>10.5</v>
      </c>
      <c r="LI24" s="84">
        <v>10.5</v>
      </c>
      <c r="LJ24" s="85">
        <v>10.5</v>
      </c>
      <c r="LK24" s="83">
        <v>5</v>
      </c>
      <c r="LL24" s="83"/>
      <c r="LM24" s="83"/>
      <c r="LN24" s="83"/>
      <c r="LO24" s="83"/>
      <c r="LP24" s="83"/>
      <c r="LQ24" s="83"/>
      <c r="LR24" s="83"/>
      <c r="LS24" s="83"/>
      <c r="LT24" s="83"/>
      <c r="LU24" s="83"/>
      <c r="LV24" s="83"/>
      <c r="LW24" s="83"/>
      <c r="LX24" s="83"/>
      <c r="LY24" s="83">
        <v>5</v>
      </c>
      <c r="LZ24" s="83">
        <v>10.5</v>
      </c>
      <c r="MA24" s="83">
        <v>10.5</v>
      </c>
      <c r="MB24" s="83">
        <v>10.5</v>
      </c>
      <c r="MC24" s="83">
        <v>10.5</v>
      </c>
      <c r="MD24" s="83">
        <v>10.5</v>
      </c>
      <c r="ME24" s="83">
        <v>10.5</v>
      </c>
      <c r="MF24" s="83">
        <v>10.5</v>
      </c>
      <c r="MG24" s="83">
        <v>10.5</v>
      </c>
      <c r="MH24" s="83">
        <v>10.5</v>
      </c>
      <c r="MI24" s="83">
        <v>10.5</v>
      </c>
      <c r="MJ24" s="83">
        <v>10.5</v>
      </c>
      <c r="MK24" s="83">
        <v>10.5</v>
      </c>
      <c r="ML24" s="249" t="s">
        <v>379</v>
      </c>
      <c r="MM24" s="249" t="s">
        <v>379</v>
      </c>
      <c r="MN24" s="249" t="s">
        <v>379</v>
      </c>
      <c r="MO24" s="249" t="s">
        <v>379</v>
      </c>
      <c r="MP24" s="249" t="s">
        <v>379</v>
      </c>
      <c r="MQ24" s="249" t="s">
        <v>379</v>
      </c>
      <c r="MR24" s="249" t="s">
        <v>379</v>
      </c>
      <c r="MS24" s="249" t="s">
        <v>379</v>
      </c>
      <c r="MT24" s="249" t="s">
        <v>379</v>
      </c>
      <c r="MU24" s="249" t="s">
        <v>379</v>
      </c>
      <c r="MV24" s="249" t="s">
        <v>379</v>
      </c>
      <c r="MW24" s="249" t="s">
        <v>379</v>
      </c>
      <c r="MX24" s="249" t="s">
        <v>379</v>
      </c>
      <c r="MY24" s="249" t="s">
        <v>379</v>
      </c>
      <c r="MZ24" s="249" t="s">
        <v>379</v>
      </c>
      <c r="NA24" s="83">
        <v>5</v>
      </c>
      <c r="NB24" s="83">
        <v>10.5</v>
      </c>
      <c r="NC24" s="83">
        <v>10.5</v>
      </c>
      <c r="ND24" s="83">
        <v>10.5</v>
      </c>
      <c r="NE24" s="83">
        <v>10.5</v>
      </c>
      <c r="NF24" s="83">
        <v>10.5</v>
      </c>
      <c r="NG24" s="83">
        <v>10.5</v>
      </c>
      <c r="NH24" s="83">
        <v>10.5</v>
      </c>
      <c r="NI24" s="83">
        <v>10.5</v>
      </c>
      <c r="NJ24" s="83">
        <v>10.5</v>
      </c>
      <c r="NK24" s="83">
        <v>10.5</v>
      </c>
      <c r="NL24" s="83">
        <v>10.5</v>
      </c>
      <c r="NM24" s="83">
        <v>10.5</v>
      </c>
      <c r="NN24" s="83">
        <v>10.5</v>
      </c>
      <c r="NO24" s="83">
        <v>5</v>
      </c>
      <c r="NP24" s="83"/>
      <c r="NQ24" s="83"/>
      <c r="NR24" s="84"/>
      <c r="NS24" s="85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4"/>
    </row>
    <row r="25" spans="1:413" ht="15.75" x14ac:dyDescent="0.25">
      <c r="A25" s="1"/>
      <c r="B25" s="110" t="s">
        <v>96</v>
      </c>
      <c r="C25" s="110" t="str">
        <f>LEFT(B25,FIND(" ",B25))</f>
        <v xml:space="preserve">Никитин </v>
      </c>
      <c r="D25" s="51"/>
      <c r="E25" s="252"/>
      <c r="F25" s="379" t="s">
        <v>79</v>
      </c>
      <c r="G25" s="110"/>
      <c r="H25" s="110"/>
      <c r="I25" s="254" t="s">
        <v>350</v>
      </c>
      <c r="J25" s="370"/>
      <c r="K25" s="370"/>
      <c r="L25" s="2"/>
      <c r="M25" s="2"/>
      <c r="N25" s="367"/>
      <c r="O25" s="367"/>
      <c r="P25" s="367"/>
      <c r="Q25" s="367"/>
      <c r="R25" s="268">
        <v>10</v>
      </c>
      <c r="S25" s="81">
        <v>10</v>
      </c>
      <c r="T25" s="81">
        <v>10</v>
      </c>
      <c r="U25" s="81">
        <v>10</v>
      </c>
      <c r="V25" s="81">
        <v>10</v>
      </c>
      <c r="W25" s="81">
        <v>10</v>
      </c>
      <c r="X25" s="81">
        <v>10</v>
      </c>
      <c r="Y25" s="81">
        <v>10</v>
      </c>
      <c r="Z25" s="81">
        <v>10</v>
      </c>
      <c r="AA25" s="81">
        <v>10</v>
      </c>
      <c r="AB25" s="81">
        <v>10</v>
      </c>
      <c r="AC25" s="81" t="s">
        <v>362</v>
      </c>
      <c r="AD25" s="81" t="s">
        <v>362</v>
      </c>
      <c r="AE25" s="81" t="s">
        <v>362</v>
      </c>
      <c r="AF25" s="81" t="s">
        <v>362</v>
      </c>
      <c r="AG25" s="81" t="s">
        <v>362</v>
      </c>
      <c r="AH25" s="81" t="s">
        <v>362</v>
      </c>
      <c r="AI25" s="81" t="s">
        <v>362</v>
      </c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5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>
        <v>10</v>
      </c>
      <c r="BM25" s="83">
        <v>10</v>
      </c>
      <c r="BN25" s="83">
        <v>10</v>
      </c>
      <c r="BO25" s="83">
        <v>10</v>
      </c>
      <c r="BP25" s="83">
        <v>10</v>
      </c>
      <c r="BQ25" s="83">
        <v>10</v>
      </c>
      <c r="BR25" s="83">
        <v>10</v>
      </c>
      <c r="BS25" s="83">
        <v>10</v>
      </c>
      <c r="BT25" s="83">
        <v>10</v>
      </c>
      <c r="BU25" s="83">
        <v>10</v>
      </c>
      <c r="BV25" s="83">
        <v>10</v>
      </c>
      <c r="BW25" s="83">
        <v>10</v>
      </c>
      <c r="BX25" s="83">
        <v>10</v>
      </c>
      <c r="BY25" s="85">
        <v>10</v>
      </c>
      <c r="BZ25" s="83">
        <v>10</v>
      </c>
      <c r="CA25" s="83">
        <v>10</v>
      </c>
      <c r="CB25" s="83">
        <v>10</v>
      </c>
      <c r="CC25" s="83">
        <v>10</v>
      </c>
      <c r="CD25" s="83">
        <v>10</v>
      </c>
      <c r="CE25" s="83">
        <v>10</v>
      </c>
      <c r="CF25" s="83">
        <v>10</v>
      </c>
      <c r="CG25" s="83">
        <v>10</v>
      </c>
      <c r="CH25" s="83">
        <v>10</v>
      </c>
      <c r="CI25" s="83">
        <v>10</v>
      </c>
      <c r="CJ25" s="83">
        <v>10</v>
      </c>
      <c r="CK25" s="83">
        <v>10</v>
      </c>
      <c r="CL25" s="83">
        <v>10</v>
      </c>
      <c r="CM25" s="83">
        <v>10</v>
      </c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4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>
        <v>10</v>
      </c>
      <c r="DQ25" s="83">
        <v>10</v>
      </c>
      <c r="DR25" s="83">
        <v>10</v>
      </c>
      <c r="DS25" s="83">
        <v>10</v>
      </c>
      <c r="DT25" s="83">
        <v>10</v>
      </c>
      <c r="DU25" s="83">
        <v>10</v>
      </c>
      <c r="DV25" s="83">
        <v>10</v>
      </c>
      <c r="DW25" s="83">
        <v>10</v>
      </c>
      <c r="DX25" s="83">
        <v>10</v>
      </c>
      <c r="DY25" s="83">
        <v>10</v>
      </c>
      <c r="DZ25" s="83">
        <v>10</v>
      </c>
      <c r="EA25" s="83">
        <v>10</v>
      </c>
      <c r="EB25" s="83">
        <v>10</v>
      </c>
      <c r="EC25" s="83">
        <v>10</v>
      </c>
      <c r="ED25" s="83">
        <v>10</v>
      </c>
      <c r="EE25" s="83">
        <v>10</v>
      </c>
      <c r="EF25" s="83">
        <v>10</v>
      </c>
      <c r="EG25" s="84">
        <v>10</v>
      </c>
      <c r="EH25" s="85">
        <v>10</v>
      </c>
      <c r="EI25" s="83">
        <v>10</v>
      </c>
      <c r="EJ25" s="83">
        <v>10</v>
      </c>
      <c r="EK25" s="83">
        <v>10</v>
      </c>
      <c r="EL25" s="83">
        <v>10</v>
      </c>
      <c r="EM25" s="83">
        <v>10</v>
      </c>
      <c r="EN25" s="83">
        <v>10</v>
      </c>
      <c r="EO25" s="83">
        <v>10</v>
      </c>
      <c r="EP25" s="83">
        <v>10</v>
      </c>
      <c r="EQ25" s="83">
        <v>10</v>
      </c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4"/>
      <c r="FM25" s="85"/>
      <c r="FN25" s="83"/>
      <c r="FO25" s="83"/>
      <c r="FP25" s="83"/>
      <c r="FQ25" s="83"/>
      <c r="FR25" s="83"/>
      <c r="FS25" s="83"/>
      <c r="FT25" s="83">
        <v>10</v>
      </c>
      <c r="FU25" s="83">
        <v>10</v>
      </c>
      <c r="FV25" s="83">
        <v>10</v>
      </c>
      <c r="FW25" s="83">
        <v>10</v>
      </c>
      <c r="FX25" s="83">
        <v>10</v>
      </c>
      <c r="FY25" s="83">
        <v>10</v>
      </c>
      <c r="FZ25" s="83">
        <v>10</v>
      </c>
      <c r="GA25" s="83">
        <v>10</v>
      </c>
      <c r="GB25" s="83">
        <v>10</v>
      </c>
      <c r="GC25" s="83">
        <v>10</v>
      </c>
      <c r="GD25" s="83">
        <v>10</v>
      </c>
      <c r="GE25" s="83">
        <v>10</v>
      </c>
      <c r="GF25" s="83">
        <v>10</v>
      </c>
      <c r="GG25" s="83">
        <v>10</v>
      </c>
      <c r="GH25" s="83">
        <v>10</v>
      </c>
      <c r="GI25" s="83">
        <v>10</v>
      </c>
      <c r="GJ25" s="83">
        <v>10</v>
      </c>
      <c r="GK25" s="83">
        <v>10</v>
      </c>
      <c r="GL25" s="83">
        <v>10</v>
      </c>
      <c r="GM25" s="83">
        <v>10</v>
      </c>
      <c r="GN25" s="83">
        <v>10</v>
      </c>
      <c r="GO25" s="83">
        <v>10</v>
      </c>
      <c r="GP25" s="84">
        <v>10</v>
      </c>
      <c r="GQ25" s="85">
        <v>10</v>
      </c>
      <c r="GR25" s="83">
        <v>10</v>
      </c>
      <c r="GS25" s="83">
        <v>10</v>
      </c>
      <c r="GT25" s="83">
        <v>10</v>
      </c>
      <c r="GU25" s="83">
        <v>10</v>
      </c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3"/>
      <c r="HL25" s="83"/>
      <c r="HM25" s="83"/>
      <c r="HN25" s="83"/>
      <c r="HO25" s="83"/>
      <c r="HP25" s="83"/>
      <c r="HQ25" s="83"/>
      <c r="HR25" s="83"/>
      <c r="HS25" s="83"/>
      <c r="HT25" s="83"/>
      <c r="HU25" s="84"/>
      <c r="HV25" s="85"/>
      <c r="HW25" s="83"/>
      <c r="HX25" s="83">
        <v>10</v>
      </c>
      <c r="HY25" s="83">
        <v>10</v>
      </c>
      <c r="HZ25" s="83">
        <v>10</v>
      </c>
      <c r="IA25" s="83">
        <v>10</v>
      </c>
      <c r="IB25" s="83">
        <v>10</v>
      </c>
      <c r="IC25" s="83">
        <v>10</v>
      </c>
      <c r="ID25" s="83">
        <v>10</v>
      </c>
      <c r="IE25" s="83">
        <v>10</v>
      </c>
      <c r="IF25" s="83">
        <v>10</v>
      </c>
      <c r="IG25" s="83">
        <v>10</v>
      </c>
      <c r="IH25" s="83">
        <v>10</v>
      </c>
      <c r="II25" s="83">
        <v>10</v>
      </c>
      <c r="IJ25" s="83">
        <v>10</v>
      </c>
      <c r="IK25" s="83">
        <v>10</v>
      </c>
      <c r="IL25" s="83">
        <v>10</v>
      </c>
      <c r="IM25" s="83">
        <v>10</v>
      </c>
      <c r="IN25" s="83">
        <v>10</v>
      </c>
      <c r="IO25" s="83">
        <v>10</v>
      </c>
      <c r="IP25" s="83">
        <v>10</v>
      </c>
      <c r="IQ25" s="83">
        <v>10</v>
      </c>
      <c r="IR25" s="83">
        <v>10</v>
      </c>
      <c r="IS25" s="83">
        <v>10</v>
      </c>
      <c r="IT25" s="83">
        <v>10</v>
      </c>
      <c r="IU25" s="83">
        <v>10</v>
      </c>
      <c r="IV25" s="83">
        <v>10</v>
      </c>
      <c r="IW25" s="83">
        <v>10</v>
      </c>
      <c r="IX25" s="83">
        <v>10</v>
      </c>
      <c r="IY25" s="83">
        <v>10</v>
      </c>
      <c r="IZ25" s="84"/>
      <c r="JA25" s="85"/>
      <c r="JB25" s="83"/>
      <c r="JC25" s="83"/>
      <c r="JD25" s="83"/>
      <c r="JE25" s="83"/>
      <c r="JF25" s="83"/>
      <c r="JG25" s="83"/>
      <c r="JH25" s="83"/>
      <c r="JI25" s="83"/>
      <c r="JJ25" s="83"/>
      <c r="JK25" s="83"/>
      <c r="JL25" s="83"/>
      <c r="JM25" s="83"/>
      <c r="JN25" s="83"/>
      <c r="JO25" s="83"/>
      <c r="JP25" s="83"/>
      <c r="JQ25" s="83"/>
      <c r="JR25" s="83"/>
      <c r="JS25" s="83"/>
      <c r="JT25" s="83"/>
      <c r="JU25" s="83"/>
      <c r="JV25" s="83"/>
      <c r="JW25" s="83"/>
      <c r="JX25" s="83"/>
      <c r="JY25" s="83"/>
      <c r="JZ25" s="83"/>
      <c r="KA25" s="83"/>
      <c r="KB25" s="83">
        <v>10</v>
      </c>
      <c r="KC25" s="83">
        <v>10</v>
      </c>
      <c r="KD25" s="84">
        <v>10</v>
      </c>
      <c r="KE25" s="85">
        <v>10</v>
      </c>
      <c r="KF25" s="83">
        <v>10</v>
      </c>
      <c r="KG25" s="83">
        <v>10</v>
      </c>
      <c r="KH25" s="83">
        <v>10</v>
      </c>
      <c r="KI25" s="83">
        <v>10</v>
      </c>
      <c r="KJ25" s="83">
        <v>10</v>
      </c>
      <c r="KK25" s="83">
        <v>10</v>
      </c>
      <c r="KL25" s="83">
        <v>10</v>
      </c>
      <c r="KM25" s="83">
        <v>10</v>
      </c>
      <c r="KN25" s="83">
        <v>10</v>
      </c>
      <c r="KO25" s="83">
        <v>10</v>
      </c>
      <c r="KP25" s="83">
        <v>10</v>
      </c>
      <c r="KQ25" s="83">
        <v>10</v>
      </c>
      <c r="KR25" s="83">
        <v>10</v>
      </c>
      <c r="KS25" s="83">
        <v>10</v>
      </c>
      <c r="KT25" s="83">
        <v>10</v>
      </c>
      <c r="KU25" s="83">
        <v>10</v>
      </c>
      <c r="KV25" s="83">
        <v>10</v>
      </c>
      <c r="KW25" s="83">
        <v>10</v>
      </c>
      <c r="KX25" s="83">
        <v>10</v>
      </c>
      <c r="KY25" s="83">
        <v>10</v>
      </c>
      <c r="KZ25" s="83">
        <v>10</v>
      </c>
      <c r="LA25" s="83">
        <v>10</v>
      </c>
      <c r="LB25" s="83">
        <v>10</v>
      </c>
      <c r="LC25" s="83">
        <v>10</v>
      </c>
      <c r="LD25" s="83"/>
      <c r="LE25" s="83"/>
      <c r="LF25" s="83"/>
      <c r="LG25" s="83"/>
      <c r="LH25" s="83"/>
      <c r="LI25" s="84"/>
      <c r="LJ25" s="85"/>
      <c r="LK25" s="83"/>
      <c r="LL25" s="83"/>
      <c r="LM25" s="83"/>
      <c r="LN25" s="83"/>
      <c r="LO25" s="83"/>
      <c r="LP25" s="83"/>
      <c r="LQ25" s="83"/>
      <c r="LR25" s="83"/>
      <c r="LS25" s="83"/>
      <c r="LT25" s="83"/>
      <c r="LU25" s="83"/>
      <c r="LV25" s="83"/>
      <c r="LW25" s="83"/>
      <c r="LX25" s="83"/>
      <c r="LY25" s="83"/>
      <c r="LZ25" s="83"/>
      <c r="MA25" s="83"/>
      <c r="MB25" s="83"/>
      <c r="MC25" s="83"/>
      <c r="MD25" s="83"/>
      <c r="ME25" s="83"/>
      <c r="MF25" s="83">
        <v>10</v>
      </c>
      <c r="MG25" s="83">
        <v>10</v>
      </c>
      <c r="MH25" s="83">
        <v>10</v>
      </c>
      <c r="MI25" s="83">
        <v>10</v>
      </c>
      <c r="MJ25" s="83">
        <v>10</v>
      </c>
      <c r="MK25" s="83">
        <v>10</v>
      </c>
      <c r="ML25" s="83">
        <v>10</v>
      </c>
      <c r="MM25" s="84">
        <v>10</v>
      </c>
      <c r="MN25" s="85">
        <v>10</v>
      </c>
      <c r="MO25" s="83">
        <v>10</v>
      </c>
      <c r="MP25" s="83">
        <v>10</v>
      </c>
      <c r="MQ25" s="83">
        <v>10</v>
      </c>
      <c r="MR25" s="83">
        <v>10</v>
      </c>
      <c r="MS25" s="83">
        <v>10</v>
      </c>
      <c r="MT25" s="83">
        <v>10</v>
      </c>
      <c r="MU25" s="83">
        <v>10</v>
      </c>
      <c r="MV25" s="83">
        <v>10</v>
      </c>
      <c r="MW25" s="83">
        <v>10</v>
      </c>
      <c r="MX25" s="83">
        <v>10</v>
      </c>
      <c r="MY25" s="83">
        <v>10</v>
      </c>
      <c r="MZ25" s="83">
        <v>10</v>
      </c>
      <c r="NA25" s="83">
        <v>10</v>
      </c>
      <c r="NB25" s="83">
        <v>10</v>
      </c>
      <c r="NC25" s="83">
        <v>10</v>
      </c>
      <c r="ND25" s="83">
        <v>10</v>
      </c>
      <c r="NE25" s="83">
        <v>10</v>
      </c>
      <c r="NF25" s="83">
        <v>10</v>
      </c>
      <c r="NG25" s="83">
        <v>10</v>
      </c>
      <c r="NH25" s="83"/>
      <c r="NI25" s="83"/>
      <c r="NJ25" s="83"/>
      <c r="NK25" s="83"/>
      <c r="NL25" s="83"/>
      <c r="NM25" s="83"/>
      <c r="NN25" s="83"/>
      <c r="NO25" s="83"/>
      <c r="NP25" s="83"/>
      <c r="NQ25" s="83"/>
      <c r="NR25" s="84"/>
      <c r="NS25" s="85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4"/>
    </row>
    <row r="26" spans="1:413" ht="15.75" x14ac:dyDescent="0.25">
      <c r="A26" s="1"/>
      <c r="B26" s="110" t="s">
        <v>80</v>
      </c>
      <c r="C26" s="110" t="str">
        <f>LEFT(B26,FIND(" ",B26))</f>
        <v xml:space="preserve">Захаров </v>
      </c>
      <c r="D26" s="51"/>
      <c r="E26" s="252"/>
      <c r="F26" s="379" t="s">
        <v>79</v>
      </c>
      <c r="G26" s="110"/>
      <c r="H26" s="110"/>
      <c r="I26" s="254" t="s">
        <v>351</v>
      </c>
      <c r="J26" s="370"/>
      <c r="K26" s="370"/>
      <c r="L26" s="2"/>
      <c r="M26" s="2"/>
      <c r="N26" s="367"/>
      <c r="O26" s="367"/>
      <c r="P26" s="367"/>
      <c r="Q26" s="367"/>
      <c r="R26" s="268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>
        <v>10</v>
      </c>
      <c r="AK26" s="81">
        <v>10</v>
      </c>
      <c r="AL26" s="81">
        <v>10</v>
      </c>
      <c r="AM26" s="81">
        <v>10</v>
      </c>
      <c r="AN26" s="81">
        <v>10</v>
      </c>
      <c r="AO26" s="81">
        <v>10</v>
      </c>
      <c r="AP26" s="81">
        <v>10</v>
      </c>
      <c r="AQ26" s="81">
        <v>10</v>
      </c>
      <c r="AR26" s="81">
        <v>10</v>
      </c>
      <c r="AS26" s="81">
        <v>10</v>
      </c>
      <c r="AT26" s="81">
        <v>10</v>
      </c>
      <c r="AU26" s="81">
        <v>10</v>
      </c>
      <c r="AV26" s="81">
        <v>10</v>
      </c>
      <c r="AW26" s="85">
        <v>10</v>
      </c>
      <c r="AX26" s="83">
        <v>10</v>
      </c>
      <c r="AY26" s="83">
        <v>10</v>
      </c>
      <c r="AZ26" s="83">
        <v>10</v>
      </c>
      <c r="BA26" s="83">
        <v>10</v>
      </c>
      <c r="BB26" s="83">
        <v>10</v>
      </c>
      <c r="BC26" s="83">
        <v>10</v>
      </c>
      <c r="BD26" s="83">
        <v>10</v>
      </c>
      <c r="BE26" s="83">
        <v>10</v>
      </c>
      <c r="BF26" s="83">
        <v>10</v>
      </c>
      <c r="BG26" s="83">
        <v>10</v>
      </c>
      <c r="BH26" s="83">
        <v>10</v>
      </c>
      <c r="BI26" s="83">
        <v>10</v>
      </c>
      <c r="BJ26" s="83">
        <v>10</v>
      </c>
      <c r="BK26" s="83">
        <v>10</v>
      </c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5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>
        <v>10</v>
      </c>
      <c r="CO26" s="83">
        <v>10</v>
      </c>
      <c r="CP26" s="83">
        <v>10</v>
      </c>
      <c r="CQ26" s="83">
        <v>10</v>
      </c>
      <c r="CR26" s="83">
        <v>10</v>
      </c>
      <c r="CS26" s="83">
        <v>10</v>
      </c>
      <c r="CT26" s="83">
        <v>10</v>
      </c>
      <c r="CU26" s="83">
        <v>10</v>
      </c>
      <c r="CV26" s="83">
        <v>10</v>
      </c>
      <c r="CW26" s="83">
        <v>10</v>
      </c>
      <c r="CX26" s="83">
        <v>10</v>
      </c>
      <c r="CY26" s="83">
        <v>10</v>
      </c>
      <c r="CZ26" s="83">
        <v>10</v>
      </c>
      <c r="DA26" s="83">
        <v>10</v>
      </c>
      <c r="DB26" s="83">
        <v>10</v>
      </c>
      <c r="DC26" s="84">
        <v>10</v>
      </c>
      <c r="DD26" s="83">
        <v>10</v>
      </c>
      <c r="DE26" s="83">
        <v>10</v>
      </c>
      <c r="DF26" s="83">
        <v>10</v>
      </c>
      <c r="DG26" s="83">
        <v>10</v>
      </c>
      <c r="DH26" s="83">
        <v>10</v>
      </c>
      <c r="DI26" s="83">
        <v>10</v>
      </c>
      <c r="DJ26" s="83">
        <v>10</v>
      </c>
      <c r="DK26" s="83">
        <v>10</v>
      </c>
      <c r="DL26" s="83">
        <v>10</v>
      </c>
      <c r="DM26" s="83">
        <v>10</v>
      </c>
      <c r="DN26" s="83">
        <v>10</v>
      </c>
      <c r="DO26" s="83">
        <v>10</v>
      </c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4"/>
      <c r="EH26" s="85"/>
      <c r="EI26" s="83"/>
      <c r="EJ26" s="83"/>
      <c r="EK26" s="83"/>
      <c r="EL26" s="83"/>
      <c r="EM26" s="83"/>
      <c r="EN26" s="83"/>
      <c r="EO26" s="83"/>
      <c r="EP26" s="83"/>
      <c r="EQ26" s="83"/>
      <c r="ER26" s="83">
        <v>10</v>
      </c>
      <c r="ES26" s="83">
        <v>10</v>
      </c>
      <c r="ET26" s="83">
        <v>10</v>
      </c>
      <c r="EU26" s="83">
        <v>10</v>
      </c>
      <c r="EV26" s="83">
        <v>10</v>
      </c>
      <c r="EW26" s="83">
        <v>10</v>
      </c>
      <c r="EX26" s="83">
        <v>10</v>
      </c>
      <c r="EY26" s="83">
        <v>10</v>
      </c>
      <c r="EZ26" s="83">
        <v>10</v>
      </c>
      <c r="FA26" s="83">
        <v>10</v>
      </c>
      <c r="FB26" s="83">
        <v>10</v>
      </c>
      <c r="FC26" s="83">
        <v>10</v>
      </c>
      <c r="FD26" s="83">
        <v>10</v>
      </c>
      <c r="FE26" s="83">
        <v>10</v>
      </c>
      <c r="FF26" s="83">
        <v>10</v>
      </c>
      <c r="FG26" s="83">
        <v>10</v>
      </c>
      <c r="FH26" s="83">
        <v>10</v>
      </c>
      <c r="FI26" s="83">
        <v>10</v>
      </c>
      <c r="FJ26" s="83">
        <v>10</v>
      </c>
      <c r="FK26" s="83">
        <v>10</v>
      </c>
      <c r="FL26" s="84">
        <v>10</v>
      </c>
      <c r="FM26" s="85">
        <v>10</v>
      </c>
      <c r="FN26" s="83">
        <v>10</v>
      </c>
      <c r="FO26" s="83">
        <v>10</v>
      </c>
      <c r="FP26" s="83">
        <v>10</v>
      </c>
      <c r="FQ26" s="83">
        <v>10</v>
      </c>
      <c r="FR26" s="83">
        <v>10</v>
      </c>
      <c r="FS26" s="83">
        <v>10</v>
      </c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3"/>
      <c r="GP26" s="84"/>
      <c r="GQ26" s="85"/>
      <c r="GR26" s="83"/>
      <c r="GS26" s="83"/>
      <c r="GT26" s="83"/>
      <c r="GU26" s="83"/>
      <c r="GV26" s="83">
        <v>10</v>
      </c>
      <c r="GW26" s="83">
        <v>10</v>
      </c>
      <c r="GX26" s="83">
        <v>10</v>
      </c>
      <c r="GY26" s="83">
        <v>10</v>
      </c>
      <c r="GZ26" s="83">
        <v>10</v>
      </c>
      <c r="HA26" s="83">
        <v>10</v>
      </c>
      <c r="HB26" s="83">
        <v>10</v>
      </c>
      <c r="HC26" s="83">
        <v>10</v>
      </c>
      <c r="HD26" s="83">
        <v>10</v>
      </c>
      <c r="HE26" s="83">
        <v>10</v>
      </c>
      <c r="HF26" s="83">
        <v>10</v>
      </c>
      <c r="HG26" s="83">
        <v>10</v>
      </c>
      <c r="HH26" s="83">
        <v>10</v>
      </c>
      <c r="HI26" s="83">
        <v>10</v>
      </c>
      <c r="HJ26" s="83">
        <v>10</v>
      </c>
      <c r="HK26" s="83">
        <v>10</v>
      </c>
      <c r="HL26" s="83">
        <v>10</v>
      </c>
      <c r="HM26" s="83">
        <v>10</v>
      </c>
      <c r="HN26" s="83">
        <v>10</v>
      </c>
      <c r="HO26" s="83">
        <v>10</v>
      </c>
      <c r="HP26" s="83">
        <v>10</v>
      </c>
      <c r="HQ26" s="83">
        <v>10</v>
      </c>
      <c r="HR26" s="83">
        <v>10</v>
      </c>
      <c r="HS26" s="83">
        <v>10</v>
      </c>
      <c r="HT26" s="83">
        <v>10</v>
      </c>
      <c r="HU26" s="84">
        <v>10</v>
      </c>
      <c r="HV26" s="85">
        <v>10</v>
      </c>
      <c r="HW26" s="83">
        <v>10</v>
      </c>
      <c r="HX26" s="83"/>
      <c r="HY26" s="83"/>
      <c r="HZ26" s="83"/>
      <c r="IA26" s="83"/>
      <c r="IB26" s="83"/>
      <c r="IC26" s="83"/>
      <c r="ID26" s="83"/>
      <c r="IE26" s="83"/>
      <c r="IF26" s="83"/>
      <c r="IG26" s="83"/>
      <c r="IH26" s="83"/>
      <c r="II26" s="83"/>
      <c r="IJ26" s="83"/>
      <c r="IK26" s="83"/>
      <c r="IL26" s="83"/>
      <c r="IM26" s="83"/>
      <c r="IN26" s="83"/>
      <c r="IO26" s="83"/>
      <c r="IP26" s="83"/>
      <c r="IQ26" s="83"/>
      <c r="IR26" s="83"/>
      <c r="IS26" s="83"/>
      <c r="IT26" s="83"/>
      <c r="IU26" s="83"/>
      <c r="IV26" s="83"/>
      <c r="IW26" s="83"/>
      <c r="IX26" s="83"/>
      <c r="IY26" s="83"/>
      <c r="IZ26" s="84">
        <v>10</v>
      </c>
      <c r="JA26" s="85">
        <v>10</v>
      </c>
      <c r="JB26" s="83">
        <v>10</v>
      </c>
      <c r="JC26" s="83">
        <v>10</v>
      </c>
      <c r="JD26" s="83">
        <v>10</v>
      </c>
      <c r="JE26" s="83">
        <v>10</v>
      </c>
      <c r="JF26" s="83">
        <v>10</v>
      </c>
      <c r="JG26" s="83">
        <v>10</v>
      </c>
      <c r="JH26" s="83">
        <v>10</v>
      </c>
      <c r="JI26" s="83">
        <v>10</v>
      </c>
      <c r="JJ26" s="83">
        <v>10</v>
      </c>
      <c r="JK26" s="83">
        <v>10</v>
      </c>
      <c r="JL26" s="83">
        <v>10</v>
      </c>
      <c r="JM26" s="83">
        <v>10</v>
      </c>
      <c r="JN26" s="83">
        <v>10</v>
      </c>
      <c r="JO26" s="83">
        <v>10</v>
      </c>
      <c r="JP26" s="83">
        <v>10</v>
      </c>
      <c r="JQ26" s="83">
        <v>10</v>
      </c>
      <c r="JR26" s="83">
        <v>10</v>
      </c>
      <c r="JS26" s="83">
        <v>10</v>
      </c>
      <c r="JT26" s="83">
        <v>10</v>
      </c>
      <c r="JU26" s="83">
        <v>10</v>
      </c>
      <c r="JV26" s="83">
        <v>10</v>
      </c>
      <c r="JW26" s="83">
        <v>10</v>
      </c>
      <c r="JX26" s="83">
        <v>10</v>
      </c>
      <c r="JY26" s="83">
        <v>10</v>
      </c>
      <c r="JZ26" s="83">
        <v>10</v>
      </c>
      <c r="KA26" s="83">
        <v>10</v>
      </c>
      <c r="KB26" s="83"/>
      <c r="KC26" s="83"/>
      <c r="KD26" s="84"/>
      <c r="KE26" s="85"/>
      <c r="KF26" s="83"/>
      <c r="KG26" s="83"/>
      <c r="KH26" s="83"/>
      <c r="KI26" s="83"/>
      <c r="KJ26" s="83"/>
      <c r="KK26" s="83"/>
      <c r="KL26" s="83"/>
      <c r="KM26" s="83"/>
      <c r="KN26" s="83"/>
      <c r="KO26" s="83"/>
      <c r="KP26" s="83"/>
      <c r="KQ26" s="83"/>
      <c r="KR26" s="83"/>
      <c r="KS26" s="83"/>
      <c r="KT26" s="83"/>
      <c r="KU26" s="83"/>
      <c r="KV26" s="83"/>
      <c r="KW26" s="83"/>
      <c r="KX26" s="83"/>
      <c r="KY26" s="83"/>
      <c r="KZ26" s="83"/>
      <c r="LA26" s="83"/>
      <c r="LB26" s="83"/>
      <c r="LC26" s="83"/>
      <c r="LD26" s="83">
        <v>10</v>
      </c>
      <c r="LE26" s="83">
        <v>10</v>
      </c>
      <c r="LF26" s="83">
        <v>10</v>
      </c>
      <c r="LG26" s="83">
        <v>10</v>
      </c>
      <c r="LH26" s="83">
        <v>10</v>
      </c>
      <c r="LI26" s="84">
        <v>10</v>
      </c>
      <c r="LJ26" s="85">
        <v>10</v>
      </c>
      <c r="LK26" s="83">
        <v>10</v>
      </c>
      <c r="LL26" s="83">
        <v>10</v>
      </c>
      <c r="LM26" s="83">
        <v>10</v>
      </c>
      <c r="LN26" s="83">
        <v>10</v>
      </c>
      <c r="LO26" s="83">
        <v>10</v>
      </c>
      <c r="LP26" s="83">
        <v>10</v>
      </c>
      <c r="LQ26" s="83">
        <v>10</v>
      </c>
      <c r="LR26" s="83">
        <v>10</v>
      </c>
      <c r="LS26" s="83">
        <v>10</v>
      </c>
      <c r="LT26" s="83">
        <v>10</v>
      </c>
      <c r="LU26" s="83">
        <v>10</v>
      </c>
      <c r="LV26" s="83">
        <v>10</v>
      </c>
      <c r="LW26" s="83">
        <v>10</v>
      </c>
      <c r="LX26" s="83">
        <v>10</v>
      </c>
      <c r="LY26" s="83">
        <v>10</v>
      </c>
      <c r="LZ26" s="83">
        <v>10</v>
      </c>
      <c r="MA26" s="83">
        <v>10</v>
      </c>
      <c r="MB26" s="83">
        <v>10</v>
      </c>
      <c r="MC26" s="83">
        <v>10</v>
      </c>
      <c r="MD26" s="83">
        <v>10</v>
      </c>
      <c r="ME26" s="83">
        <v>10</v>
      </c>
      <c r="MF26" s="83"/>
      <c r="MG26" s="83"/>
      <c r="MH26" s="83"/>
      <c r="MI26" s="83"/>
      <c r="MJ26" s="83"/>
      <c r="MK26" s="83"/>
      <c r="ML26" s="83"/>
      <c r="MM26" s="84"/>
      <c r="MN26" s="85"/>
      <c r="MO26" s="83"/>
      <c r="MP26" s="83"/>
      <c r="MQ26" s="83"/>
      <c r="MR26" s="83"/>
      <c r="MS26" s="83"/>
      <c r="MT26" s="83"/>
      <c r="MU26" s="83"/>
      <c r="MV26" s="83"/>
      <c r="MW26" s="83"/>
      <c r="MX26" s="83"/>
      <c r="MY26" s="83"/>
      <c r="MZ26" s="83"/>
      <c r="NA26" s="83"/>
      <c r="NB26" s="83"/>
      <c r="NC26" s="83"/>
      <c r="ND26" s="83"/>
      <c r="NE26" s="83"/>
      <c r="NF26" s="83"/>
      <c r="NG26" s="83"/>
      <c r="NH26" s="83">
        <v>10</v>
      </c>
      <c r="NI26" s="83">
        <v>10</v>
      </c>
      <c r="NJ26" s="83">
        <v>10</v>
      </c>
      <c r="NK26" s="83">
        <v>10</v>
      </c>
      <c r="NL26" s="83">
        <v>10</v>
      </c>
      <c r="NM26" s="83">
        <v>10</v>
      </c>
      <c r="NN26" s="83">
        <v>10</v>
      </c>
      <c r="NO26" s="83">
        <v>10</v>
      </c>
      <c r="NP26" s="83">
        <v>10</v>
      </c>
      <c r="NQ26" s="83">
        <v>10</v>
      </c>
      <c r="NR26" s="84">
        <v>10</v>
      </c>
      <c r="NS26" s="85">
        <v>10</v>
      </c>
      <c r="NT26" s="83">
        <v>10</v>
      </c>
      <c r="NU26" s="83">
        <v>10</v>
      </c>
      <c r="NV26" s="83">
        <v>10</v>
      </c>
      <c r="NW26" s="83">
        <v>10</v>
      </c>
      <c r="NX26" s="83">
        <v>10</v>
      </c>
      <c r="NY26" s="83">
        <v>10</v>
      </c>
      <c r="NZ26" s="83">
        <v>10</v>
      </c>
      <c r="OA26" s="83">
        <v>10</v>
      </c>
      <c r="OB26" s="83">
        <v>10</v>
      </c>
      <c r="OC26" s="83">
        <v>10</v>
      </c>
      <c r="OD26" s="83">
        <v>10</v>
      </c>
      <c r="OE26" s="83">
        <v>10</v>
      </c>
      <c r="OF26" s="83">
        <v>10</v>
      </c>
      <c r="OG26" s="83">
        <v>10</v>
      </c>
      <c r="OH26" s="83">
        <v>10</v>
      </c>
      <c r="OI26" s="83">
        <v>10</v>
      </c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4"/>
    </row>
    <row r="27" spans="1:413" ht="15.75" x14ac:dyDescent="0.25">
      <c r="A27" s="1"/>
      <c r="B27" s="110" t="s">
        <v>97</v>
      </c>
      <c r="C27" s="110" t="str">
        <f>LEFT(B27,FIND(" ",B27))</f>
        <v xml:space="preserve">Никитин </v>
      </c>
      <c r="D27" s="51"/>
      <c r="E27" s="252"/>
      <c r="F27" s="379" t="s">
        <v>82</v>
      </c>
      <c r="G27" s="110"/>
      <c r="H27" s="110"/>
      <c r="I27" s="254" t="s">
        <v>352</v>
      </c>
      <c r="J27" s="370"/>
      <c r="K27" s="370"/>
      <c r="L27" s="2"/>
      <c r="M27" s="2"/>
      <c r="N27" s="367"/>
      <c r="O27" s="367"/>
      <c r="P27" s="367"/>
      <c r="Q27" s="367"/>
      <c r="R27" s="268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>
        <v>10</v>
      </c>
      <c r="AD27" s="81">
        <v>10</v>
      </c>
      <c r="AE27" s="81">
        <v>10</v>
      </c>
      <c r="AF27" s="81">
        <v>10</v>
      </c>
      <c r="AG27" s="81">
        <v>10</v>
      </c>
      <c r="AH27" s="81">
        <v>10</v>
      </c>
      <c r="AI27" s="81">
        <v>10</v>
      </c>
      <c r="AJ27" s="81">
        <v>10</v>
      </c>
      <c r="AK27" s="81">
        <v>10</v>
      </c>
      <c r="AL27" s="81">
        <v>10</v>
      </c>
      <c r="AM27" s="81">
        <v>10</v>
      </c>
      <c r="AN27" s="81">
        <v>10</v>
      </c>
      <c r="AO27" s="81">
        <v>10</v>
      </c>
      <c r="AP27" s="81">
        <v>10</v>
      </c>
      <c r="AQ27" s="81">
        <v>10</v>
      </c>
      <c r="AR27" s="81">
        <v>10</v>
      </c>
      <c r="AS27" s="81">
        <v>10</v>
      </c>
      <c r="AT27" s="81">
        <v>10</v>
      </c>
      <c r="AU27" s="81">
        <v>10</v>
      </c>
      <c r="AV27" s="81">
        <v>10</v>
      </c>
      <c r="AW27" s="85">
        <v>10</v>
      </c>
      <c r="AX27" s="81">
        <v>10</v>
      </c>
      <c r="AY27" s="81">
        <v>10</v>
      </c>
      <c r="AZ27" s="81">
        <v>10</v>
      </c>
      <c r="BA27" s="81">
        <v>10</v>
      </c>
      <c r="BB27" s="81">
        <v>10</v>
      </c>
      <c r="BC27" s="81">
        <v>10</v>
      </c>
      <c r="BD27" s="81">
        <v>10</v>
      </c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5"/>
      <c r="BZ27" s="83"/>
      <c r="CA27" s="83"/>
      <c r="CB27" s="83"/>
      <c r="CC27" s="83"/>
      <c r="CD27" s="83"/>
      <c r="CE27" s="83"/>
      <c r="CF27" s="83"/>
      <c r="CG27" s="83">
        <v>10</v>
      </c>
      <c r="CH27" s="83">
        <v>10</v>
      </c>
      <c r="CI27" s="83">
        <v>10</v>
      </c>
      <c r="CJ27" s="83">
        <v>10</v>
      </c>
      <c r="CK27" s="83">
        <v>10</v>
      </c>
      <c r="CL27" s="83">
        <v>10</v>
      </c>
      <c r="CM27" s="83">
        <v>10</v>
      </c>
      <c r="CN27" s="83">
        <v>10</v>
      </c>
      <c r="CO27" s="83">
        <v>10</v>
      </c>
      <c r="CP27" s="83">
        <v>10</v>
      </c>
      <c r="CQ27" s="83">
        <v>10</v>
      </c>
      <c r="CR27" s="83">
        <v>10</v>
      </c>
      <c r="CS27" s="83">
        <v>10</v>
      </c>
      <c r="CT27" s="83">
        <v>10</v>
      </c>
      <c r="CU27" s="83">
        <v>10</v>
      </c>
      <c r="CV27" s="83">
        <v>10</v>
      </c>
      <c r="CW27" s="83">
        <v>10</v>
      </c>
      <c r="CX27" s="83">
        <v>10</v>
      </c>
      <c r="CY27" s="83">
        <v>10</v>
      </c>
      <c r="CZ27" s="83">
        <v>10</v>
      </c>
      <c r="DA27" s="83">
        <v>10</v>
      </c>
      <c r="DB27" s="83">
        <v>10</v>
      </c>
      <c r="DC27" s="84">
        <v>10</v>
      </c>
      <c r="DD27" s="83">
        <v>10</v>
      </c>
      <c r="DE27" s="83">
        <v>10</v>
      </c>
      <c r="DF27" s="83">
        <v>10</v>
      </c>
      <c r="DG27" s="83">
        <v>10</v>
      </c>
      <c r="DH27" s="83">
        <v>10</v>
      </c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4"/>
      <c r="EH27" s="85"/>
      <c r="EI27" s="83"/>
      <c r="EJ27" s="83"/>
      <c r="EK27" s="83">
        <v>10</v>
      </c>
      <c r="EL27" s="83">
        <v>10</v>
      </c>
      <c r="EM27" s="83">
        <v>10</v>
      </c>
      <c r="EN27" s="83">
        <v>10</v>
      </c>
      <c r="EO27" s="83">
        <v>10</v>
      </c>
      <c r="EP27" s="83">
        <v>10</v>
      </c>
      <c r="EQ27" s="83">
        <v>10</v>
      </c>
      <c r="ER27" s="83">
        <v>10</v>
      </c>
      <c r="ES27" s="83">
        <v>10</v>
      </c>
      <c r="ET27" s="83">
        <v>10</v>
      </c>
      <c r="EU27" s="83">
        <v>10</v>
      </c>
      <c r="EV27" s="83">
        <v>10</v>
      </c>
      <c r="EW27" s="83">
        <v>10</v>
      </c>
      <c r="EX27" s="83">
        <v>10</v>
      </c>
      <c r="EY27" s="83">
        <v>10</v>
      </c>
      <c r="EZ27" s="83">
        <v>10</v>
      </c>
      <c r="FA27" s="83">
        <v>10</v>
      </c>
      <c r="FB27" s="83">
        <v>10</v>
      </c>
      <c r="FC27" s="83">
        <v>10</v>
      </c>
      <c r="FD27" s="83">
        <v>10</v>
      </c>
      <c r="FE27" s="83">
        <v>10</v>
      </c>
      <c r="FF27" s="83">
        <v>10</v>
      </c>
      <c r="FG27" s="83">
        <v>10</v>
      </c>
      <c r="FH27" s="83">
        <v>10</v>
      </c>
      <c r="FI27" s="83">
        <v>10</v>
      </c>
      <c r="FJ27" s="83">
        <v>10</v>
      </c>
      <c r="FK27" s="83">
        <v>10</v>
      </c>
      <c r="FL27" s="84">
        <v>10</v>
      </c>
      <c r="FM27" s="85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/>
      <c r="GO27" s="83">
        <v>10</v>
      </c>
      <c r="GP27" s="84">
        <v>10</v>
      </c>
      <c r="GQ27" s="85">
        <v>10</v>
      </c>
      <c r="GR27" s="83">
        <v>10</v>
      </c>
      <c r="GS27" s="83">
        <v>10</v>
      </c>
      <c r="GT27" s="83">
        <v>10</v>
      </c>
      <c r="GU27" s="83">
        <v>10</v>
      </c>
      <c r="GV27" s="83">
        <v>10</v>
      </c>
      <c r="GW27" s="83">
        <v>10</v>
      </c>
      <c r="GX27" s="83">
        <v>10</v>
      </c>
      <c r="GY27" s="83">
        <v>10</v>
      </c>
      <c r="GZ27" s="83">
        <v>10</v>
      </c>
      <c r="HA27" s="83">
        <v>10</v>
      </c>
      <c r="HB27" s="83">
        <v>10</v>
      </c>
      <c r="HC27" s="83">
        <v>10</v>
      </c>
      <c r="HD27" s="83">
        <v>10</v>
      </c>
      <c r="HE27" s="83">
        <v>10</v>
      </c>
      <c r="HF27" s="83">
        <v>10</v>
      </c>
      <c r="HG27" s="83">
        <v>10</v>
      </c>
      <c r="HH27" s="83">
        <v>10</v>
      </c>
      <c r="HI27" s="83">
        <v>10</v>
      </c>
      <c r="HJ27" s="83">
        <v>10</v>
      </c>
      <c r="HK27" s="83">
        <v>10</v>
      </c>
      <c r="HL27" s="83">
        <v>10</v>
      </c>
      <c r="HM27" s="83">
        <v>10</v>
      </c>
      <c r="HN27" s="83">
        <v>10</v>
      </c>
      <c r="HO27" s="83">
        <v>10</v>
      </c>
      <c r="HP27" s="83">
        <v>10</v>
      </c>
      <c r="HQ27" s="83"/>
      <c r="HR27" s="83"/>
      <c r="HS27" s="83"/>
      <c r="HT27" s="83"/>
      <c r="HU27" s="84"/>
      <c r="HV27" s="85"/>
      <c r="HW27" s="83"/>
      <c r="HX27" s="83"/>
      <c r="HY27" s="83"/>
      <c r="HZ27" s="83"/>
      <c r="IA27" s="83"/>
      <c r="IB27" s="83"/>
      <c r="IC27" s="83"/>
      <c r="ID27" s="83"/>
      <c r="IE27" s="83"/>
      <c r="IF27" s="83"/>
      <c r="IG27" s="83"/>
      <c r="IH27" s="83"/>
      <c r="II27" s="83"/>
      <c r="IJ27" s="83"/>
      <c r="IK27" s="83"/>
      <c r="IL27" s="83"/>
      <c r="IM27" s="83"/>
      <c r="IN27" s="83"/>
      <c r="IO27" s="83"/>
      <c r="IP27" s="83"/>
      <c r="IQ27" s="83"/>
      <c r="IR27" s="83"/>
      <c r="IS27" s="83">
        <v>10</v>
      </c>
      <c r="IT27" s="83">
        <v>10</v>
      </c>
      <c r="IU27" s="83">
        <v>10</v>
      </c>
      <c r="IV27" s="83">
        <v>10</v>
      </c>
      <c r="IW27" s="83">
        <v>10</v>
      </c>
      <c r="IX27" s="83">
        <v>10</v>
      </c>
      <c r="IY27" s="83">
        <v>10</v>
      </c>
      <c r="IZ27" s="84">
        <v>10</v>
      </c>
      <c r="JA27" s="85">
        <v>10</v>
      </c>
      <c r="JB27" s="83">
        <v>10</v>
      </c>
      <c r="JC27" s="83">
        <v>10</v>
      </c>
      <c r="JD27" s="83">
        <v>10</v>
      </c>
      <c r="JE27" s="83">
        <v>10</v>
      </c>
      <c r="JF27" s="83">
        <v>10</v>
      </c>
      <c r="JG27" s="83">
        <v>10</v>
      </c>
      <c r="JH27" s="83">
        <v>10</v>
      </c>
      <c r="JI27" s="83">
        <v>10</v>
      </c>
      <c r="JJ27" s="83">
        <v>10</v>
      </c>
      <c r="JK27" s="83">
        <v>10</v>
      </c>
      <c r="JL27" s="83">
        <v>10</v>
      </c>
      <c r="JM27" s="83">
        <v>10</v>
      </c>
      <c r="JN27" s="83">
        <v>10</v>
      </c>
      <c r="JO27" s="83">
        <v>10</v>
      </c>
      <c r="JP27" s="83">
        <v>10</v>
      </c>
      <c r="JQ27" s="83">
        <v>10</v>
      </c>
      <c r="JR27" s="83">
        <v>10</v>
      </c>
      <c r="JS27" s="83">
        <v>10</v>
      </c>
      <c r="JT27" s="83">
        <v>10</v>
      </c>
      <c r="JU27" s="83"/>
      <c r="JV27" s="83"/>
      <c r="JW27" s="83"/>
      <c r="JX27" s="83"/>
      <c r="JY27" s="83"/>
      <c r="JZ27" s="83"/>
      <c r="KA27" s="83"/>
      <c r="KB27" s="83"/>
      <c r="KC27" s="83"/>
      <c r="KD27" s="84"/>
      <c r="KE27" s="85"/>
      <c r="KF27" s="83"/>
      <c r="KG27" s="83"/>
      <c r="KH27" s="83"/>
      <c r="KI27" s="83"/>
      <c r="KJ27" s="83"/>
      <c r="KK27" s="83"/>
      <c r="KL27" s="83"/>
      <c r="KM27" s="83"/>
      <c r="KN27" s="83"/>
      <c r="KO27" s="83"/>
      <c r="KP27" s="83"/>
      <c r="KQ27" s="83"/>
      <c r="KR27" s="83"/>
      <c r="KS27" s="83"/>
      <c r="KT27" s="83"/>
      <c r="KU27" s="83"/>
      <c r="KV27" s="83"/>
      <c r="KW27" s="83">
        <v>10</v>
      </c>
      <c r="KX27" s="83">
        <v>10</v>
      </c>
      <c r="KY27" s="83">
        <v>10</v>
      </c>
      <c r="KZ27" s="83">
        <v>10</v>
      </c>
      <c r="LA27" s="83">
        <v>10</v>
      </c>
      <c r="LB27" s="83">
        <v>10</v>
      </c>
      <c r="LC27" s="83">
        <v>10</v>
      </c>
      <c r="LD27" s="83">
        <v>10</v>
      </c>
      <c r="LE27" s="83">
        <v>10</v>
      </c>
      <c r="LF27" s="83">
        <v>10</v>
      </c>
      <c r="LG27" s="83">
        <v>10</v>
      </c>
      <c r="LH27" s="83">
        <v>10</v>
      </c>
      <c r="LI27" s="84">
        <v>10</v>
      </c>
      <c r="LJ27" s="85">
        <v>10</v>
      </c>
      <c r="LK27" s="83">
        <v>10</v>
      </c>
      <c r="LL27" s="83">
        <v>10</v>
      </c>
      <c r="LM27" s="83">
        <v>10</v>
      </c>
      <c r="LN27" s="83">
        <v>10</v>
      </c>
      <c r="LO27" s="83">
        <v>10</v>
      </c>
      <c r="LP27" s="83">
        <v>10</v>
      </c>
      <c r="LQ27" s="83">
        <v>10</v>
      </c>
      <c r="LR27" s="83">
        <v>10</v>
      </c>
      <c r="LS27" s="83">
        <v>10</v>
      </c>
      <c r="LT27" s="83">
        <v>10</v>
      </c>
      <c r="LU27" s="83">
        <v>10</v>
      </c>
      <c r="LV27" s="83">
        <v>10</v>
      </c>
      <c r="LW27" s="83">
        <v>10</v>
      </c>
      <c r="LX27" s="83">
        <v>10</v>
      </c>
      <c r="LY27" s="83"/>
      <c r="LZ27" s="83"/>
      <c r="MA27" s="83"/>
      <c r="MB27" s="83"/>
      <c r="MC27" s="83"/>
      <c r="MD27" s="83"/>
      <c r="ME27" s="83"/>
      <c r="MF27" s="83"/>
      <c r="MG27" s="83"/>
      <c r="MH27" s="83"/>
      <c r="MI27" s="83"/>
      <c r="MJ27" s="83"/>
      <c r="MK27" s="83"/>
      <c r="ML27" s="83"/>
      <c r="MM27" s="84"/>
      <c r="MN27" s="85"/>
      <c r="MO27" s="83"/>
      <c r="MP27" s="83"/>
      <c r="MQ27" s="83"/>
      <c r="MR27" s="83"/>
      <c r="MS27" s="83"/>
      <c r="MT27" s="83"/>
      <c r="MU27" s="83"/>
      <c r="MV27" s="83"/>
      <c r="MW27" s="83"/>
      <c r="MX27" s="83"/>
      <c r="MY27" s="83"/>
      <c r="MZ27" s="83"/>
      <c r="NA27" s="83">
        <v>10</v>
      </c>
      <c r="NB27" s="83">
        <v>10</v>
      </c>
      <c r="NC27" s="83">
        <v>10</v>
      </c>
      <c r="ND27" s="83">
        <v>10</v>
      </c>
      <c r="NE27" s="83">
        <v>10</v>
      </c>
      <c r="NF27" s="83">
        <v>10</v>
      </c>
      <c r="NG27" s="83">
        <v>10</v>
      </c>
      <c r="NH27" s="83">
        <v>10</v>
      </c>
      <c r="NI27" s="83">
        <v>10</v>
      </c>
      <c r="NJ27" s="83">
        <v>10</v>
      </c>
      <c r="NK27" s="83">
        <v>10</v>
      </c>
      <c r="NL27" s="83">
        <v>10</v>
      </c>
      <c r="NM27" s="83">
        <v>10</v>
      </c>
      <c r="NN27" s="83">
        <v>10</v>
      </c>
      <c r="NO27" s="83">
        <v>10</v>
      </c>
      <c r="NP27" s="83">
        <v>10</v>
      </c>
      <c r="NQ27" s="83">
        <v>10</v>
      </c>
      <c r="NR27" s="84">
        <v>10</v>
      </c>
      <c r="NS27" s="85">
        <v>10</v>
      </c>
      <c r="NT27" s="83">
        <v>10</v>
      </c>
      <c r="NU27" s="83">
        <v>10</v>
      </c>
      <c r="NV27" s="83">
        <v>10</v>
      </c>
      <c r="NW27" s="83">
        <v>10</v>
      </c>
      <c r="NX27" s="83">
        <v>10</v>
      </c>
      <c r="NY27" s="83">
        <v>10</v>
      </c>
      <c r="NZ27" s="83">
        <v>10</v>
      </c>
      <c r="OA27" s="83">
        <v>10</v>
      </c>
      <c r="OB27" s="83">
        <v>10</v>
      </c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4"/>
    </row>
    <row r="28" spans="1:413" ht="16.5" thickBot="1" x14ac:dyDescent="0.3">
      <c r="A28" s="1"/>
      <c r="B28" s="110" t="s">
        <v>83</v>
      </c>
      <c r="C28" s="110" t="str">
        <f>LEFT(B28,FIND(" ",B28))</f>
        <v xml:space="preserve">Данихин </v>
      </c>
      <c r="D28" s="51"/>
      <c r="E28" s="252"/>
      <c r="F28" s="379" t="s">
        <v>82</v>
      </c>
      <c r="G28" s="110"/>
      <c r="H28" s="110"/>
      <c r="I28" s="254" t="s">
        <v>353</v>
      </c>
      <c r="J28" s="370"/>
      <c r="K28" s="370"/>
      <c r="L28" s="2"/>
      <c r="M28" s="2"/>
      <c r="N28" s="367"/>
      <c r="O28" s="367"/>
      <c r="P28" s="367"/>
      <c r="Q28" s="367"/>
      <c r="R28" s="391">
        <v>10</v>
      </c>
      <c r="S28" s="392">
        <v>10</v>
      </c>
      <c r="T28" s="392">
        <v>10</v>
      </c>
      <c r="U28" s="392">
        <v>10</v>
      </c>
      <c r="V28" s="392">
        <v>10</v>
      </c>
      <c r="W28" s="392">
        <v>10</v>
      </c>
      <c r="X28" s="392">
        <v>10</v>
      </c>
      <c r="Y28" s="392">
        <v>10</v>
      </c>
      <c r="Z28" s="392">
        <v>10</v>
      </c>
      <c r="AA28" s="392">
        <v>10</v>
      </c>
      <c r="AB28" s="392">
        <v>10</v>
      </c>
      <c r="AC28" s="392"/>
      <c r="AD28" s="392"/>
      <c r="AE28" s="392"/>
      <c r="AF28" s="392"/>
      <c r="AG28" s="392"/>
      <c r="AH28" s="392"/>
      <c r="AI28" s="392"/>
      <c r="AJ28" s="392"/>
      <c r="AK28" s="392"/>
      <c r="AL28" s="392"/>
      <c r="AM28" s="392"/>
      <c r="AN28" s="392"/>
      <c r="AO28" s="392"/>
      <c r="AP28" s="392"/>
      <c r="AQ28" s="392"/>
      <c r="AR28" s="392"/>
      <c r="AS28" s="392"/>
      <c r="AT28" s="392"/>
      <c r="AU28" s="392"/>
      <c r="AV28" s="392"/>
      <c r="AW28" s="86"/>
      <c r="AX28" s="87"/>
      <c r="AY28" s="87"/>
      <c r="AZ28" s="87"/>
      <c r="BA28" s="87"/>
      <c r="BB28" s="87"/>
      <c r="BC28" s="87"/>
      <c r="BD28" s="87"/>
      <c r="BE28" s="87">
        <v>10</v>
      </c>
      <c r="BF28" s="87">
        <v>10</v>
      </c>
      <c r="BG28" s="87">
        <v>10</v>
      </c>
      <c r="BH28" s="87">
        <v>10</v>
      </c>
      <c r="BI28" s="87">
        <v>10</v>
      </c>
      <c r="BJ28" s="87">
        <v>10</v>
      </c>
      <c r="BK28" s="87">
        <v>10</v>
      </c>
      <c r="BL28" s="87">
        <v>10</v>
      </c>
      <c r="BM28" s="87">
        <v>10</v>
      </c>
      <c r="BN28" s="87">
        <v>10</v>
      </c>
      <c r="BO28" s="87">
        <v>10</v>
      </c>
      <c r="BP28" s="87">
        <v>10</v>
      </c>
      <c r="BQ28" s="87">
        <v>10</v>
      </c>
      <c r="BR28" s="87">
        <v>10</v>
      </c>
      <c r="BS28" s="87">
        <v>10</v>
      </c>
      <c r="BT28" s="87">
        <v>10</v>
      </c>
      <c r="BU28" s="87">
        <v>10</v>
      </c>
      <c r="BV28" s="87">
        <v>10</v>
      </c>
      <c r="BW28" s="87">
        <v>10</v>
      </c>
      <c r="BX28" s="87">
        <v>10</v>
      </c>
      <c r="BY28" s="86">
        <v>10</v>
      </c>
      <c r="BZ28" s="87">
        <v>10</v>
      </c>
      <c r="CA28" s="87">
        <v>10</v>
      </c>
      <c r="CB28" s="87">
        <v>10</v>
      </c>
      <c r="CC28" s="87">
        <v>10</v>
      </c>
      <c r="CD28" s="87">
        <v>10</v>
      </c>
      <c r="CE28" s="87">
        <v>10</v>
      </c>
      <c r="CF28" s="87">
        <v>10</v>
      </c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8"/>
      <c r="DD28" s="87"/>
      <c r="DE28" s="87"/>
      <c r="DF28" s="87"/>
      <c r="DG28" s="87"/>
      <c r="DH28" s="87"/>
      <c r="DI28" s="87">
        <v>10</v>
      </c>
      <c r="DJ28" s="87">
        <v>10</v>
      </c>
      <c r="DK28" s="87">
        <v>10</v>
      </c>
      <c r="DL28" s="87">
        <v>10</v>
      </c>
      <c r="DM28" s="87">
        <v>10</v>
      </c>
      <c r="DN28" s="87">
        <v>10</v>
      </c>
      <c r="DO28" s="87">
        <v>10</v>
      </c>
      <c r="DP28" s="87">
        <v>10</v>
      </c>
      <c r="DQ28" s="87">
        <v>10</v>
      </c>
      <c r="DR28" s="87">
        <v>10</v>
      </c>
      <c r="DS28" s="87">
        <v>10</v>
      </c>
      <c r="DT28" s="87">
        <v>10</v>
      </c>
      <c r="DU28" s="87">
        <v>10</v>
      </c>
      <c r="DV28" s="87">
        <v>10</v>
      </c>
      <c r="DW28" s="87">
        <v>10</v>
      </c>
      <c r="DX28" s="87">
        <v>10</v>
      </c>
      <c r="DY28" s="87">
        <v>10</v>
      </c>
      <c r="DZ28" s="87">
        <v>10</v>
      </c>
      <c r="EA28" s="87">
        <v>10</v>
      </c>
      <c r="EB28" s="87">
        <v>10</v>
      </c>
      <c r="EC28" s="87">
        <v>10</v>
      </c>
      <c r="ED28" s="87">
        <v>10</v>
      </c>
      <c r="EE28" s="87">
        <v>10</v>
      </c>
      <c r="EF28" s="87">
        <v>10</v>
      </c>
      <c r="EG28" s="88">
        <v>10</v>
      </c>
      <c r="EH28" s="86">
        <v>10</v>
      </c>
      <c r="EI28" s="87">
        <v>10</v>
      </c>
      <c r="EJ28" s="87">
        <v>10</v>
      </c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8"/>
      <c r="FM28" s="86">
        <v>10</v>
      </c>
      <c r="FN28" s="87">
        <v>10</v>
      </c>
      <c r="FO28" s="87">
        <v>10</v>
      </c>
      <c r="FP28" s="87">
        <v>10</v>
      </c>
      <c r="FQ28" s="87">
        <v>10</v>
      </c>
      <c r="FR28" s="87">
        <v>10</v>
      </c>
      <c r="FS28" s="87">
        <v>10</v>
      </c>
      <c r="FT28" s="87">
        <v>10</v>
      </c>
      <c r="FU28" s="87">
        <v>10</v>
      </c>
      <c r="FV28" s="87">
        <v>10</v>
      </c>
      <c r="FW28" s="87">
        <v>10</v>
      </c>
      <c r="FX28" s="87">
        <v>10</v>
      </c>
      <c r="FY28" s="87">
        <v>10</v>
      </c>
      <c r="FZ28" s="87">
        <v>10</v>
      </c>
      <c r="GA28" s="87">
        <v>10</v>
      </c>
      <c r="GB28" s="87">
        <v>10</v>
      </c>
      <c r="GC28" s="87">
        <v>10</v>
      </c>
      <c r="GD28" s="87">
        <v>10</v>
      </c>
      <c r="GE28" s="87">
        <v>10</v>
      </c>
      <c r="GF28" s="87">
        <v>10</v>
      </c>
      <c r="GG28" s="87">
        <v>10</v>
      </c>
      <c r="GH28" s="87">
        <v>10</v>
      </c>
      <c r="GI28" s="87">
        <v>10</v>
      </c>
      <c r="GJ28" s="87">
        <v>10</v>
      </c>
      <c r="GK28" s="87">
        <v>10</v>
      </c>
      <c r="GL28" s="87">
        <v>10</v>
      </c>
      <c r="GM28" s="87">
        <v>10</v>
      </c>
      <c r="GN28" s="87">
        <v>10</v>
      </c>
      <c r="GO28" s="87"/>
      <c r="GP28" s="88"/>
      <c r="GQ28" s="86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>
        <v>10</v>
      </c>
      <c r="HR28" s="87">
        <v>10</v>
      </c>
      <c r="HS28" s="87">
        <v>10</v>
      </c>
      <c r="HT28" s="87">
        <v>10</v>
      </c>
      <c r="HU28" s="88">
        <v>10</v>
      </c>
      <c r="HV28" s="86">
        <v>10</v>
      </c>
      <c r="HW28" s="87">
        <v>10</v>
      </c>
      <c r="HX28" s="87">
        <v>10</v>
      </c>
      <c r="HY28" s="87">
        <v>10</v>
      </c>
      <c r="HZ28" s="87">
        <v>10</v>
      </c>
      <c r="IA28" s="87">
        <v>10</v>
      </c>
      <c r="IB28" s="87">
        <v>10</v>
      </c>
      <c r="IC28" s="87">
        <v>10</v>
      </c>
      <c r="ID28" s="87">
        <v>10</v>
      </c>
      <c r="IE28" s="87">
        <v>10</v>
      </c>
      <c r="IF28" s="87">
        <v>10</v>
      </c>
      <c r="IG28" s="87">
        <v>10</v>
      </c>
      <c r="IH28" s="87">
        <v>10</v>
      </c>
      <c r="II28" s="87">
        <v>10</v>
      </c>
      <c r="IJ28" s="87">
        <v>10</v>
      </c>
      <c r="IK28" s="87">
        <v>10</v>
      </c>
      <c r="IL28" s="87">
        <v>10</v>
      </c>
      <c r="IM28" s="87">
        <v>10</v>
      </c>
      <c r="IN28" s="87">
        <v>10</v>
      </c>
      <c r="IO28" s="87">
        <v>10</v>
      </c>
      <c r="IP28" s="87">
        <v>10</v>
      </c>
      <c r="IQ28" s="87">
        <v>10</v>
      </c>
      <c r="IR28" s="87">
        <v>10</v>
      </c>
      <c r="IS28" s="87"/>
      <c r="IT28" s="87"/>
      <c r="IU28" s="87"/>
      <c r="IV28" s="87"/>
      <c r="IW28" s="87"/>
      <c r="IX28" s="87"/>
      <c r="IY28" s="87"/>
      <c r="IZ28" s="88"/>
      <c r="JA28" s="86"/>
      <c r="JB28" s="87"/>
      <c r="JC28" s="87"/>
      <c r="JD28" s="87"/>
      <c r="JE28" s="87"/>
      <c r="JF28" s="87"/>
      <c r="JG28" s="87"/>
      <c r="JH28" s="87"/>
      <c r="JI28" s="87"/>
      <c r="JJ28" s="87"/>
      <c r="JK28" s="87"/>
      <c r="JL28" s="87"/>
      <c r="JM28" s="87"/>
      <c r="JN28" s="87"/>
      <c r="JO28" s="87"/>
      <c r="JP28" s="87"/>
      <c r="JQ28" s="87"/>
      <c r="JR28" s="87"/>
      <c r="JS28" s="87"/>
      <c r="JT28" s="87"/>
      <c r="JU28" s="87">
        <v>10</v>
      </c>
      <c r="JV28" s="87">
        <v>10</v>
      </c>
      <c r="JW28" s="87">
        <v>10</v>
      </c>
      <c r="JX28" s="87">
        <v>10</v>
      </c>
      <c r="JY28" s="87">
        <v>10</v>
      </c>
      <c r="JZ28" s="87">
        <v>10</v>
      </c>
      <c r="KA28" s="87">
        <v>10</v>
      </c>
      <c r="KB28" s="87">
        <v>10</v>
      </c>
      <c r="KC28" s="87">
        <v>10</v>
      </c>
      <c r="KD28" s="88">
        <v>10</v>
      </c>
      <c r="KE28" s="86">
        <v>10</v>
      </c>
      <c r="KF28" s="87">
        <v>10</v>
      </c>
      <c r="KG28" s="87">
        <v>10</v>
      </c>
      <c r="KH28" s="87">
        <v>10</v>
      </c>
      <c r="KI28" s="87">
        <v>10</v>
      </c>
      <c r="KJ28" s="87">
        <v>10</v>
      </c>
      <c r="KK28" s="87">
        <v>10</v>
      </c>
      <c r="KL28" s="87">
        <v>10</v>
      </c>
      <c r="KM28" s="87">
        <v>10</v>
      </c>
      <c r="KN28" s="87">
        <v>10</v>
      </c>
      <c r="KO28" s="87">
        <v>10</v>
      </c>
      <c r="KP28" s="87">
        <v>10</v>
      </c>
      <c r="KQ28" s="87">
        <v>10</v>
      </c>
      <c r="KR28" s="87">
        <v>10</v>
      </c>
      <c r="KS28" s="87">
        <v>10</v>
      </c>
      <c r="KT28" s="87">
        <v>10</v>
      </c>
      <c r="KU28" s="87">
        <v>10</v>
      </c>
      <c r="KV28" s="87">
        <v>10</v>
      </c>
      <c r="KW28" s="87"/>
      <c r="KX28" s="87"/>
      <c r="KY28" s="87"/>
      <c r="KZ28" s="87"/>
      <c r="LA28" s="87"/>
      <c r="LB28" s="87"/>
      <c r="LC28" s="87"/>
      <c r="LD28" s="87"/>
      <c r="LE28" s="87"/>
      <c r="LF28" s="87"/>
      <c r="LG28" s="87"/>
      <c r="LH28" s="87"/>
      <c r="LI28" s="88"/>
      <c r="LJ28" s="86"/>
      <c r="LK28" s="87"/>
      <c r="LL28" s="87"/>
      <c r="LM28" s="87"/>
      <c r="LN28" s="87"/>
      <c r="LO28" s="87"/>
      <c r="LP28" s="87"/>
      <c r="LQ28" s="87"/>
      <c r="LR28" s="87"/>
      <c r="LS28" s="87"/>
      <c r="LT28" s="87"/>
      <c r="LU28" s="87"/>
      <c r="LV28" s="87"/>
      <c r="LW28" s="87"/>
      <c r="LX28" s="87"/>
      <c r="LY28" s="87">
        <v>10</v>
      </c>
      <c r="LZ28" s="87">
        <v>10</v>
      </c>
      <c r="MA28" s="87">
        <v>10</v>
      </c>
      <c r="MB28" s="87">
        <v>10</v>
      </c>
      <c r="MC28" s="87">
        <v>10</v>
      </c>
      <c r="MD28" s="87">
        <v>10</v>
      </c>
      <c r="ME28" s="87">
        <v>10</v>
      </c>
      <c r="MF28" s="87">
        <v>10</v>
      </c>
      <c r="MG28" s="87">
        <v>10</v>
      </c>
      <c r="MH28" s="87">
        <v>10</v>
      </c>
      <c r="MI28" s="87">
        <v>10</v>
      </c>
      <c r="MJ28" s="87">
        <v>10</v>
      </c>
      <c r="MK28" s="87">
        <v>10</v>
      </c>
      <c r="ML28" s="87">
        <v>10</v>
      </c>
      <c r="MM28" s="88">
        <v>10</v>
      </c>
      <c r="MN28" s="86">
        <v>10</v>
      </c>
      <c r="MO28" s="87">
        <v>10</v>
      </c>
      <c r="MP28" s="87">
        <v>10</v>
      </c>
      <c r="MQ28" s="87">
        <v>10</v>
      </c>
      <c r="MR28" s="87">
        <v>10</v>
      </c>
      <c r="MS28" s="87">
        <v>10</v>
      </c>
      <c r="MT28" s="87">
        <v>10</v>
      </c>
      <c r="MU28" s="87">
        <v>10</v>
      </c>
      <c r="MV28" s="87">
        <v>10</v>
      </c>
      <c r="MW28" s="87">
        <v>10</v>
      </c>
      <c r="MX28" s="87">
        <v>10</v>
      </c>
      <c r="MY28" s="87">
        <v>10</v>
      </c>
      <c r="MZ28" s="87">
        <v>10</v>
      </c>
      <c r="NA28" s="87"/>
      <c r="NB28" s="87"/>
      <c r="NC28" s="87"/>
      <c r="ND28" s="87"/>
      <c r="NE28" s="87"/>
      <c r="NF28" s="87"/>
      <c r="NG28" s="87"/>
      <c r="NH28" s="87"/>
      <c r="NI28" s="87"/>
      <c r="NJ28" s="87"/>
      <c r="NK28" s="87"/>
      <c r="NL28" s="87"/>
      <c r="NM28" s="87"/>
      <c r="NN28" s="87"/>
      <c r="NO28" s="87"/>
      <c r="NP28" s="87"/>
      <c r="NQ28" s="87"/>
      <c r="NR28" s="88"/>
      <c r="NS28" s="86"/>
      <c r="NT28" s="87"/>
      <c r="NU28" s="87"/>
      <c r="NV28" s="87"/>
      <c r="NW28" s="87"/>
      <c r="NX28" s="87"/>
      <c r="NY28" s="87"/>
      <c r="NZ28" s="87"/>
      <c r="OA28" s="87"/>
      <c r="OB28" s="87"/>
      <c r="OC28" s="87">
        <v>10</v>
      </c>
      <c r="OD28" s="87">
        <v>10</v>
      </c>
      <c r="OE28" s="87">
        <v>10</v>
      </c>
      <c r="OF28" s="87">
        <v>10</v>
      </c>
      <c r="OG28" s="87">
        <v>10</v>
      </c>
      <c r="OH28" s="87">
        <v>10</v>
      </c>
      <c r="OI28" s="87">
        <v>10</v>
      </c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7"/>
      <c r="OW28" s="88"/>
    </row>
    <row r="29" spans="1:413" ht="16.5" thickBot="1" x14ac:dyDescent="0.3">
      <c r="A29" s="1"/>
      <c r="B29" s="107"/>
      <c r="C29" s="445"/>
      <c r="D29" s="133"/>
      <c r="E29" s="252"/>
      <c r="F29" s="109" t="s">
        <v>84</v>
      </c>
      <c r="I29" s="218" t="s">
        <v>263</v>
      </c>
      <c r="J29" s="218"/>
      <c r="K29" s="218"/>
      <c r="L29" s="218"/>
      <c r="M29" s="218"/>
      <c r="N29" s="218"/>
      <c r="O29" s="218"/>
      <c r="P29" s="218"/>
      <c r="Q29" s="218"/>
      <c r="R29" s="177">
        <f t="shared" ref="R29:CC29" si="1">COUNT(R4:R28)-COUNTIF(R4:R28,"=0")</f>
        <v>10</v>
      </c>
      <c r="S29" s="177">
        <f t="shared" si="1"/>
        <v>10</v>
      </c>
      <c r="T29" s="177">
        <f t="shared" si="1"/>
        <v>10</v>
      </c>
      <c r="U29" s="177">
        <f t="shared" si="1"/>
        <v>10</v>
      </c>
      <c r="V29" s="177">
        <f t="shared" si="1"/>
        <v>14</v>
      </c>
      <c r="W29" s="177">
        <f t="shared" si="1"/>
        <v>11</v>
      </c>
      <c r="X29" s="177">
        <f t="shared" si="1"/>
        <v>11</v>
      </c>
      <c r="Y29" s="177">
        <f t="shared" si="1"/>
        <v>11</v>
      </c>
      <c r="Z29" s="177">
        <f t="shared" si="1"/>
        <v>11</v>
      </c>
      <c r="AA29" s="177">
        <f t="shared" si="1"/>
        <v>11</v>
      </c>
      <c r="AB29" s="177">
        <f t="shared" si="1"/>
        <v>11</v>
      </c>
      <c r="AC29" s="177">
        <f t="shared" si="1"/>
        <v>12</v>
      </c>
      <c r="AD29" s="177">
        <f t="shared" si="1"/>
        <v>10</v>
      </c>
      <c r="AE29" s="177">
        <f t="shared" si="1"/>
        <v>10</v>
      </c>
      <c r="AF29" s="177">
        <f t="shared" si="1"/>
        <v>10</v>
      </c>
      <c r="AG29" s="177">
        <f t="shared" si="1"/>
        <v>10</v>
      </c>
      <c r="AH29" s="177">
        <f t="shared" si="1"/>
        <v>10</v>
      </c>
      <c r="AI29" s="177">
        <f t="shared" si="1"/>
        <v>10</v>
      </c>
      <c r="AJ29" s="177">
        <f t="shared" si="1"/>
        <v>16</v>
      </c>
      <c r="AK29" s="177">
        <f t="shared" si="1"/>
        <v>12</v>
      </c>
      <c r="AL29" s="177">
        <f t="shared" si="1"/>
        <v>12</v>
      </c>
      <c r="AM29" s="177">
        <f t="shared" si="1"/>
        <v>12</v>
      </c>
      <c r="AN29" s="177">
        <f t="shared" si="1"/>
        <v>12</v>
      </c>
      <c r="AO29" s="177">
        <f t="shared" si="1"/>
        <v>12</v>
      </c>
      <c r="AP29" s="177">
        <f t="shared" si="1"/>
        <v>12</v>
      </c>
      <c r="AQ29" s="177">
        <f t="shared" si="1"/>
        <v>12</v>
      </c>
      <c r="AR29" s="177">
        <f t="shared" si="1"/>
        <v>8</v>
      </c>
      <c r="AS29" s="177">
        <f t="shared" si="1"/>
        <v>12</v>
      </c>
      <c r="AT29" s="177">
        <f t="shared" si="1"/>
        <v>10</v>
      </c>
      <c r="AU29" s="177">
        <f t="shared" si="1"/>
        <v>10</v>
      </c>
      <c r="AV29" s="177">
        <f t="shared" si="1"/>
        <v>10</v>
      </c>
      <c r="AW29" s="177">
        <f t="shared" si="1"/>
        <v>10</v>
      </c>
      <c r="AX29" s="177">
        <f t="shared" si="1"/>
        <v>9</v>
      </c>
      <c r="AY29" s="177">
        <f t="shared" si="1"/>
        <v>7</v>
      </c>
      <c r="AZ29" s="177">
        <f t="shared" si="1"/>
        <v>12</v>
      </c>
      <c r="BA29" s="177">
        <f t="shared" si="1"/>
        <v>11</v>
      </c>
      <c r="BB29" s="177">
        <f t="shared" si="1"/>
        <v>11</v>
      </c>
      <c r="BC29" s="177">
        <f t="shared" si="1"/>
        <v>11</v>
      </c>
      <c r="BD29" s="177">
        <f t="shared" si="1"/>
        <v>11</v>
      </c>
      <c r="BE29" s="177">
        <f t="shared" si="1"/>
        <v>13</v>
      </c>
      <c r="BF29" s="177">
        <f t="shared" si="1"/>
        <v>13</v>
      </c>
      <c r="BG29" s="177">
        <f t="shared" si="1"/>
        <v>18</v>
      </c>
      <c r="BH29" s="177">
        <f>COUNT(BH4:BH28)-COUNTIF(BH4:BH28,"=0")</f>
        <v>13</v>
      </c>
      <c r="BI29" s="177">
        <f t="shared" si="1"/>
        <v>13</v>
      </c>
      <c r="BJ29" s="177">
        <f t="shared" si="1"/>
        <v>13</v>
      </c>
      <c r="BK29" s="177">
        <f t="shared" si="1"/>
        <v>13</v>
      </c>
      <c r="BL29" s="177">
        <f t="shared" si="1"/>
        <v>13</v>
      </c>
      <c r="BM29" s="177">
        <f t="shared" si="1"/>
        <v>12</v>
      </c>
      <c r="BN29" s="177">
        <f t="shared" si="1"/>
        <v>13</v>
      </c>
      <c r="BO29" s="177">
        <f t="shared" si="1"/>
        <v>12</v>
      </c>
      <c r="BP29" s="177">
        <f t="shared" si="1"/>
        <v>12</v>
      </c>
      <c r="BQ29" s="177">
        <f t="shared" si="1"/>
        <v>12</v>
      </c>
      <c r="BR29" s="177">
        <f t="shared" si="1"/>
        <v>11</v>
      </c>
      <c r="BS29" s="272">
        <f t="shared" si="1"/>
        <v>14</v>
      </c>
      <c r="BT29" s="177">
        <f t="shared" si="1"/>
        <v>9</v>
      </c>
      <c r="BU29" s="177">
        <f t="shared" si="1"/>
        <v>9</v>
      </c>
      <c r="BV29" s="177">
        <f t="shared" si="1"/>
        <v>9</v>
      </c>
      <c r="BW29" s="177">
        <f t="shared" si="1"/>
        <v>9</v>
      </c>
      <c r="BX29" s="177">
        <f t="shared" si="1"/>
        <v>9</v>
      </c>
      <c r="BY29" s="177">
        <f t="shared" si="1"/>
        <v>8</v>
      </c>
      <c r="BZ29" s="177">
        <f t="shared" si="1"/>
        <v>13</v>
      </c>
      <c r="CA29" s="177">
        <f t="shared" si="1"/>
        <v>10</v>
      </c>
      <c r="CB29" s="177">
        <f t="shared" si="1"/>
        <v>10</v>
      </c>
      <c r="CC29" s="177">
        <f t="shared" si="1"/>
        <v>10</v>
      </c>
      <c r="CD29" s="177">
        <f t="shared" ref="CD29:EO29" si="2">COUNT(CD4:CD28)-COUNTIF(CD4:CD28,"=0")</f>
        <v>10</v>
      </c>
      <c r="CE29" s="177">
        <f t="shared" si="2"/>
        <v>10</v>
      </c>
      <c r="CF29" s="177">
        <f t="shared" si="2"/>
        <v>10</v>
      </c>
      <c r="CG29" s="177">
        <f t="shared" si="2"/>
        <v>15</v>
      </c>
      <c r="CH29" s="177">
        <f t="shared" si="2"/>
        <v>11</v>
      </c>
      <c r="CI29" s="177">
        <f t="shared" si="2"/>
        <v>11</v>
      </c>
      <c r="CJ29" s="177">
        <f t="shared" si="2"/>
        <v>9</v>
      </c>
      <c r="CK29" s="177">
        <f t="shared" si="2"/>
        <v>9</v>
      </c>
      <c r="CL29" s="177">
        <f t="shared" si="2"/>
        <v>9</v>
      </c>
      <c r="CM29" s="177">
        <f t="shared" si="2"/>
        <v>9</v>
      </c>
      <c r="CN29" s="177">
        <f t="shared" si="2"/>
        <v>13</v>
      </c>
      <c r="CO29" s="177">
        <f t="shared" si="2"/>
        <v>10</v>
      </c>
      <c r="CP29" s="177">
        <f t="shared" si="2"/>
        <v>11</v>
      </c>
      <c r="CQ29" s="177">
        <f t="shared" si="2"/>
        <v>10</v>
      </c>
      <c r="CR29" s="177">
        <f t="shared" si="2"/>
        <v>10</v>
      </c>
      <c r="CS29" s="177">
        <f t="shared" si="2"/>
        <v>10</v>
      </c>
      <c r="CT29" s="177">
        <f t="shared" si="2"/>
        <v>10</v>
      </c>
      <c r="CU29" s="177">
        <f t="shared" si="2"/>
        <v>16</v>
      </c>
      <c r="CV29" s="177">
        <f t="shared" si="2"/>
        <v>13</v>
      </c>
      <c r="CW29" s="177">
        <f t="shared" si="2"/>
        <v>13</v>
      </c>
      <c r="CX29" s="177">
        <f t="shared" si="2"/>
        <v>13</v>
      </c>
      <c r="CY29" s="177">
        <f t="shared" si="2"/>
        <v>13</v>
      </c>
      <c r="CZ29" s="177">
        <f t="shared" si="2"/>
        <v>13</v>
      </c>
      <c r="DA29" s="177">
        <f t="shared" si="2"/>
        <v>13</v>
      </c>
      <c r="DB29" s="177">
        <f t="shared" si="2"/>
        <v>16</v>
      </c>
      <c r="DC29" s="177">
        <f t="shared" si="2"/>
        <v>12</v>
      </c>
      <c r="DD29" s="177">
        <f t="shared" si="2"/>
        <v>12</v>
      </c>
      <c r="DE29" s="177">
        <f t="shared" si="2"/>
        <v>12</v>
      </c>
      <c r="DF29" s="177">
        <f t="shared" si="2"/>
        <v>12</v>
      </c>
      <c r="DG29" s="177">
        <f t="shared" si="2"/>
        <v>12</v>
      </c>
      <c r="DH29" s="177">
        <f t="shared" si="2"/>
        <v>12</v>
      </c>
      <c r="DI29" s="177">
        <f t="shared" si="2"/>
        <v>15</v>
      </c>
      <c r="DJ29" s="177">
        <f t="shared" si="2"/>
        <v>12</v>
      </c>
      <c r="DK29" s="177">
        <f t="shared" si="2"/>
        <v>12</v>
      </c>
      <c r="DL29" s="177">
        <f t="shared" si="2"/>
        <v>12</v>
      </c>
      <c r="DM29" s="177">
        <f t="shared" si="2"/>
        <v>12</v>
      </c>
      <c r="DN29" s="177">
        <f t="shared" si="2"/>
        <v>12</v>
      </c>
      <c r="DO29" s="177">
        <f t="shared" si="2"/>
        <v>12</v>
      </c>
      <c r="DP29" s="177">
        <f t="shared" si="2"/>
        <v>12</v>
      </c>
      <c r="DQ29" s="177">
        <f t="shared" si="2"/>
        <v>12</v>
      </c>
      <c r="DR29" s="177">
        <f t="shared" si="2"/>
        <v>12</v>
      </c>
      <c r="DS29" s="177">
        <f t="shared" si="2"/>
        <v>12</v>
      </c>
      <c r="DT29" s="177">
        <f t="shared" si="2"/>
        <v>12</v>
      </c>
      <c r="DU29" s="177">
        <f t="shared" si="2"/>
        <v>12</v>
      </c>
      <c r="DV29" s="177">
        <f t="shared" si="2"/>
        <v>10</v>
      </c>
      <c r="DW29" s="177">
        <f t="shared" si="2"/>
        <v>16</v>
      </c>
      <c r="DX29" s="177">
        <f t="shared" si="2"/>
        <v>11</v>
      </c>
      <c r="DY29" s="177">
        <f t="shared" si="2"/>
        <v>11</v>
      </c>
      <c r="DZ29" s="177">
        <f t="shared" si="2"/>
        <v>11</v>
      </c>
      <c r="EA29" s="177">
        <f t="shared" si="2"/>
        <v>11</v>
      </c>
      <c r="EB29" s="177">
        <f t="shared" si="2"/>
        <v>10</v>
      </c>
      <c r="EC29" s="177">
        <f t="shared" si="2"/>
        <v>10</v>
      </c>
      <c r="ED29" s="177">
        <f t="shared" si="2"/>
        <v>14</v>
      </c>
      <c r="EE29" s="177">
        <f t="shared" si="2"/>
        <v>12</v>
      </c>
      <c r="EF29" s="177">
        <f t="shared" si="2"/>
        <v>12</v>
      </c>
      <c r="EG29" s="177">
        <f t="shared" si="2"/>
        <v>12</v>
      </c>
      <c r="EH29" s="177">
        <f t="shared" si="2"/>
        <v>12</v>
      </c>
      <c r="EI29" s="177">
        <f t="shared" si="2"/>
        <v>12</v>
      </c>
      <c r="EJ29" s="177">
        <f t="shared" si="2"/>
        <v>12</v>
      </c>
      <c r="EK29" s="177">
        <f t="shared" si="2"/>
        <v>18</v>
      </c>
      <c r="EL29" s="177">
        <f t="shared" si="2"/>
        <v>12</v>
      </c>
      <c r="EM29" s="177">
        <f t="shared" si="2"/>
        <v>12</v>
      </c>
      <c r="EN29" s="177">
        <f t="shared" si="2"/>
        <v>12</v>
      </c>
      <c r="EO29" s="177">
        <f t="shared" si="2"/>
        <v>12</v>
      </c>
      <c r="EP29" s="177">
        <f t="shared" ref="EP29:HA29" si="3">COUNT(EP4:EP28)-COUNTIF(EP4:EP28,"=0")</f>
        <v>12</v>
      </c>
      <c r="EQ29" s="177">
        <f t="shared" si="3"/>
        <v>12</v>
      </c>
      <c r="ER29" s="177">
        <f t="shared" si="3"/>
        <v>17</v>
      </c>
      <c r="ES29" s="177">
        <f t="shared" si="3"/>
        <v>13</v>
      </c>
      <c r="ET29" s="177">
        <f t="shared" si="3"/>
        <v>13</v>
      </c>
      <c r="EU29" s="177">
        <f t="shared" si="3"/>
        <v>13</v>
      </c>
      <c r="EV29" s="177">
        <f t="shared" si="3"/>
        <v>13</v>
      </c>
      <c r="EW29" s="177">
        <f t="shared" si="3"/>
        <v>13</v>
      </c>
      <c r="EX29" s="177">
        <f t="shared" si="3"/>
        <v>13</v>
      </c>
      <c r="EY29" s="177">
        <f t="shared" si="3"/>
        <v>15</v>
      </c>
      <c r="EZ29" s="177">
        <f t="shared" si="3"/>
        <v>12</v>
      </c>
      <c r="FA29" s="177">
        <f t="shared" si="3"/>
        <v>12</v>
      </c>
      <c r="FB29" s="177">
        <f t="shared" si="3"/>
        <v>12</v>
      </c>
      <c r="FC29" s="177">
        <f t="shared" si="3"/>
        <v>12</v>
      </c>
      <c r="FD29" s="177">
        <f t="shared" si="3"/>
        <v>12</v>
      </c>
      <c r="FE29" s="177">
        <f t="shared" si="3"/>
        <v>12</v>
      </c>
      <c r="FF29" s="177">
        <f t="shared" si="3"/>
        <v>16</v>
      </c>
      <c r="FG29" s="177">
        <f t="shared" si="3"/>
        <v>12</v>
      </c>
      <c r="FH29" s="177">
        <f t="shared" si="3"/>
        <v>12</v>
      </c>
      <c r="FI29" s="177">
        <f t="shared" si="3"/>
        <v>12</v>
      </c>
      <c r="FJ29" s="177">
        <f t="shared" si="3"/>
        <v>12</v>
      </c>
      <c r="FK29" s="177">
        <f t="shared" si="3"/>
        <v>12</v>
      </c>
      <c r="FL29" s="177">
        <f t="shared" si="3"/>
        <v>12</v>
      </c>
      <c r="FM29" s="177">
        <f t="shared" si="3"/>
        <v>19</v>
      </c>
      <c r="FN29" s="177">
        <f t="shared" si="3"/>
        <v>13</v>
      </c>
      <c r="FO29" s="177">
        <f t="shared" si="3"/>
        <v>13</v>
      </c>
      <c r="FP29" s="177">
        <f t="shared" si="3"/>
        <v>13</v>
      </c>
      <c r="FQ29" s="177">
        <f t="shared" si="3"/>
        <v>13</v>
      </c>
      <c r="FR29" s="177">
        <f t="shared" si="3"/>
        <v>13</v>
      </c>
      <c r="FS29" s="177">
        <f t="shared" si="3"/>
        <v>13</v>
      </c>
      <c r="FT29" s="177">
        <f t="shared" si="3"/>
        <v>17</v>
      </c>
      <c r="FU29" s="177">
        <f t="shared" si="3"/>
        <v>13</v>
      </c>
      <c r="FV29" s="177">
        <f t="shared" si="3"/>
        <v>13</v>
      </c>
      <c r="FW29" s="177">
        <f t="shared" si="3"/>
        <v>13</v>
      </c>
      <c r="FX29" s="177">
        <f t="shared" si="3"/>
        <v>13</v>
      </c>
      <c r="FY29" s="177">
        <f t="shared" si="3"/>
        <v>13</v>
      </c>
      <c r="FZ29" s="177">
        <f t="shared" si="3"/>
        <v>13</v>
      </c>
      <c r="GA29" s="177">
        <f t="shared" si="3"/>
        <v>19</v>
      </c>
      <c r="GB29" s="177">
        <f t="shared" si="3"/>
        <v>12</v>
      </c>
      <c r="GC29" s="177">
        <f t="shared" si="3"/>
        <v>12</v>
      </c>
      <c r="GD29" s="177">
        <f t="shared" si="3"/>
        <v>12</v>
      </c>
      <c r="GE29" s="177">
        <f t="shared" si="3"/>
        <v>12</v>
      </c>
      <c r="GF29" s="177">
        <f t="shared" si="3"/>
        <v>12</v>
      </c>
      <c r="GG29" s="177">
        <f t="shared" si="3"/>
        <v>12</v>
      </c>
      <c r="GH29" s="177">
        <f t="shared" si="3"/>
        <v>16</v>
      </c>
      <c r="GI29" s="177">
        <f t="shared" si="3"/>
        <v>12</v>
      </c>
      <c r="GJ29" s="177">
        <f t="shared" si="3"/>
        <v>12</v>
      </c>
      <c r="GK29" s="177">
        <f t="shared" si="3"/>
        <v>12</v>
      </c>
      <c r="GL29" s="177">
        <f t="shared" si="3"/>
        <v>12</v>
      </c>
      <c r="GM29" s="177">
        <f t="shared" si="3"/>
        <v>12</v>
      </c>
      <c r="GN29" s="177">
        <f t="shared" si="3"/>
        <v>12</v>
      </c>
      <c r="GO29" s="177">
        <f t="shared" si="3"/>
        <v>19</v>
      </c>
      <c r="GP29" s="177">
        <f t="shared" si="3"/>
        <v>13</v>
      </c>
      <c r="GQ29" s="177">
        <f t="shared" si="3"/>
        <v>13</v>
      </c>
      <c r="GR29" s="177">
        <f t="shared" si="3"/>
        <v>13</v>
      </c>
      <c r="GS29" s="177">
        <f t="shared" si="3"/>
        <v>13</v>
      </c>
      <c r="GT29" s="177">
        <f t="shared" si="3"/>
        <v>13</v>
      </c>
      <c r="GU29" s="177">
        <f t="shared" si="3"/>
        <v>13</v>
      </c>
      <c r="GV29" s="177">
        <f t="shared" si="3"/>
        <v>17</v>
      </c>
      <c r="GW29" s="177">
        <f t="shared" si="3"/>
        <v>13</v>
      </c>
      <c r="GX29" s="177">
        <f t="shared" si="3"/>
        <v>13</v>
      </c>
      <c r="GY29" s="177">
        <f t="shared" si="3"/>
        <v>13</v>
      </c>
      <c r="GZ29" s="177">
        <f t="shared" si="3"/>
        <v>13</v>
      </c>
      <c r="HA29" s="177">
        <f t="shared" si="3"/>
        <v>13</v>
      </c>
      <c r="HB29" s="177">
        <f t="shared" ref="HB29:JM29" si="4">COUNT(HB4:HB28)-COUNTIF(HB4:HB28,"=0")</f>
        <v>13</v>
      </c>
      <c r="HC29" s="177">
        <f t="shared" si="4"/>
        <v>18</v>
      </c>
      <c r="HD29" s="177">
        <f t="shared" si="4"/>
        <v>12</v>
      </c>
      <c r="HE29" s="177">
        <f t="shared" si="4"/>
        <v>12</v>
      </c>
      <c r="HF29" s="177">
        <f t="shared" si="4"/>
        <v>12</v>
      </c>
      <c r="HG29" s="177">
        <f t="shared" si="4"/>
        <v>12</v>
      </c>
      <c r="HH29" s="177">
        <f t="shared" si="4"/>
        <v>12</v>
      </c>
      <c r="HI29" s="177">
        <f t="shared" si="4"/>
        <v>12</v>
      </c>
      <c r="HJ29" s="177">
        <f t="shared" si="4"/>
        <v>15</v>
      </c>
      <c r="HK29" s="177">
        <f t="shared" si="4"/>
        <v>12</v>
      </c>
      <c r="HL29" s="177">
        <f t="shared" si="4"/>
        <v>12</v>
      </c>
      <c r="HM29" s="177">
        <f t="shared" si="4"/>
        <v>12</v>
      </c>
      <c r="HN29" s="177">
        <f t="shared" si="4"/>
        <v>12</v>
      </c>
      <c r="HO29" s="177">
        <f t="shared" si="4"/>
        <v>12</v>
      </c>
      <c r="HP29" s="177">
        <f t="shared" si="4"/>
        <v>12</v>
      </c>
      <c r="HQ29" s="177">
        <f t="shared" si="4"/>
        <v>18</v>
      </c>
      <c r="HR29" s="177">
        <f t="shared" si="4"/>
        <v>13</v>
      </c>
      <c r="HS29" s="177">
        <f t="shared" si="4"/>
        <v>13</v>
      </c>
      <c r="HT29" s="177">
        <f t="shared" si="4"/>
        <v>13</v>
      </c>
      <c r="HU29" s="177">
        <f t="shared" si="4"/>
        <v>13</v>
      </c>
      <c r="HV29" s="177">
        <f t="shared" si="4"/>
        <v>13</v>
      </c>
      <c r="HW29" s="177">
        <f t="shared" si="4"/>
        <v>13</v>
      </c>
      <c r="HX29" s="177">
        <f t="shared" si="4"/>
        <v>17</v>
      </c>
      <c r="HY29" s="177">
        <f t="shared" si="4"/>
        <v>13</v>
      </c>
      <c r="HZ29" s="177">
        <f t="shared" si="4"/>
        <v>13</v>
      </c>
      <c r="IA29" s="177">
        <f t="shared" si="4"/>
        <v>13</v>
      </c>
      <c r="IB29" s="177">
        <f t="shared" si="4"/>
        <v>13</v>
      </c>
      <c r="IC29" s="177">
        <f t="shared" si="4"/>
        <v>13</v>
      </c>
      <c r="ID29" s="177">
        <f t="shared" si="4"/>
        <v>13</v>
      </c>
      <c r="IE29" s="177">
        <f t="shared" si="4"/>
        <v>18</v>
      </c>
      <c r="IF29" s="177">
        <f t="shared" si="4"/>
        <v>12</v>
      </c>
      <c r="IG29" s="177">
        <f t="shared" si="4"/>
        <v>12</v>
      </c>
      <c r="IH29" s="177">
        <f t="shared" si="4"/>
        <v>12</v>
      </c>
      <c r="II29" s="177">
        <f t="shared" si="4"/>
        <v>12</v>
      </c>
      <c r="IJ29" s="177">
        <f t="shared" si="4"/>
        <v>12</v>
      </c>
      <c r="IK29" s="177">
        <f t="shared" si="4"/>
        <v>12</v>
      </c>
      <c r="IL29" s="177">
        <f t="shared" si="4"/>
        <v>15</v>
      </c>
      <c r="IM29" s="177">
        <f t="shared" si="4"/>
        <v>12</v>
      </c>
      <c r="IN29" s="177">
        <f t="shared" si="4"/>
        <v>12</v>
      </c>
      <c r="IO29" s="177">
        <f t="shared" si="4"/>
        <v>12</v>
      </c>
      <c r="IP29" s="177">
        <f t="shared" si="4"/>
        <v>12</v>
      </c>
      <c r="IQ29" s="177">
        <f t="shared" si="4"/>
        <v>12</v>
      </c>
      <c r="IR29" s="177">
        <f t="shared" si="4"/>
        <v>12</v>
      </c>
      <c r="IS29" s="177">
        <f t="shared" si="4"/>
        <v>18</v>
      </c>
      <c r="IT29" s="177">
        <f t="shared" si="4"/>
        <v>13</v>
      </c>
      <c r="IU29" s="177">
        <f t="shared" si="4"/>
        <v>13</v>
      </c>
      <c r="IV29" s="177">
        <f t="shared" si="4"/>
        <v>13</v>
      </c>
      <c r="IW29" s="177">
        <f t="shared" si="4"/>
        <v>13</v>
      </c>
      <c r="IX29" s="177">
        <f t="shared" si="4"/>
        <v>13</v>
      </c>
      <c r="IY29" s="177">
        <f t="shared" si="4"/>
        <v>13</v>
      </c>
      <c r="IZ29" s="177">
        <f t="shared" si="4"/>
        <v>17</v>
      </c>
      <c r="JA29" s="177">
        <f t="shared" si="4"/>
        <v>13</v>
      </c>
      <c r="JB29" s="177">
        <f t="shared" si="4"/>
        <v>13</v>
      </c>
      <c r="JC29" s="177">
        <f t="shared" si="4"/>
        <v>13</v>
      </c>
      <c r="JD29" s="177">
        <f t="shared" si="4"/>
        <v>13</v>
      </c>
      <c r="JE29" s="177">
        <f t="shared" si="4"/>
        <v>13</v>
      </c>
      <c r="JF29" s="177">
        <f t="shared" si="4"/>
        <v>13</v>
      </c>
      <c r="JG29" s="177">
        <f t="shared" si="4"/>
        <v>19</v>
      </c>
      <c r="JH29" s="177">
        <f t="shared" si="4"/>
        <v>12</v>
      </c>
      <c r="JI29" s="177">
        <f t="shared" si="4"/>
        <v>12</v>
      </c>
      <c r="JJ29" s="177">
        <f t="shared" si="4"/>
        <v>12</v>
      </c>
      <c r="JK29" s="177">
        <f t="shared" si="4"/>
        <v>12</v>
      </c>
      <c r="JL29" s="177">
        <f t="shared" si="4"/>
        <v>12</v>
      </c>
      <c r="JM29" s="177">
        <f t="shared" si="4"/>
        <v>12</v>
      </c>
      <c r="JN29" s="177">
        <f t="shared" ref="JN29:LY29" si="5">COUNT(JN4:JN28)-COUNTIF(JN4:JN28,"=0")</f>
        <v>15</v>
      </c>
      <c r="JO29" s="177">
        <f t="shared" si="5"/>
        <v>12</v>
      </c>
      <c r="JP29" s="177">
        <f t="shared" si="5"/>
        <v>12</v>
      </c>
      <c r="JQ29" s="177">
        <f t="shared" si="5"/>
        <v>12</v>
      </c>
      <c r="JR29" s="177">
        <f t="shared" si="5"/>
        <v>12</v>
      </c>
      <c r="JS29" s="177">
        <f t="shared" si="5"/>
        <v>12</v>
      </c>
      <c r="JT29" s="177">
        <f t="shared" si="5"/>
        <v>12</v>
      </c>
      <c r="JU29" s="177">
        <f t="shared" si="5"/>
        <v>19</v>
      </c>
      <c r="JV29" s="177">
        <f t="shared" si="5"/>
        <v>13</v>
      </c>
      <c r="JW29" s="177">
        <f t="shared" si="5"/>
        <v>13</v>
      </c>
      <c r="JX29" s="177">
        <f t="shared" si="5"/>
        <v>13</v>
      </c>
      <c r="JY29" s="177">
        <f t="shared" si="5"/>
        <v>13</v>
      </c>
      <c r="JZ29" s="177">
        <f t="shared" si="5"/>
        <v>13</v>
      </c>
      <c r="KA29" s="177">
        <f t="shared" si="5"/>
        <v>13</v>
      </c>
      <c r="KB29" s="177">
        <f t="shared" si="5"/>
        <v>17</v>
      </c>
      <c r="KC29" s="177">
        <f t="shared" si="5"/>
        <v>13</v>
      </c>
      <c r="KD29" s="177">
        <f t="shared" si="5"/>
        <v>13</v>
      </c>
      <c r="KE29" s="177">
        <f t="shared" si="5"/>
        <v>13</v>
      </c>
      <c r="KF29" s="177">
        <f t="shared" si="5"/>
        <v>13</v>
      </c>
      <c r="KG29" s="177">
        <f t="shared" si="5"/>
        <v>13</v>
      </c>
      <c r="KH29" s="177">
        <f t="shared" si="5"/>
        <v>13</v>
      </c>
      <c r="KI29" s="177">
        <f t="shared" si="5"/>
        <v>18</v>
      </c>
      <c r="KJ29" s="177">
        <f t="shared" si="5"/>
        <v>12</v>
      </c>
      <c r="KK29" s="177">
        <f t="shared" si="5"/>
        <v>12</v>
      </c>
      <c r="KL29" s="177">
        <f t="shared" si="5"/>
        <v>12</v>
      </c>
      <c r="KM29" s="177">
        <f t="shared" si="5"/>
        <v>12</v>
      </c>
      <c r="KN29" s="177">
        <f t="shared" si="5"/>
        <v>12</v>
      </c>
      <c r="KO29" s="177">
        <f t="shared" si="5"/>
        <v>12</v>
      </c>
      <c r="KP29" s="177">
        <f t="shared" si="5"/>
        <v>16</v>
      </c>
      <c r="KQ29" s="177">
        <f t="shared" si="5"/>
        <v>12</v>
      </c>
      <c r="KR29" s="177">
        <f t="shared" si="5"/>
        <v>12</v>
      </c>
      <c r="KS29" s="177">
        <f t="shared" si="5"/>
        <v>12</v>
      </c>
      <c r="KT29" s="177">
        <f t="shared" si="5"/>
        <v>12</v>
      </c>
      <c r="KU29" s="177">
        <f t="shared" si="5"/>
        <v>12</v>
      </c>
      <c r="KV29" s="177">
        <f t="shared" si="5"/>
        <v>12</v>
      </c>
      <c r="KW29" s="177">
        <f t="shared" si="5"/>
        <v>19</v>
      </c>
      <c r="KX29" s="177">
        <f t="shared" si="5"/>
        <v>13</v>
      </c>
      <c r="KY29" s="177">
        <f t="shared" si="5"/>
        <v>13</v>
      </c>
      <c r="KZ29" s="177">
        <f t="shared" si="5"/>
        <v>13</v>
      </c>
      <c r="LA29" s="177">
        <f t="shared" si="5"/>
        <v>13</v>
      </c>
      <c r="LB29" s="177">
        <f t="shared" si="5"/>
        <v>13</v>
      </c>
      <c r="LC29" s="177">
        <f t="shared" si="5"/>
        <v>13</v>
      </c>
      <c r="LD29" s="177">
        <f t="shared" si="5"/>
        <v>17</v>
      </c>
      <c r="LE29" s="177">
        <f t="shared" si="5"/>
        <v>13</v>
      </c>
      <c r="LF29" s="177">
        <f t="shared" si="5"/>
        <v>13</v>
      </c>
      <c r="LG29" s="177">
        <f t="shared" si="5"/>
        <v>13</v>
      </c>
      <c r="LH29" s="177">
        <f t="shared" si="5"/>
        <v>13</v>
      </c>
      <c r="LI29" s="177">
        <f t="shared" si="5"/>
        <v>13</v>
      </c>
      <c r="LJ29" s="177">
        <f t="shared" si="5"/>
        <v>13</v>
      </c>
      <c r="LK29" s="177">
        <f t="shared" si="5"/>
        <v>19</v>
      </c>
      <c r="LL29" s="177">
        <f t="shared" si="5"/>
        <v>12</v>
      </c>
      <c r="LM29" s="177">
        <f t="shared" si="5"/>
        <v>12</v>
      </c>
      <c r="LN29" s="177">
        <f t="shared" si="5"/>
        <v>12</v>
      </c>
      <c r="LO29" s="177">
        <f t="shared" si="5"/>
        <v>12</v>
      </c>
      <c r="LP29" s="177">
        <f t="shared" si="5"/>
        <v>12</v>
      </c>
      <c r="LQ29" s="177">
        <f t="shared" si="5"/>
        <v>12</v>
      </c>
      <c r="LR29" s="177">
        <f t="shared" si="5"/>
        <v>16</v>
      </c>
      <c r="LS29" s="177">
        <f t="shared" si="5"/>
        <v>12</v>
      </c>
      <c r="LT29" s="177">
        <f t="shared" si="5"/>
        <v>12</v>
      </c>
      <c r="LU29" s="177">
        <f t="shared" si="5"/>
        <v>12</v>
      </c>
      <c r="LV29" s="177">
        <f t="shared" si="5"/>
        <v>12</v>
      </c>
      <c r="LW29" s="177">
        <f t="shared" si="5"/>
        <v>12</v>
      </c>
      <c r="LX29" s="177">
        <f t="shared" si="5"/>
        <v>12</v>
      </c>
      <c r="LY29" s="177">
        <f t="shared" si="5"/>
        <v>19</v>
      </c>
      <c r="LZ29" s="177">
        <f t="shared" ref="LZ29:NV29" si="6">COUNT(LZ4:LZ28)-COUNTIF(LZ4:LZ28,"=0")</f>
        <v>13</v>
      </c>
      <c r="MA29" s="177">
        <f t="shared" si="6"/>
        <v>13</v>
      </c>
      <c r="MB29" s="177">
        <f t="shared" si="6"/>
        <v>13</v>
      </c>
      <c r="MC29" s="177">
        <f t="shared" si="6"/>
        <v>13</v>
      </c>
      <c r="MD29" s="177">
        <f t="shared" si="6"/>
        <v>13</v>
      </c>
      <c r="ME29" s="177">
        <f t="shared" si="6"/>
        <v>13</v>
      </c>
      <c r="MF29" s="177">
        <f t="shared" si="6"/>
        <v>17</v>
      </c>
      <c r="MG29" s="177">
        <f t="shared" si="6"/>
        <v>13</v>
      </c>
      <c r="MH29" s="177">
        <f t="shared" si="6"/>
        <v>13</v>
      </c>
      <c r="MI29" s="177">
        <f t="shared" si="6"/>
        <v>13</v>
      </c>
      <c r="MJ29" s="177">
        <f t="shared" si="6"/>
        <v>13</v>
      </c>
      <c r="MK29" s="177">
        <f t="shared" si="6"/>
        <v>13</v>
      </c>
      <c r="ML29" s="177">
        <f t="shared" si="6"/>
        <v>12</v>
      </c>
      <c r="MM29" s="177">
        <f t="shared" si="6"/>
        <v>18</v>
      </c>
      <c r="MN29" s="177">
        <f t="shared" si="6"/>
        <v>12</v>
      </c>
      <c r="MO29" s="177">
        <f t="shared" si="6"/>
        <v>12</v>
      </c>
      <c r="MP29" s="177">
        <f t="shared" si="6"/>
        <v>12</v>
      </c>
      <c r="MQ29" s="177">
        <f t="shared" si="6"/>
        <v>12</v>
      </c>
      <c r="MR29" s="177">
        <f t="shared" si="6"/>
        <v>12</v>
      </c>
      <c r="MS29" s="177">
        <f t="shared" si="6"/>
        <v>12</v>
      </c>
      <c r="MT29" s="177">
        <f t="shared" si="6"/>
        <v>16</v>
      </c>
      <c r="MU29" s="177">
        <f t="shared" si="6"/>
        <v>12</v>
      </c>
      <c r="MV29" s="177">
        <f t="shared" si="6"/>
        <v>12</v>
      </c>
      <c r="MW29" s="177">
        <f t="shared" si="6"/>
        <v>12</v>
      </c>
      <c r="MX29" s="177">
        <f t="shared" si="6"/>
        <v>12</v>
      </c>
      <c r="MY29" s="177">
        <f t="shared" si="6"/>
        <v>12</v>
      </c>
      <c r="MZ29" s="177">
        <f t="shared" si="6"/>
        <v>12</v>
      </c>
      <c r="NA29" s="177">
        <f t="shared" si="6"/>
        <v>19</v>
      </c>
      <c r="NB29" s="177">
        <f t="shared" si="6"/>
        <v>13</v>
      </c>
      <c r="NC29" s="177">
        <f t="shared" si="6"/>
        <v>13</v>
      </c>
      <c r="ND29" s="177">
        <f t="shared" si="6"/>
        <v>13</v>
      </c>
      <c r="NE29" s="177">
        <f t="shared" si="6"/>
        <v>13</v>
      </c>
      <c r="NF29" s="177">
        <f t="shared" si="6"/>
        <v>13</v>
      </c>
      <c r="NG29" s="177">
        <f t="shared" si="6"/>
        <v>13</v>
      </c>
      <c r="NH29" s="177">
        <f t="shared" si="6"/>
        <v>17</v>
      </c>
      <c r="NI29" s="177">
        <f t="shared" si="6"/>
        <v>13</v>
      </c>
      <c r="NJ29" s="177">
        <f t="shared" si="6"/>
        <v>13</v>
      </c>
      <c r="NK29" s="177">
        <f t="shared" si="6"/>
        <v>13</v>
      </c>
      <c r="NL29" s="177">
        <f t="shared" si="6"/>
        <v>13</v>
      </c>
      <c r="NM29" s="177">
        <f t="shared" si="6"/>
        <v>13</v>
      </c>
      <c r="NN29" s="177">
        <f t="shared" si="6"/>
        <v>13</v>
      </c>
      <c r="NO29" s="177">
        <f t="shared" si="6"/>
        <v>19</v>
      </c>
      <c r="NP29" s="177">
        <f t="shared" si="6"/>
        <v>12</v>
      </c>
      <c r="NQ29" s="177">
        <f t="shared" si="6"/>
        <v>12</v>
      </c>
      <c r="NR29" s="177">
        <f t="shared" si="6"/>
        <v>12</v>
      </c>
      <c r="NS29" s="177">
        <f t="shared" si="6"/>
        <v>12</v>
      </c>
      <c r="NT29" s="177">
        <f t="shared" si="6"/>
        <v>12</v>
      </c>
      <c r="NU29" s="177">
        <f t="shared" si="6"/>
        <v>12</v>
      </c>
      <c r="NV29" s="177">
        <f t="shared" si="6"/>
        <v>16</v>
      </c>
    </row>
    <row r="30" spans="1:413" x14ac:dyDescent="0.25">
      <c r="U30" s="46">
        <v>485</v>
      </c>
      <c r="AI30" s="46">
        <v>485</v>
      </c>
      <c r="AW30" s="46">
        <v>485</v>
      </c>
      <c r="AX30"/>
      <c r="AY30"/>
      <c r="AZ30"/>
      <c r="BA30"/>
      <c r="BB30"/>
      <c r="BC30"/>
      <c r="BD30"/>
      <c r="BE30"/>
      <c r="BF30"/>
      <c r="BG30"/>
      <c r="BH30"/>
      <c r="BI30"/>
      <c r="BJ30"/>
      <c r="BK30" s="46">
        <v>485</v>
      </c>
      <c r="BL30"/>
      <c r="BM30"/>
      <c r="BN30"/>
      <c r="BO30"/>
      <c r="BP30"/>
      <c r="BQ30"/>
      <c r="BR30"/>
      <c r="BS30"/>
      <c r="BT30"/>
      <c r="BU30"/>
      <c r="BV30"/>
      <c r="BW30"/>
      <c r="BX30"/>
      <c r="BY30" s="46">
        <v>485</v>
      </c>
      <c r="BZ30"/>
      <c r="CA30"/>
      <c r="CB30"/>
      <c r="CC30"/>
      <c r="CD30"/>
      <c r="CE30"/>
      <c r="CF30"/>
      <c r="CG30"/>
      <c r="CH30"/>
      <c r="CI30"/>
      <c r="CJ30"/>
      <c r="CK30"/>
      <c r="CL30"/>
      <c r="CM30" s="46">
        <v>485</v>
      </c>
      <c r="CN30"/>
      <c r="CO30"/>
      <c r="CP30"/>
      <c r="CQ30"/>
      <c r="CR30"/>
      <c r="CS30"/>
      <c r="CT30"/>
      <c r="CU30"/>
      <c r="CV30"/>
      <c r="CW30"/>
      <c r="CX30"/>
      <c r="CY30"/>
      <c r="CZ30"/>
      <c r="DA30" s="46">
        <v>485</v>
      </c>
      <c r="DB30"/>
      <c r="DC30"/>
      <c r="DD30"/>
      <c r="DE30"/>
      <c r="DF30"/>
      <c r="DG30"/>
      <c r="DH30"/>
      <c r="DI30"/>
      <c r="DJ30"/>
      <c r="DK30"/>
      <c r="DL30"/>
      <c r="DM30"/>
      <c r="DN30"/>
      <c r="DO30" s="46">
        <v>485</v>
      </c>
      <c r="DP30"/>
      <c r="DQ30"/>
      <c r="DR30"/>
      <c r="DS30"/>
      <c r="DT30"/>
      <c r="DU30"/>
      <c r="DV30"/>
      <c r="DW30"/>
      <c r="DX30"/>
      <c r="DY30"/>
      <c r="DZ30"/>
      <c r="EA30"/>
      <c r="EB30"/>
      <c r="EC30" s="46">
        <v>485</v>
      </c>
      <c r="ED30"/>
      <c r="EE30"/>
      <c r="EF30"/>
      <c r="EG30"/>
      <c r="EH30"/>
      <c r="EI30"/>
      <c r="EJ30"/>
      <c r="EK30"/>
      <c r="EL30"/>
      <c r="EM30"/>
      <c r="EN30"/>
      <c r="EO30"/>
      <c r="EP30"/>
      <c r="EQ30" s="46">
        <v>485</v>
      </c>
      <c r="ER30"/>
      <c r="ES30"/>
      <c r="ET30"/>
      <c r="EU30"/>
      <c r="EV30"/>
      <c r="EW30"/>
      <c r="EX30"/>
      <c r="EY30"/>
      <c r="EZ30"/>
      <c r="FA30"/>
      <c r="FB30"/>
      <c r="FC30"/>
      <c r="FD30"/>
      <c r="FE30" s="46">
        <v>485</v>
      </c>
      <c r="FF30"/>
      <c r="FG30"/>
      <c r="FH30"/>
      <c r="FI30"/>
      <c r="FJ30"/>
      <c r="FK30"/>
      <c r="FL30"/>
      <c r="FM30"/>
      <c r="FN30"/>
      <c r="FO30"/>
      <c r="FP30"/>
      <c r="FQ30"/>
      <c r="FR30"/>
      <c r="FS30" s="46">
        <v>485</v>
      </c>
      <c r="FT30"/>
      <c r="FU30"/>
      <c r="FV30"/>
      <c r="FW30"/>
      <c r="FX30"/>
      <c r="FY30"/>
      <c r="FZ30"/>
      <c r="GA30"/>
      <c r="GB30"/>
      <c r="GC30"/>
      <c r="GD30"/>
      <c r="GE30"/>
      <c r="GF30"/>
      <c r="GG30" s="46">
        <v>485</v>
      </c>
      <c r="GH30"/>
      <c r="GI30"/>
      <c r="GJ30"/>
      <c r="GK30"/>
      <c r="GL30"/>
      <c r="GM30"/>
      <c r="GN30"/>
      <c r="GO30"/>
      <c r="GP30"/>
      <c r="GQ30"/>
      <c r="GR30"/>
      <c r="GS30"/>
      <c r="GT30"/>
      <c r="GU30" s="46">
        <v>485</v>
      </c>
      <c r="GV30"/>
      <c r="GW30"/>
      <c r="GX30"/>
      <c r="GY30"/>
      <c r="GZ30"/>
      <c r="HA30"/>
      <c r="HB30"/>
      <c r="HC30"/>
      <c r="HD30"/>
      <c r="HE30"/>
      <c r="HF30"/>
      <c r="HG30"/>
      <c r="HH30"/>
      <c r="HI30" s="46">
        <v>485</v>
      </c>
      <c r="HJ30"/>
      <c r="HK30"/>
      <c r="HL30"/>
      <c r="HM30"/>
      <c r="HN30"/>
      <c r="HO30"/>
      <c r="HP30"/>
      <c r="HQ30"/>
      <c r="HR30"/>
      <c r="HS30"/>
      <c r="HT30"/>
      <c r="HU30"/>
      <c r="HV30"/>
      <c r="HW30" s="46">
        <v>485</v>
      </c>
      <c r="HX30"/>
      <c r="HY30"/>
      <c r="HZ30"/>
      <c r="IA30"/>
      <c r="IB30"/>
      <c r="IC30"/>
      <c r="ID30"/>
      <c r="IE30"/>
      <c r="IF30"/>
      <c r="IG30"/>
      <c r="IH30"/>
      <c r="II30"/>
      <c r="IJ30"/>
      <c r="IK30" s="46">
        <v>485</v>
      </c>
      <c r="IL30"/>
      <c r="IM30"/>
      <c r="IN30"/>
      <c r="IO30"/>
      <c r="IP30"/>
      <c r="IQ30"/>
      <c r="IR30"/>
      <c r="IS30"/>
      <c r="IT30"/>
      <c r="IU30"/>
      <c r="IV30"/>
      <c r="IW30"/>
      <c r="IX30"/>
      <c r="IY30" s="46">
        <v>485</v>
      </c>
      <c r="IZ30"/>
      <c r="JA30"/>
      <c r="JB30"/>
      <c r="JC30"/>
      <c r="JD30"/>
      <c r="JE30"/>
      <c r="JF30"/>
      <c r="JG30"/>
      <c r="JH30"/>
      <c r="JI30"/>
      <c r="JJ30"/>
      <c r="JK30"/>
      <c r="JL30"/>
      <c r="JM30" s="46">
        <v>485</v>
      </c>
      <c r="JN30"/>
      <c r="JO30"/>
      <c r="JP30"/>
      <c r="JQ30"/>
      <c r="JR30"/>
      <c r="JS30"/>
      <c r="JT30"/>
      <c r="JU30"/>
      <c r="JV30"/>
      <c r="JW30"/>
      <c r="JX30"/>
      <c r="JY30"/>
      <c r="JZ30"/>
      <c r="KA30" s="46">
        <v>485</v>
      </c>
      <c r="KB30"/>
      <c r="KC30"/>
      <c r="KD30"/>
      <c r="KE30"/>
      <c r="KF30"/>
      <c r="KG30"/>
      <c r="KH30"/>
      <c r="KI30"/>
      <c r="KJ30"/>
      <c r="KK30"/>
      <c r="KL30"/>
      <c r="KM30"/>
      <c r="KN30"/>
      <c r="KO30" s="46">
        <v>485</v>
      </c>
      <c r="KP30"/>
      <c r="KQ30"/>
      <c r="KR30"/>
      <c r="KS30"/>
      <c r="KT30"/>
      <c r="KU30"/>
      <c r="KV30"/>
      <c r="KW30"/>
      <c r="KX30"/>
      <c r="KY30"/>
      <c r="KZ30"/>
      <c r="LA30"/>
      <c r="LB30"/>
      <c r="LC30" s="46">
        <v>485</v>
      </c>
      <c r="LD30"/>
      <c r="LE30"/>
      <c r="LF30"/>
      <c r="LG30"/>
      <c r="LH30"/>
      <c r="LI30"/>
      <c r="LJ30"/>
      <c r="LK30"/>
      <c r="LL30"/>
      <c r="LM30"/>
      <c r="LN30"/>
      <c r="LO30"/>
      <c r="LP30"/>
      <c r="LQ30" s="46">
        <v>485</v>
      </c>
      <c r="LR30"/>
      <c r="LS30"/>
      <c r="LT30"/>
      <c r="LU30"/>
      <c r="LV30"/>
      <c r="LW30"/>
      <c r="LX30"/>
      <c r="LY30"/>
      <c r="LZ30"/>
      <c r="MA30"/>
      <c r="MB30"/>
      <c r="MC30"/>
      <c r="MD30"/>
      <c r="ME30" s="46">
        <v>485</v>
      </c>
      <c r="MF30"/>
      <c r="MG30"/>
      <c r="MH30"/>
      <c r="MI30"/>
      <c r="MJ30"/>
      <c r="MK30"/>
      <c r="ML30"/>
      <c r="MM30"/>
      <c r="MN30"/>
      <c r="MO30"/>
      <c r="MP30"/>
      <c r="MQ30"/>
      <c r="MR30"/>
      <c r="MS30" s="46">
        <v>485</v>
      </c>
      <c r="MT30"/>
      <c r="MU30"/>
      <c r="MV30"/>
      <c r="MW30"/>
      <c r="MX30"/>
      <c r="MY30"/>
      <c r="MZ30"/>
      <c r="NA30"/>
      <c r="NB30"/>
      <c r="NC30"/>
      <c r="ND30"/>
      <c r="NE30"/>
      <c r="NF30"/>
      <c r="NG30" s="46">
        <v>485</v>
      </c>
      <c r="NH30"/>
      <c r="NI30"/>
      <c r="NJ30"/>
      <c r="NK30"/>
      <c r="NL30"/>
      <c r="NM30"/>
      <c r="NN30"/>
      <c r="NO30"/>
      <c r="NP30"/>
      <c r="NQ30"/>
      <c r="NR30"/>
      <c r="NS30"/>
      <c r="NT30"/>
      <c r="NU30" s="46">
        <v>485</v>
      </c>
      <c r="NV30"/>
      <c r="NW30"/>
      <c r="NX30"/>
      <c r="NY30"/>
      <c r="NZ30"/>
      <c r="OA30"/>
      <c r="OB30"/>
      <c r="OC30"/>
      <c r="OD30"/>
      <c r="OE30"/>
      <c r="OF30"/>
      <c r="OG30"/>
      <c r="OH30"/>
      <c r="OI30" s="46">
        <v>485</v>
      </c>
    </row>
    <row r="31" spans="1:413" x14ac:dyDescent="0.25">
      <c r="I31" s="238" t="s">
        <v>266</v>
      </c>
      <c r="J31" s="238"/>
      <c r="K31" s="238"/>
      <c r="L31" s="238"/>
      <c r="M31" s="238"/>
      <c r="N31" s="238"/>
      <c r="O31" s="238"/>
      <c r="P31" s="238"/>
      <c r="Q31" s="238"/>
      <c r="AF31" s="237"/>
      <c r="AV31" s="237"/>
    </row>
    <row r="32" spans="1:413" x14ac:dyDescent="0.25">
      <c r="B32" t="s">
        <v>295</v>
      </c>
      <c r="I32" s="238" t="s">
        <v>294</v>
      </c>
      <c r="J32" s="238"/>
      <c r="K32" s="238"/>
      <c r="L32" s="238"/>
      <c r="M32" s="238"/>
      <c r="N32" s="238"/>
      <c r="O32" s="238"/>
      <c r="P32" s="238"/>
      <c r="Q32" s="238"/>
      <c r="V32" s="361"/>
      <c r="AJ32" s="50"/>
      <c r="AW32"/>
      <c r="AX32" s="50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 s="50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 s="50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 s="50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 s="50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 s="50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 s="50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 s="50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 s="50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 s="50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 s="50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 s="50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 s="50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 s="50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 s="50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 s="50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 s="50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 s="50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 s="50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 s="50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 s="50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 s="50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 s="50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 s="50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 s="50"/>
    </row>
    <row r="33" spans="2:337" x14ac:dyDescent="0.25">
      <c r="BO33" s="26" t="s">
        <v>85</v>
      </c>
      <c r="FA33" s="26" t="s">
        <v>85</v>
      </c>
      <c r="FW33" s="454" t="s">
        <v>452</v>
      </c>
      <c r="IM33" s="26" t="s">
        <v>85</v>
      </c>
      <c r="LY33" s="26" t="s">
        <v>85</v>
      </c>
    </row>
    <row r="34" spans="2:337" x14ac:dyDescent="0.25">
      <c r="B34" s="261"/>
      <c r="C34" s="261"/>
      <c r="F34" t="s">
        <v>111</v>
      </c>
    </row>
    <row r="35" spans="2:337" x14ac:dyDescent="0.25">
      <c r="B35" s="260"/>
      <c r="C35" s="260"/>
      <c r="F35" t="s">
        <v>112</v>
      </c>
      <c r="LQ35" s="492"/>
    </row>
    <row r="36" spans="2:337" x14ac:dyDescent="0.25">
      <c r="B36" s="259"/>
      <c r="C36" s="259"/>
      <c r="F36" t="s">
        <v>310</v>
      </c>
      <c r="M36" s="369">
        <f ca="1">DATEVALUE("31.12."&amp;(YEAR(TODAY())))-DATEVALUE("01.01."&amp;YEAR(TODAY()))</f>
        <v>364</v>
      </c>
      <c r="N36" s="369"/>
      <c r="O36" s="369"/>
      <c r="P36" s="369"/>
      <c r="Q36" s="369"/>
      <c r="HL36" s="294"/>
      <c r="HM36" s="294"/>
      <c r="LQ36" s="492"/>
    </row>
    <row r="37" spans="2:337" x14ac:dyDescent="0.25">
      <c r="B37" s="301"/>
      <c r="C37" s="301"/>
      <c r="F37" t="s">
        <v>347</v>
      </c>
      <c r="M37" s="369"/>
      <c r="N37" s="369"/>
      <c r="O37" s="369"/>
      <c r="P37" s="369"/>
      <c r="Q37" s="369"/>
      <c r="LQ37" s="492"/>
    </row>
    <row r="38" spans="2:337" x14ac:dyDescent="0.25">
      <c r="B38" s="46"/>
      <c r="C38" s="46"/>
      <c r="F38" t="s">
        <v>348</v>
      </c>
    </row>
    <row r="39" spans="2:337" x14ac:dyDescent="0.25">
      <c r="B39" s="126"/>
      <c r="C39" s="126"/>
      <c r="F39" t="s">
        <v>349</v>
      </c>
      <c r="BM39" s="406"/>
    </row>
    <row r="40" spans="2:337" ht="15.75" x14ac:dyDescent="0.25">
      <c r="B40" s="388" t="s">
        <v>393</v>
      </c>
      <c r="C40" s="388"/>
      <c r="F40" s="387" t="s">
        <v>394</v>
      </c>
    </row>
    <row r="41" spans="2:337" ht="15.75" x14ac:dyDescent="0.25">
      <c r="B41" s="441"/>
      <c r="C41" s="441"/>
      <c r="F41" s="387" t="s">
        <v>451</v>
      </c>
    </row>
    <row r="42" spans="2:337" x14ac:dyDescent="0.25">
      <c r="B42" s="493">
        <v>44873</v>
      </c>
      <c r="F42" t="s">
        <v>495</v>
      </c>
      <c r="I42" s="494" t="s">
        <v>496</v>
      </c>
    </row>
    <row r="43" spans="2:337" x14ac:dyDescent="0.25">
      <c r="B43" s="294"/>
      <c r="F43" t="s">
        <v>497</v>
      </c>
    </row>
    <row r="47" spans="2:337" x14ac:dyDescent="0.25">
      <c r="F47" s="522">
        <v>21299.94</v>
      </c>
    </row>
    <row r="48" spans="2:337" x14ac:dyDescent="0.25">
      <c r="F48">
        <v>668.62</v>
      </c>
    </row>
    <row r="49" spans="6:6" x14ac:dyDescent="0.25">
      <c r="F49" s="523">
        <v>2120.7199999999998</v>
      </c>
    </row>
    <row r="50" spans="6:6" x14ac:dyDescent="0.25">
      <c r="F50" s="170">
        <v>664.66</v>
      </c>
    </row>
    <row r="51" spans="6:6" x14ac:dyDescent="0.25">
      <c r="F51" s="523">
        <v>1298.4000000000001</v>
      </c>
    </row>
    <row r="52" spans="6:6" x14ac:dyDescent="0.25">
      <c r="F52">
        <v>44.2</v>
      </c>
    </row>
    <row r="53" spans="6:6" x14ac:dyDescent="0.25">
      <c r="F53" s="523">
        <v>1064.52</v>
      </c>
    </row>
    <row r="54" spans="6:6" x14ac:dyDescent="0.25">
      <c r="F54">
        <v>7695.62</v>
      </c>
    </row>
  </sheetData>
  <mergeCells count="13">
    <mergeCell ref="NS1:OW1"/>
    <mergeCell ref="GQ1:HU1"/>
    <mergeCell ref="HV1:IZ1"/>
    <mergeCell ref="JA1:KD1"/>
    <mergeCell ref="KE1:LI1"/>
    <mergeCell ref="LJ1:MM1"/>
    <mergeCell ref="MN1:NR1"/>
    <mergeCell ref="FM1:GP1"/>
    <mergeCell ref="R1:AV1"/>
    <mergeCell ref="AW1:BX1"/>
    <mergeCell ref="BY1:DC1"/>
    <mergeCell ref="DD1:EG1"/>
    <mergeCell ref="EH1:FL1"/>
  </mergeCells>
  <conditionalFormatting sqref="R3:NV3">
    <cfRule type="expression" dxfId="457" priority="2">
      <formula>R$3=TODAY()</formula>
    </cfRule>
  </conditionalFormatting>
  <conditionalFormatting sqref="R29:NV29">
    <cfRule type="expression" dxfId="456" priority="1">
      <formula>R$3=TODAY()</formula>
    </cfRule>
  </conditionalFormatting>
  <dataValidations count="2">
    <dataValidation type="custom" allowBlank="1" showInputMessage="1" showErrorMessage="1" error="юоипкекекекекеке" sqref="BS44">
      <formula1>OR(BS44="u",BS44="t")</formula1>
    </dataValidation>
    <dataValidation type="whole" allowBlank="1" showInputMessage="1" showErrorMessage="1" error="юои" sqref="BS42">
      <formula1>5</formula1>
      <formula2>9</formula2>
    </dataValidation>
  </dataValidations>
  <hyperlinks>
    <hyperlink ref="I42" r:id="rId1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PC117"/>
  <sheetViews>
    <sheetView zoomScale="55" zoomScaleNormal="55" workbookViewId="0">
      <pane xSplit="7" ySplit="3" topLeftCell="DO4" activePane="bottomRight" state="frozen"/>
      <selection pane="topRight" activeCell="F1" sqref="F1"/>
      <selection pane="bottomLeft" activeCell="A4" sqref="A4"/>
      <selection pane="bottomRight" activeCell="EE66" sqref="EE66"/>
    </sheetView>
  </sheetViews>
  <sheetFormatPr defaultRowHeight="15" x14ac:dyDescent="0.25"/>
  <cols>
    <col min="1" max="1" width="22" bestFit="1" customWidth="1"/>
    <col min="2" max="3" width="3.85546875" hidden="1" customWidth="1"/>
    <col min="4" max="4" width="24" customWidth="1"/>
    <col min="5" max="6" width="5.85546875" hidden="1" customWidth="1"/>
    <col min="7" max="7" width="15.140625" bestFit="1" customWidth="1"/>
    <col min="8" max="66" width="5.7109375" customWidth="1"/>
    <col min="67" max="75" width="6.7109375" bestFit="1" customWidth="1"/>
    <col min="76" max="79" width="7.7109375" bestFit="1" customWidth="1"/>
    <col min="80" max="80" width="10.7109375" bestFit="1" customWidth="1"/>
    <col min="81" max="97" width="7.7109375" bestFit="1" customWidth="1"/>
    <col min="98" max="106" width="6.42578125" bestFit="1" customWidth="1"/>
    <col min="107" max="127" width="7.42578125" bestFit="1" customWidth="1"/>
    <col min="128" max="136" width="6.7109375" bestFit="1" customWidth="1"/>
    <col min="137" max="158" width="7.7109375" bestFit="1" customWidth="1"/>
    <col min="159" max="167" width="6.5703125" bestFit="1" customWidth="1"/>
    <col min="168" max="188" width="7.5703125" bestFit="1" customWidth="1"/>
    <col min="189" max="197" width="6.5703125" bestFit="1" customWidth="1"/>
    <col min="198" max="219" width="7.5703125" bestFit="1" customWidth="1"/>
    <col min="220" max="250" width="6.5703125" customWidth="1"/>
    <col min="251" max="259" width="5.85546875" bestFit="1" customWidth="1"/>
    <col min="260" max="280" width="6.85546875" customWidth="1"/>
    <col min="281" max="289" width="6.7109375" bestFit="1" customWidth="1"/>
    <col min="290" max="311" width="7.7109375" bestFit="1" customWidth="1"/>
    <col min="312" max="320" width="6.140625" bestFit="1" customWidth="1"/>
    <col min="321" max="341" width="7.140625" bestFit="1" customWidth="1"/>
    <col min="342" max="350" width="6" bestFit="1" customWidth="1"/>
    <col min="351" max="372" width="7" bestFit="1" customWidth="1"/>
    <col min="373" max="381" width="6" bestFit="1" customWidth="1"/>
    <col min="382" max="403" width="7" bestFit="1" customWidth="1"/>
  </cols>
  <sheetData>
    <row r="1" spans="1:419" x14ac:dyDescent="0.25">
      <c r="H1" s="1259" t="s">
        <v>202</v>
      </c>
      <c r="I1" s="1260"/>
      <c r="J1" s="1260"/>
      <c r="K1" s="1260"/>
      <c r="L1" s="1260"/>
      <c r="M1" s="1260"/>
      <c r="N1" s="1260"/>
      <c r="O1" s="1260"/>
      <c r="P1" s="1260"/>
      <c r="Q1" s="1260"/>
      <c r="R1" s="1260"/>
      <c r="S1" s="1260"/>
      <c r="T1" s="1260"/>
      <c r="U1" s="1260"/>
      <c r="V1" s="1260"/>
      <c r="W1" s="1260"/>
      <c r="X1" s="1260"/>
      <c r="Y1" s="1260"/>
      <c r="Z1" s="1260"/>
      <c r="AA1" s="1260"/>
      <c r="AB1" s="1260"/>
      <c r="AC1" s="1260"/>
      <c r="AD1" s="1260"/>
      <c r="AE1" s="1260"/>
      <c r="AF1" s="1260"/>
      <c r="AG1" s="1260"/>
      <c r="AH1" s="1260"/>
      <c r="AI1" s="1260"/>
      <c r="AJ1" s="1260"/>
      <c r="AK1" s="1260"/>
      <c r="AL1" s="1311"/>
      <c r="AM1" s="1312" t="s">
        <v>265</v>
      </c>
      <c r="AN1" s="1312"/>
      <c r="AO1" s="1312"/>
      <c r="AP1" s="1312"/>
      <c r="AQ1" s="1312"/>
      <c r="AR1" s="1312"/>
      <c r="AS1" s="1312"/>
      <c r="AT1" s="1312"/>
      <c r="AU1" s="1312"/>
      <c r="AV1" s="1312"/>
      <c r="AW1" s="1312"/>
      <c r="AX1" s="1312"/>
      <c r="AY1" s="1312"/>
      <c r="AZ1" s="1312"/>
      <c r="BA1" s="1312"/>
      <c r="BB1" s="1312"/>
      <c r="BC1" s="1312"/>
      <c r="BD1" s="1312"/>
      <c r="BE1" s="1312"/>
      <c r="BF1" s="1312"/>
      <c r="BG1" s="1312"/>
      <c r="BH1" s="1312"/>
      <c r="BI1" s="1312"/>
      <c r="BJ1" s="1312"/>
      <c r="BK1" s="1312"/>
      <c r="BL1" s="1312"/>
      <c r="BM1" s="1312"/>
      <c r="BN1" s="1313"/>
      <c r="BO1" s="1314" t="s">
        <v>115</v>
      </c>
      <c r="BP1" s="1315"/>
      <c r="BQ1" s="1315"/>
      <c r="BR1" s="1315"/>
      <c r="BS1" s="1315"/>
      <c r="BT1" s="1315"/>
      <c r="BU1" s="1315"/>
      <c r="BV1" s="1315"/>
      <c r="BW1" s="1315"/>
      <c r="BX1" s="1315"/>
      <c r="BY1" s="1315"/>
      <c r="BZ1" s="1315"/>
      <c r="CA1" s="1315"/>
      <c r="CB1" s="1315"/>
      <c r="CC1" s="1315"/>
      <c r="CD1" s="1315"/>
      <c r="CE1" s="1315"/>
      <c r="CF1" s="1315"/>
      <c r="CG1" s="1315"/>
      <c r="CH1" s="1315"/>
      <c r="CI1" s="1315"/>
      <c r="CJ1" s="1315"/>
      <c r="CK1" s="1315"/>
      <c r="CL1" s="1315"/>
      <c r="CM1" s="1315"/>
      <c r="CN1" s="1315"/>
      <c r="CO1" s="1315"/>
      <c r="CP1" s="1315"/>
      <c r="CQ1" s="1315"/>
      <c r="CR1" s="1315"/>
      <c r="CS1" s="1315"/>
      <c r="CT1" s="1316" t="s">
        <v>114</v>
      </c>
      <c r="CU1" s="1317"/>
      <c r="CV1" s="1317"/>
      <c r="CW1" s="1317"/>
      <c r="CX1" s="1317"/>
      <c r="CY1" s="1317"/>
      <c r="CZ1" s="1317"/>
      <c r="DA1" s="1317"/>
      <c r="DB1" s="1317"/>
      <c r="DC1" s="1317"/>
      <c r="DD1" s="1317"/>
      <c r="DE1" s="1317"/>
      <c r="DF1" s="1317"/>
      <c r="DG1" s="1317"/>
      <c r="DH1" s="1317"/>
      <c r="DI1" s="1317"/>
      <c r="DJ1" s="1317"/>
      <c r="DK1" s="1317"/>
      <c r="DL1" s="1317"/>
      <c r="DM1" s="1317"/>
      <c r="DN1" s="1317"/>
      <c r="DO1" s="1317"/>
      <c r="DP1" s="1317"/>
      <c r="DQ1" s="1317"/>
      <c r="DR1" s="1317"/>
      <c r="DS1" s="1317"/>
      <c r="DT1" s="1317"/>
      <c r="DU1" s="1317"/>
      <c r="DV1" s="1317"/>
      <c r="DW1" s="1349"/>
      <c r="DX1" s="1318" t="s">
        <v>104</v>
      </c>
      <c r="DY1" s="1319"/>
      <c r="DZ1" s="1319"/>
      <c r="EA1" s="1319"/>
      <c r="EB1" s="1319"/>
      <c r="EC1" s="1319"/>
      <c r="ED1" s="1319"/>
      <c r="EE1" s="1319"/>
      <c r="EF1" s="1319"/>
      <c r="EG1" s="1319"/>
      <c r="EH1" s="1319"/>
      <c r="EI1" s="1319"/>
      <c r="EJ1" s="1319"/>
      <c r="EK1" s="1319"/>
      <c r="EL1" s="1319"/>
      <c r="EM1" s="1319"/>
      <c r="EN1" s="1319"/>
      <c r="EO1" s="1319"/>
      <c r="EP1" s="1319"/>
      <c r="EQ1" s="1319"/>
      <c r="ER1" s="1319"/>
      <c r="ES1" s="1319"/>
      <c r="ET1" s="1319"/>
      <c r="EU1" s="1319"/>
      <c r="EV1" s="1319"/>
      <c r="EW1" s="1319"/>
      <c r="EX1" s="1319"/>
      <c r="EY1" s="1319"/>
      <c r="EZ1" s="1319"/>
      <c r="FA1" s="1319"/>
      <c r="FB1" s="1320"/>
      <c r="FC1" s="1257" t="s">
        <v>103</v>
      </c>
      <c r="FD1" s="1257"/>
      <c r="FE1" s="1257"/>
      <c r="FF1" s="1257"/>
      <c r="FG1" s="1257"/>
      <c r="FH1" s="1257"/>
      <c r="FI1" s="1257"/>
      <c r="FJ1" s="1257"/>
      <c r="FK1" s="1257"/>
      <c r="FL1" s="1257"/>
      <c r="FM1" s="1257"/>
      <c r="FN1" s="1257"/>
      <c r="FO1" s="1257"/>
      <c r="FP1" s="1257"/>
      <c r="FQ1" s="1257"/>
      <c r="FR1" s="1257"/>
      <c r="FS1" s="1257"/>
      <c r="FT1" s="1257"/>
      <c r="FU1" s="1257"/>
      <c r="FV1" s="1257"/>
      <c r="FW1" s="1257"/>
      <c r="FX1" s="1257"/>
      <c r="FY1" s="1257"/>
      <c r="FZ1" s="1257"/>
      <c r="GA1" s="1257"/>
      <c r="GB1" s="1257"/>
      <c r="GC1" s="1257"/>
      <c r="GD1" s="1257"/>
      <c r="GE1" s="1257"/>
      <c r="GF1" s="1258"/>
      <c r="GG1" s="230"/>
      <c r="GH1" s="231"/>
      <c r="GI1" s="231"/>
      <c r="GJ1" s="231"/>
      <c r="GK1" s="231"/>
      <c r="GL1" s="231"/>
      <c r="GM1" s="231"/>
      <c r="GN1" s="231"/>
      <c r="GO1" s="231"/>
      <c r="GP1" s="231"/>
      <c r="GQ1" s="231"/>
      <c r="GR1" s="231"/>
      <c r="GS1" s="231"/>
      <c r="GT1" s="231"/>
      <c r="GU1" s="231"/>
      <c r="GV1" s="231"/>
      <c r="GW1" s="231"/>
      <c r="GX1" s="231"/>
      <c r="GY1" s="231"/>
      <c r="GZ1" s="231"/>
      <c r="HA1" s="231"/>
      <c r="HB1" s="231"/>
      <c r="HC1" s="231"/>
      <c r="HD1" s="231"/>
      <c r="HE1" s="231"/>
      <c r="HF1" s="231"/>
      <c r="HG1" s="231"/>
      <c r="HH1" s="231"/>
      <c r="HI1" s="231"/>
      <c r="HJ1" s="231"/>
      <c r="HK1" s="232"/>
      <c r="HL1" s="230"/>
      <c r="HM1" s="231"/>
      <c r="HN1" s="231"/>
      <c r="HO1" s="231"/>
      <c r="HP1" s="231"/>
      <c r="HQ1" s="231"/>
      <c r="HR1" s="231"/>
      <c r="HS1" s="231"/>
      <c r="HT1" s="231"/>
      <c r="HU1" s="231"/>
      <c r="HV1" s="231"/>
      <c r="HW1" s="231"/>
      <c r="HX1" s="231"/>
      <c r="HY1" s="231"/>
      <c r="HZ1" s="231"/>
      <c r="IA1" s="231"/>
      <c r="IB1" s="231"/>
      <c r="IC1" s="231"/>
      <c r="ID1" s="231"/>
      <c r="IE1" s="231"/>
      <c r="IF1" s="231"/>
      <c r="IG1" s="231"/>
      <c r="IH1" s="231"/>
      <c r="II1" s="231"/>
      <c r="IJ1" s="231"/>
      <c r="IK1" s="231"/>
      <c r="IL1" s="231"/>
      <c r="IM1" s="231"/>
      <c r="IN1" s="231"/>
      <c r="IO1" s="231"/>
      <c r="IP1" s="232"/>
      <c r="IQ1" s="221"/>
      <c r="IR1" s="61"/>
      <c r="IS1" s="61"/>
      <c r="IT1" s="61"/>
      <c r="IU1" s="61"/>
      <c r="IV1" s="61"/>
      <c r="IW1" s="61"/>
      <c r="IX1" s="61"/>
      <c r="IY1" s="61"/>
      <c r="IZ1" s="61"/>
      <c r="JA1" s="61"/>
      <c r="JB1" s="61"/>
      <c r="JC1" s="61"/>
      <c r="JD1" s="61"/>
      <c r="JE1" s="61"/>
      <c r="JF1" s="61"/>
      <c r="JG1" s="61"/>
      <c r="JH1" s="61"/>
      <c r="JI1" s="61"/>
      <c r="JJ1" s="61"/>
      <c r="JK1" s="61"/>
      <c r="JL1" s="61"/>
      <c r="JM1" s="61"/>
      <c r="JN1" s="61"/>
      <c r="JO1" s="61"/>
      <c r="JP1" s="61"/>
      <c r="JQ1" s="61"/>
      <c r="JR1" s="61"/>
      <c r="JS1" s="61"/>
      <c r="JT1" s="61"/>
      <c r="JU1" s="61"/>
      <c r="JV1" s="61"/>
      <c r="JW1" s="61"/>
      <c r="JX1" s="61"/>
      <c r="JY1" s="61"/>
      <c r="JZ1" s="61"/>
      <c r="KA1" s="61"/>
      <c r="KB1" s="61"/>
      <c r="KC1" s="61"/>
      <c r="KD1" s="61"/>
      <c r="KE1" s="61"/>
      <c r="KF1" s="61"/>
      <c r="KG1" s="61"/>
      <c r="KH1" s="61"/>
      <c r="KI1" s="61"/>
      <c r="KJ1" s="61"/>
      <c r="KK1" s="61"/>
      <c r="KL1" s="61"/>
      <c r="KM1" s="61"/>
      <c r="KN1" s="61"/>
      <c r="KO1" s="61"/>
      <c r="KP1" s="61"/>
      <c r="KQ1" s="61"/>
      <c r="KR1" s="61"/>
      <c r="KS1" s="61"/>
      <c r="KT1" s="61"/>
      <c r="KU1" s="61"/>
      <c r="KV1" s="61"/>
      <c r="KW1" s="61"/>
      <c r="KX1" s="61"/>
      <c r="KY1" s="61"/>
      <c r="KZ1" s="61"/>
      <c r="LA1" s="61"/>
      <c r="LB1" s="61"/>
      <c r="LC1" s="61"/>
      <c r="LD1" s="61"/>
      <c r="LE1" s="61"/>
      <c r="LF1" s="61"/>
      <c r="LG1" s="61"/>
      <c r="LH1" s="61"/>
      <c r="LI1" s="61"/>
      <c r="LJ1" s="61"/>
      <c r="LK1" s="61"/>
      <c r="LL1" s="61"/>
      <c r="LM1" s="61"/>
      <c r="LN1" s="61"/>
      <c r="LO1" s="61"/>
      <c r="LP1" s="61"/>
      <c r="LQ1" s="61"/>
      <c r="LR1" s="61"/>
      <c r="LS1" s="61"/>
      <c r="LT1" s="61"/>
      <c r="LU1" s="61"/>
      <c r="LV1" s="61"/>
      <c r="LW1" s="61"/>
      <c r="LX1" s="61"/>
      <c r="LY1" s="61"/>
      <c r="LZ1" s="61"/>
      <c r="MA1" s="61"/>
      <c r="MB1" s="61"/>
      <c r="MC1" s="61"/>
      <c r="MD1" s="61"/>
      <c r="ME1" s="61"/>
      <c r="MF1" s="61"/>
      <c r="MG1" s="61"/>
      <c r="MH1" s="61"/>
      <c r="MI1" s="61"/>
      <c r="MJ1" s="61"/>
      <c r="MK1" s="61"/>
      <c r="ML1" s="61"/>
      <c r="MM1" s="61"/>
      <c r="MN1" s="61"/>
      <c r="MO1" s="61"/>
      <c r="MP1" s="61"/>
      <c r="MQ1" s="61"/>
      <c r="MR1" s="61"/>
      <c r="MS1" s="61"/>
      <c r="MT1" s="61"/>
      <c r="MU1" s="61"/>
      <c r="MV1" s="61"/>
      <c r="MW1" s="61"/>
      <c r="MX1" s="61"/>
      <c r="MY1" s="61"/>
      <c r="MZ1" s="61"/>
      <c r="NA1" s="61"/>
      <c r="NB1" s="61"/>
      <c r="NC1" s="61"/>
      <c r="ND1" s="61"/>
      <c r="NE1" s="61"/>
      <c r="NF1" s="61"/>
      <c r="NG1" s="61"/>
      <c r="NH1" s="61"/>
      <c r="NI1" s="61"/>
      <c r="NJ1" s="61"/>
      <c r="NK1" s="61"/>
      <c r="NL1" s="61"/>
      <c r="NM1" s="61"/>
      <c r="NN1" s="61"/>
      <c r="NO1" s="61"/>
      <c r="NP1" s="61"/>
      <c r="NQ1" s="61"/>
      <c r="NR1" s="61"/>
      <c r="NS1" s="61"/>
      <c r="NT1" s="61"/>
      <c r="NU1" s="61"/>
      <c r="NV1" s="61"/>
      <c r="NW1" s="61"/>
      <c r="NX1" s="61"/>
      <c r="NY1" s="61"/>
      <c r="NZ1" s="61"/>
      <c r="OA1" s="61"/>
      <c r="OB1" s="61"/>
      <c r="OC1" s="61"/>
      <c r="OD1" s="61"/>
      <c r="OE1" s="61"/>
      <c r="OF1" s="61"/>
      <c r="OG1" s="61"/>
      <c r="OH1" s="61"/>
      <c r="OI1" s="61"/>
      <c r="OJ1" s="61"/>
      <c r="OK1" s="61"/>
      <c r="OL1" s="61"/>
    </row>
    <row r="2" spans="1:419" ht="16.5" customHeight="1" x14ac:dyDescent="0.25">
      <c r="D2" t="s">
        <v>298</v>
      </c>
      <c r="H2" s="222" t="s">
        <v>93</v>
      </c>
      <c r="I2" s="49" t="s">
        <v>94</v>
      </c>
      <c r="J2" s="49" t="s">
        <v>88</v>
      </c>
      <c r="K2" s="49" t="s">
        <v>89</v>
      </c>
      <c r="L2" s="49" t="s">
        <v>90</v>
      </c>
      <c r="M2" s="135" t="s">
        <v>91</v>
      </c>
      <c r="N2" s="49" t="s">
        <v>92</v>
      </c>
      <c r="O2" s="49" t="s">
        <v>93</v>
      </c>
      <c r="P2" s="49" t="s">
        <v>94</v>
      </c>
      <c r="Q2" s="49" t="s">
        <v>88</v>
      </c>
      <c r="R2" s="49" t="s">
        <v>89</v>
      </c>
      <c r="S2" s="49" t="s">
        <v>90</v>
      </c>
      <c r="T2" s="49" t="s">
        <v>91</v>
      </c>
      <c r="U2" s="49" t="s">
        <v>92</v>
      </c>
      <c r="V2" s="49" t="s">
        <v>93</v>
      </c>
      <c r="W2" s="49" t="s">
        <v>94</v>
      </c>
      <c r="X2" s="49" t="s">
        <v>88</v>
      </c>
      <c r="Y2" s="49" t="s">
        <v>89</v>
      </c>
      <c r="Z2" s="49" t="s">
        <v>90</v>
      </c>
      <c r="AA2" s="135" t="s">
        <v>91</v>
      </c>
      <c r="AB2" s="49" t="s">
        <v>92</v>
      </c>
      <c r="AC2" s="49" t="s">
        <v>93</v>
      </c>
      <c r="AD2" s="49" t="s">
        <v>94</v>
      </c>
      <c r="AE2" s="49" t="s">
        <v>88</v>
      </c>
      <c r="AF2" s="49" t="s">
        <v>89</v>
      </c>
      <c r="AG2" s="49" t="s">
        <v>90</v>
      </c>
      <c r="AH2" s="49" t="s">
        <v>91</v>
      </c>
      <c r="AI2" s="49" t="s">
        <v>92</v>
      </c>
      <c r="AJ2" s="49" t="s">
        <v>93</v>
      </c>
      <c r="AK2" s="49" t="s">
        <v>94</v>
      </c>
      <c r="AL2" s="67" t="s">
        <v>88</v>
      </c>
      <c r="AM2" s="113" t="s">
        <v>89</v>
      </c>
      <c r="AN2" s="49" t="s">
        <v>90</v>
      </c>
      <c r="AO2" s="49" t="s">
        <v>91</v>
      </c>
      <c r="AP2" s="49" t="s">
        <v>92</v>
      </c>
      <c r="AQ2" s="49" t="s">
        <v>93</v>
      </c>
      <c r="AR2" s="49" t="s">
        <v>94</v>
      </c>
      <c r="AS2" s="49" t="s">
        <v>88</v>
      </c>
      <c r="AT2" s="49" t="s">
        <v>89</v>
      </c>
      <c r="AU2" s="49" t="s">
        <v>90</v>
      </c>
      <c r="AV2" s="49" t="s">
        <v>91</v>
      </c>
      <c r="AW2" s="49" t="s">
        <v>92</v>
      </c>
      <c r="AX2" s="49" t="s">
        <v>93</v>
      </c>
      <c r="AY2" s="49" t="s">
        <v>94</v>
      </c>
      <c r="AZ2" s="49" t="s">
        <v>88</v>
      </c>
      <c r="BA2" s="49" t="s">
        <v>89</v>
      </c>
      <c r="BB2" s="49" t="s">
        <v>90</v>
      </c>
      <c r="BC2" s="49" t="s">
        <v>91</v>
      </c>
      <c r="BD2" s="49" t="s">
        <v>92</v>
      </c>
      <c r="BE2" s="49" t="s">
        <v>93</v>
      </c>
      <c r="BF2" s="49" t="s">
        <v>94</v>
      </c>
      <c r="BG2" s="49" t="s">
        <v>88</v>
      </c>
      <c r="BH2" s="49" t="s">
        <v>89</v>
      </c>
      <c r="BI2" s="49" t="s">
        <v>90</v>
      </c>
      <c r="BJ2" s="49" t="s">
        <v>91</v>
      </c>
      <c r="BK2" s="49" t="s">
        <v>92</v>
      </c>
      <c r="BL2" s="49" t="s">
        <v>93</v>
      </c>
      <c r="BM2" s="49" t="s">
        <v>94</v>
      </c>
      <c r="BN2" s="67" t="s">
        <v>88</v>
      </c>
      <c r="BO2" s="66" t="s">
        <v>89</v>
      </c>
      <c r="BP2" s="49" t="s">
        <v>90</v>
      </c>
      <c r="BQ2" s="49" t="s">
        <v>91</v>
      </c>
      <c r="BR2" s="49" t="s">
        <v>92</v>
      </c>
      <c r="BS2" s="49" t="s">
        <v>93</v>
      </c>
      <c r="BT2" s="49" t="s">
        <v>94</v>
      </c>
      <c r="BU2" s="135" t="s">
        <v>88</v>
      </c>
      <c r="BV2" s="139" t="s">
        <v>89</v>
      </c>
      <c r="BW2" s="49" t="s">
        <v>90</v>
      </c>
      <c r="BX2" s="49" t="s">
        <v>91</v>
      </c>
      <c r="BY2" s="49" t="s">
        <v>92</v>
      </c>
      <c r="BZ2" s="49" t="s">
        <v>93</v>
      </c>
      <c r="CA2" s="49" t="s">
        <v>94</v>
      </c>
      <c r="CB2" s="135" t="s">
        <v>88</v>
      </c>
      <c r="CC2" s="49" t="s">
        <v>89</v>
      </c>
      <c r="CD2" s="49" t="s">
        <v>90</v>
      </c>
      <c r="CE2" s="49" t="s">
        <v>91</v>
      </c>
      <c r="CF2" s="49" t="s">
        <v>92</v>
      </c>
      <c r="CG2" s="49" t="s">
        <v>93</v>
      </c>
      <c r="CH2" s="49" t="s">
        <v>94</v>
      </c>
      <c r="CI2" s="139" t="s">
        <v>88</v>
      </c>
      <c r="CJ2" s="49" t="s">
        <v>89</v>
      </c>
      <c r="CK2" s="49" t="s">
        <v>90</v>
      </c>
      <c r="CL2" s="49" t="s">
        <v>91</v>
      </c>
      <c r="CM2" s="49" t="s">
        <v>92</v>
      </c>
      <c r="CN2" s="49" t="s">
        <v>93</v>
      </c>
      <c r="CO2" s="49" t="s">
        <v>94</v>
      </c>
      <c r="CP2" s="135" t="s">
        <v>88</v>
      </c>
      <c r="CQ2" s="49" t="s">
        <v>89</v>
      </c>
      <c r="CR2" s="49" t="s">
        <v>90</v>
      </c>
      <c r="CS2" s="166" t="s">
        <v>91</v>
      </c>
      <c r="CT2" s="66" t="s">
        <v>92</v>
      </c>
      <c r="CU2" s="49" t="s">
        <v>93</v>
      </c>
      <c r="CV2" s="49" t="s">
        <v>94</v>
      </c>
      <c r="CW2" s="135" t="s">
        <v>88</v>
      </c>
      <c r="CX2" s="49" t="s">
        <v>89</v>
      </c>
      <c r="CY2" s="49" t="s">
        <v>90</v>
      </c>
      <c r="CZ2" s="49" t="s">
        <v>91</v>
      </c>
      <c r="DA2" s="49" t="s">
        <v>92</v>
      </c>
      <c r="DB2" s="49" t="s">
        <v>93</v>
      </c>
      <c r="DC2" s="49" t="s">
        <v>94</v>
      </c>
      <c r="DD2" s="135" t="s">
        <v>88</v>
      </c>
      <c r="DE2" s="49" t="s">
        <v>89</v>
      </c>
      <c r="DF2" s="49" t="s">
        <v>90</v>
      </c>
      <c r="DG2" s="49" t="s">
        <v>91</v>
      </c>
      <c r="DH2" s="49" t="s">
        <v>92</v>
      </c>
      <c r="DI2" s="49" t="s">
        <v>93</v>
      </c>
      <c r="DJ2" s="49" t="s">
        <v>94</v>
      </c>
      <c r="DK2" s="135" t="s">
        <v>88</v>
      </c>
      <c r="DL2" s="49" t="s">
        <v>89</v>
      </c>
      <c r="DM2" s="49" t="s">
        <v>90</v>
      </c>
      <c r="DN2" s="49" t="s">
        <v>91</v>
      </c>
      <c r="DO2" s="49" t="s">
        <v>92</v>
      </c>
      <c r="DP2" s="49" t="s">
        <v>93</v>
      </c>
      <c r="DQ2" s="49" t="s">
        <v>94</v>
      </c>
      <c r="DR2" s="135" t="s">
        <v>88</v>
      </c>
      <c r="DS2" s="49" t="s">
        <v>89</v>
      </c>
      <c r="DT2" s="49" t="s">
        <v>90</v>
      </c>
      <c r="DU2" s="49" t="s">
        <v>91</v>
      </c>
      <c r="DV2" s="49" t="s">
        <v>92</v>
      </c>
      <c r="DW2" s="67" t="s">
        <v>93</v>
      </c>
      <c r="DX2" s="66" t="s">
        <v>94</v>
      </c>
      <c r="DY2" s="49" t="s">
        <v>88</v>
      </c>
      <c r="DZ2" s="49" t="s">
        <v>89</v>
      </c>
      <c r="EA2" s="49" t="s">
        <v>90</v>
      </c>
      <c r="EB2" s="49" t="s">
        <v>91</v>
      </c>
      <c r="EC2" s="49" t="s">
        <v>92</v>
      </c>
      <c r="ED2" s="49" t="s">
        <v>93</v>
      </c>
      <c r="EE2" s="49" t="s">
        <v>94</v>
      </c>
      <c r="EF2" s="139" t="s">
        <v>88</v>
      </c>
      <c r="EG2" s="49" t="s">
        <v>89</v>
      </c>
      <c r="EH2" s="49" t="s">
        <v>90</v>
      </c>
      <c r="EI2" s="139" t="s">
        <v>91</v>
      </c>
      <c r="EJ2" s="49" t="s">
        <v>92</v>
      </c>
      <c r="EK2" s="49" t="s">
        <v>93</v>
      </c>
      <c r="EL2" s="49" t="s">
        <v>94</v>
      </c>
      <c r="EM2" s="49" t="s">
        <v>88</v>
      </c>
      <c r="EN2" s="49" t="s">
        <v>89</v>
      </c>
      <c r="EO2" s="49" t="s">
        <v>90</v>
      </c>
      <c r="EP2" s="49" t="s">
        <v>91</v>
      </c>
      <c r="EQ2" s="49" t="s">
        <v>92</v>
      </c>
      <c r="ER2" s="49" t="s">
        <v>93</v>
      </c>
      <c r="ES2" s="49" t="s">
        <v>94</v>
      </c>
      <c r="ET2" s="49" t="s">
        <v>88</v>
      </c>
      <c r="EU2" s="49" t="s">
        <v>89</v>
      </c>
      <c r="EV2" s="49" t="s">
        <v>90</v>
      </c>
      <c r="EW2" s="49" t="s">
        <v>91</v>
      </c>
      <c r="EX2" s="49" t="s">
        <v>92</v>
      </c>
      <c r="EY2" s="49" t="s">
        <v>93</v>
      </c>
      <c r="EZ2" s="49" t="s">
        <v>94</v>
      </c>
      <c r="FA2" s="49" t="s">
        <v>88</v>
      </c>
      <c r="FB2" s="67" t="s">
        <v>89</v>
      </c>
      <c r="FC2" s="113" t="s">
        <v>90</v>
      </c>
      <c r="FD2" s="49" t="s">
        <v>91</v>
      </c>
      <c r="FE2" s="49" t="s">
        <v>92</v>
      </c>
      <c r="FF2" s="49" t="s">
        <v>93</v>
      </c>
      <c r="FG2" s="49" t="s">
        <v>94</v>
      </c>
      <c r="FH2" s="49" t="s">
        <v>88</v>
      </c>
      <c r="FI2" s="49" t="s">
        <v>89</v>
      </c>
      <c r="FJ2" s="49" t="s">
        <v>90</v>
      </c>
      <c r="FK2" s="49" t="s">
        <v>91</v>
      </c>
      <c r="FL2" s="49" t="s">
        <v>92</v>
      </c>
      <c r="FM2" s="49" t="s">
        <v>93</v>
      </c>
      <c r="FN2" s="49" t="s">
        <v>94</v>
      </c>
      <c r="FO2" s="49" t="s">
        <v>88</v>
      </c>
      <c r="FP2" s="49" t="s">
        <v>89</v>
      </c>
      <c r="FQ2" s="49" t="s">
        <v>90</v>
      </c>
      <c r="FR2" s="49" t="s">
        <v>91</v>
      </c>
      <c r="FS2" s="49" t="s">
        <v>92</v>
      </c>
      <c r="FT2" s="49" t="s">
        <v>93</v>
      </c>
      <c r="FU2" s="49" t="s">
        <v>94</v>
      </c>
      <c r="FV2" s="49" t="s">
        <v>88</v>
      </c>
      <c r="FW2" s="49" t="s">
        <v>89</v>
      </c>
      <c r="FX2" s="49" t="s">
        <v>90</v>
      </c>
      <c r="FY2" s="49" t="s">
        <v>91</v>
      </c>
      <c r="FZ2" s="49" t="s">
        <v>92</v>
      </c>
      <c r="GA2" s="49" t="s">
        <v>93</v>
      </c>
      <c r="GB2" s="49" t="s">
        <v>94</v>
      </c>
      <c r="GC2" s="49" t="s">
        <v>88</v>
      </c>
      <c r="GD2" s="49" t="s">
        <v>89</v>
      </c>
      <c r="GE2" s="49" t="s">
        <v>90</v>
      </c>
      <c r="GF2" s="67" t="s">
        <v>91</v>
      </c>
      <c r="GG2" s="66" t="s">
        <v>92</v>
      </c>
      <c r="GH2" s="49" t="s">
        <v>93</v>
      </c>
      <c r="GI2" s="49" t="s">
        <v>94</v>
      </c>
      <c r="GJ2" s="49" t="s">
        <v>88</v>
      </c>
      <c r="GK2" s="49" t="s">
        <v>89</v>
      </c>
      <c r="GL2" s="49" t="s">
        <v>90</v>
      </c>
      <c r="GM2" s="49" t="s">
        <v>91</v>
      </c>
      <c r="GN2" s="49" t="s">
        <v>92</v>
      </c>
      <c r="GO2" s="49" t="s">
        <v>93</v>
      </c>
      <c r="GP2" s="49" t="s">
        <v>94</v>
      </c>
      <c r="GQ2" s="49" t="s">
        <v>88</v>
      </c>
      <c r="GR2" s="49" t="s">
        <v>89</v>
      </c>
      <c r="GS2" s="49" t="s">
        <v>90</v>
      </c>
      <c r="GT2" s="49" t="s">
        <v>91</v>
      </c>
      <c r="GU2" s="49" t="s">
        <v>92</v>
      </c>
      <c r="GV2" s="49" t="s">
        <v>93</v>
      </c>
      <c r="GW2" s="49" t="s">
        <v>94</v>
      </c>
      <c r="GX2" s="49" t="s">
        <v>88</v>
      </c>
      <c r="GY2" s="49" t="s">
        <v>89</v>
      </c>
      <c r="GZ2" s="49" t="s">
        <v>90</v>
      </c>
      <c r="HA2" s="49" t="s">
        <v>91</v>
      </c>
      <c r="HB2" s="49" t="s">
        <v>92</v>
      </c>
      <c r="HC2" s="139" t="s">
        <v>93</v>
      </c>
      <c r="HD2" s="49" t="s">
        <v>94</v>
      </c>
      <c r="HE2" s="49" t="s">
        <v>88</v>
      </c>
      <c r="HF2" s="49" t="s">
        <v>89</v>
      </c>
      <c r="HG2" s="49" t="s">
        <v>90</v>
      </c>
      <c r="HH2" s="49" t="s">
        <v>91</v>
      </c>
      <c r="HI2" s="49" t="s">
        <v>92</v>
      </c>
      <c r="HJ2" s="49" t="s">
        <v>93</v>
      </c>
      <c r="HK2" s="67" t="s">
        <v>94</v>
      </c>
      <c r="HL2" s="66" t="s">
        <v>88</v>
      </c>
      <c r="HM2" s="49" t="s">
        <v>89</v>
      </c>
      <c r="HN2" s="49" t="s">
        <v>90</v>
      </c>
      <c r="HO2" s="49" t="s">
        <v>91</v>
      </c>
      <c r="HP2" s="49" t="s">
        <v>92</v>
      </c>
      <c r="HQ2" s="49" t="s">
        <v>93</v>
      </c>
      <c r="HR2" s="49" t="s">
        <v>94</v>
      </c>
      <c r="HS2" s="49" t="s">
        <v>88</v>
      </c>
      <c r="HT2" s="49" t="s">
        <v>89</v>
      </c>
      <c r="HU2" s="49" t="s">
        <v>90</v>
      </c>
      <c r="HV2" s="49" t="s">
        <v>91</v>
      </c>
      <c r="HW2" s="49" t="s">
        <v>92</v>
      </c>
      <c r="HX2" s="49" t="s">
        <v>93</v>
      </c>
      <c r="HY2" s="49" t="s">
        <v>94</v>
      </c>
      <c r="HZ2" s="49" t="s">
        <v>88</v>
      </c>
      <c r="IA2" s="49" t="s">
        <v>89</v>
      </c>
      <c r="IB2" s="49" t="s">
        <v>90</v>
      </c>
      <c r="IC2" s="49" t="s">
        <v>91</v>
      </c>
      <c r="ID2" s="49" t="s">
        <v>92</v>
      </c>
      <c r="IE2" s="49" t="s">
        <v>93</v>
      </c>
      <c r="IF2" s="49" t="s">
        <v>94</v>
      </c>
      <c r="IG2" s="49" t="s">
        <v>88</v>
      </c>
      <c r="IH2" s="49" t="s">
        <v>89</v>
      </c>
      <c r="II2" s="49" t="s">
        <v>90</v>
      </c>
      <c r="IJ2" s="49" t="s">
        <v>91</v>
      </c>
      <c r="IK2" s="49" t="s">
        <v>92</v>
      </c>
      <c r="IL2" s="49" t="s">
        <v>93</v>
      </c>
      <c r="IM2" s="49" t="s">
        <v>94</v>
      </c>
      <c r="IN2" s="49" t="s">
        <v>88</v>
      </c>
      <c r="IO2" s="49" t="s">
        <v>89</v>
      </c>
      <c r="IP2" s="67" t="s">
        <v>90</v>
      </c>
      <c r="IQ2" s="233" t="s">
        <v>91</v>
      </c>
      <c r="IR2" s="49" t="s">
        <v>92</v>
      </c>
      <c r="IS2" s="49" t="s">
        <v>93</v>
      </c>
      <c r="IT2" s="49" t="s">
        <v>94</v>
      </c>
      <c r="IU2" s="49" t="s">
        <v>88</v>
      </c>
      <c r="IV2" s="49" t="s">
        <v>89</v>
      </c>
      <c r="IW2" s="49" t="s">
        <v>90</v>
      </c>
      <c r="IX2" s="49" t="s">
        <v>91</v>
      </c>
      <c r="IY2" s="49" t="s">
        <v>92</v>
      </c>
      <c r="IZ2" s="49" t="s">
        <v>93</v>
      </c>
      <c r="JA2" s="49" t="s">
        <v>94</v>
      </c>
      <c r="JB2" s="49" t="s">
        <v>88</v>
      </c>
      <c r="JC2" s="49" t="s">
        <v>89</v>
      </c>
      <c r="JD2" s="49" t="s">
        <v>90</v>
      </c>
      <c r="JE2" s="49" t="s">
        <v>91</v>
      </c>
      <c r="JF2" s="49" t="s">
        <v>92</v>
      </c>
      <c r="JG2" s="49" t="s">
        <v>93</v>
      </c>
      <c r="JH2" s="49" t="s">
        <v>94</v>
      </c>
      <c r="JI2" s="49" t="s">
        <v>88</v>
      </c>
      <c r="JJ2" s="49" t="s">
        <v>89</v>
      </c>
      <c r="JK2" s="49" t="s">
        <v>90</v>
      </c>
      <c r="JL2" s="49" t="s">
        <v>91</v>
      </c>
      <c r="JM2" s="49" t="s">
        <v>92</v>
      </c>
      <c r="JN2" s="49" t="s">
        <v>93</v>
      </c>
      <c r="JO2" s="49" t="s">
        <v>94</v>
      </c>
      <c r="JP2" s="49" t="s">
        <v>88</v>
      </c>
      <c r="JQ2" s="49" t="s">
        <v>89</v>
      </c>
      <c r="JR2" s="49" t="s">
        <v>90</v>
      </c>
      <c r="JS2" s="49" t="s">
        <v>91</v>
      </c>
      <c r="JT2" s="49" t="s">
        <v>92</v>
      </c>
      <c r="JU2" s="139" t="s">
        <v>93</v>
      </c>
      <c r="JV2" s="49" t="s">
        <v>94</v>
      </c>
      <c r="JW2" s="49" t="s">
        <v>88</v>
      </c>
      <c r="JX2" s="49" t="s">
        <v>89</v>
      </c>
      <c r="JY2" s="49" t="s">
        <v>90</v>
      </c>
      <c r="JZ2" s="49" t="s">
        <v>91</v>
      </c>
      <c r="KA2" s="49" t="s">
        <v>92</v>
      </c>
      <c r="KB2" s="49" t="s">
        <v>93</v>
      </c>
      <c r="KC2" s="49" t="s">
        <v>94</v>
      </c>
      <c r="KD2" s="49" t="s">
        <v>88</v>
      </c>
      <c r="KE2" s="49" t="s">
        <v>89</v>
      </c>
      <c r="KF2" s="49" t="s">
        <v>90</v>
      </c>
      <c r="KG2" s="49" t="s">
        <v>91</v>
      </c>
      <c r="KH2" s="49" t="s">
        <v>92</v>
      </c>
      <c r="KI2" s="49" t="s">
        <v>93</v>
      </c>
      <c r="KJ2" s="49" t="s">
        <v>94</v>
      </c>
      <c r="KK2" s="49" t="s">
        <v>88</v>
      </c>
      <c r="KL2" s="49" t="s">
        <v>89</v>
      </c>
      <c r="KM2" s="49" t="s">
        <v>90</v>
      </c>
      <c r="KN2" s="49" t="s">
        <v>91</v>
      </c>
      <c r="KO2" s="49" t="s">
        <v>92</v>
      </c>
      <c r="KP2" s="49" t="s">
        <v>93</v>
      </c>
      <c r="KQ2" s="49" t="s">
        <v>94</v>
      </c>
      <c r="KR2" s="49" t="s">
        <v>88</v>
      </c>
      <c r="KS2" s="49" t="s">
        <v>89</v>
      </c>
      <c r="KT2" s="49" t="s">
        <v>90</v>
      </c>
      <c r="KU2" s="49" t="s">
        <v>91</v>
      </c>
      <c r="KV2" s="49" t="s">
        <v>92</v>
      </c>
      <c r="KW2" s="49" t="s">
        <v>93</v>
      </c>
      <c r="KX2" s="49" t="s">
        <v>94</v>
      </c>
      <c r="KY2" s="49" t="s">
        <v>88</v>
      </c>
      <c r="KZ2" s="49" t="s">
        <v>89</v>
      </c>
      <c r="LA2" s="49" t="s">
        <v>90</v>
      </c>
      <c r="LB2" s="49" t="s">
        <v>91</v>
      </c>
      <c r="LC2" s="49" t="s">
        <v>92</v>
      </c>
      <c r="LD2" s="49" t="s">
        <v>93</v>
      </c>
      <c r="LE2" s="49" t="s">
        <v>94</v>
      </c>
      <c r="LF2" s="49" t="s">
        <v>88</v>
      </c>
      <c r="LG2" s="49" t="s">
        <v>89</v>
      </c>
      <c r="LH2" s="49" t="s">
        <v>90</v>
      </c>
      <c r="LI2" s="49" t="s">
        <v>91</v>
      </c>
      <c r="LJ2" s="49" t="s">
        <v>92</v>
      </c>
      <c r="LK2" s="49" t="s">
        <v>93</v>
      </c>
      <c r="LL2" s="49" t="s">
        <v>94</v>
      </c>
      <c r="LM2" s="49" t="s">
        <v>88</v>
      </c>
      <c r="LN2" s="49" t="s">
        <v>89</v>
      </c>
      <c r="LO2" s="49" t="s">
        <v>90</v>
      </c>
      <c r="LP2" s="49" t="s">
        <v>91</v>
      </c>
      <c r="LQ2" s="49" t="s">
        <v>92</v>
      </c>
      <c r="LR2" s="49" t="s">
        <v>93</v>
      </c>
      <c r="LS2" s="49" t="s">
        <v>94</v>
      </c>
      <c r="LT2" s="49" t="s">
        <v>88</v>
      </c>
      <c r="LU2" s="49" t="s">
        <v>89</v>
      </c>
      <c r="LV2" s="49" t="s">
        <v>90</v>
      </c>
      <c r="LW2" s="49" t="s">
        <v>91</v>
      </c>
      <c r="LX2" s="49" t="s">
        <v>92</v>
      </c>
      <c r="LY2" s="49" t="s">
        <v>93</v>
      </c>
      <c r="LZ2" s="49" t="s">
        <v>94</v>
      </c>
      <c r="MA2" s="49" t="s">
        <v>88</v>
      </c>
      <c r="MB2" s="49" t="s">
        <v>89</v>
      </c>
      <c r="MC2" s="49" t="s">
        <v>90</v>
      </c>
      <c r="MD2" s="49" t="s">
        <v>91</v>
      </c>
      <c r="ME2" s="49" t="s">
        <v>92</v>
      </c>
      <c r="MF2" s="49" t="s">
        <v>93</v>
      </c>
      <c r="MG2" s="49" t="s">
        <v>94</v>
      </c>
      <c r="MH2" s="49" t="s">
        <v>88</v>
      </c>
      <c r="MI2" s="49" t="s">
        <v>89</v>
      </c>
      <c r="MJ2" s="49" t="s">
        <v>90</v>
      </c>
      <c r="MK2" s="139" t="s">
        <v>91</v>
      </c>
      <c r="ML2" s="49" t="s">
        <v>92</v>
      </c>
      <c r="MM2" s="49" t="s">
        <v>93</v>
      </c>
      <c r="MN2" s="49" t="s">
        <v>94</v>
      </c>
      <c r="MO2" s="49" t="s">
        <v>88</v>
      </c>
      <c r="MP2" s="49" t="s">
        <v>89</v>
      </c>
      <c r="MQ2" s="49" t="s">
        <v>90</v>
      </c>
      <c r="MR2" s="49" t="s">
        <v>91</v>
      </c>
      <c r="MS2" s="49" t="s">
        <v>92</v>
      </c>
      <c r="MT2" s="49" t="s">
        <v>93</v>
      </c>
      <c r="MU2" s="49" t="s">
        <v>94</v>
      </c>
      <c r="MV2" s="49" t="s">
        <v>88</v>
      </c>
      <c r="MW2" s="49" t="s">
        <v>89</v>
      </c>
      <c r="MX2" s="49" t="s">
        <v>90</v>
      </c>
      <c r="MY2" s="49" t="s">
        <v>91</v>
      </c>
      <c r="MZ2" s="49" t="s">
        <v>92</v>
      </c>
      <c r="NA2" s="49" t="s">
        <v>93</v>
      </c>
      <c r="NB2" s="49" t="s">
        <v>94</v>
      </c>
      <c r="NC2" s="49" t="s">
        <v>88</v>
      </c>
      <c r="ND2" s="49" t="s">
        <v>89</v>
      </c>
      <c r="NE2" s="49" t="s">
        <v>90</v>
      </c>
      <c r="NF2" s="49" t="s">
        <v>91</v>
      </c>
      <c r="NG2" s="49" t="s">
        <v>92</v>
      </c>
      <c r="NH2" s="49" t="s">
        <v>93</v>
      </c>
      <c r="NI2" s="49" t="s">
        <v>94</v>
      </c>
      <c r="NJ2" s="49" t="s">
        <v>88</v>
      </c>
      <c r="NK2" s="49" t="s">
        <v>89</v>
      </c>
      <c r="NL2" s="49" t="s">
        <v>90</v>
      </c>
      <c r="NM2" s="49" t="s">
        <v>91</v>
      </c>
      <c r="NN2" s="49" t="s">
        <v>92</v>
      </c>
      <c r="NO2" s="49" t="s">
        <v>93</v>
      </c>
      <c r="NP2" s="49" t="s">
        <v>94</v>
      </c>
      <c r="NQ2" s="49" t="s">
        <v>88</v>
      </c>
      <c r="NR2" s="49" t="s">
        <v>89</v>
      </c>
      <c r="NS2" s="49" t="s">
        <v>90</v>
      </c>
      <c r="NT2" s="49" t="s">
        <v>91</v>
      </c>
      <c r="NU2" s="49" t="s">
        <v>92</v>
      </c>
      <c r="NV2" s="49" t="s">
        <v>93</v>
      </c>
      <c r="NW2" s="49" t="s">
        <v>94</v>
      </c>
      <c r="NX2" s="49" t="s">
        <v>88</v>
      </c>
      <c r="NY2" s="49" t="s">
        <v>89</v>
      </c>
      <c r="NZ2" s="49" t="s">
        <v>90</v>
      </c>
      <c r="OA2" s="49" t="s">
        <v>91</v>
      </c>
      <c r="OB2" s="49" t="s">
        <v>92</v>
      </c>
      <c r="OC2" s="49" t="s">
        <v>93</v>
      </c>
      <c r="OD2" s="49" t="s">
        <v>94</v>
      </c>
      <c r="OE2" s="49" t="s">
        <v>88</v>
      </c>
      <c r="OF2" s="49" t="s">
        <v>89</v>
      </c>
      <c r="OG2" s="49" t="s">
        <v>90</v>
      </c>
      <c r="OH2" s="49" t="s">
        <v>91</v>
      </c>
      <c r="OI2" s="49" t="s">
        <v>92</v>
      </c>
      <c r="OJ2" s="49" t="s">
        <v>93</v>
      </c>
      <c r="OK2" s="49" t="s">
        <v>94</v>
      </c>
      <c r="OL2" s="49" t="s">
        <v>88</v>
      </c>
      <c r="OM2" s="49" t="s">
        <v>89</v>
      </c>
    </row>
    <row r="3" spans="1:419" ht="15.75" thickBot="1" x14ac:dyDescent="0.3">
      <c r="A3" t="s">
        <v>20</v>
      </c>
      <c r="B3" t="s">
        <v>308</v>
      </c>
      <c r="C3" t="s">
        <v>309</v>
      </c>
      <c r="D3">
        <v>1</v>
      </c>
      <c r="E3" s="7" t="s">
        <v>46</v>
      </c>
      <c r="F3" t="s">
        <v>299</v>
      </c>
      <c r="G3" s="7" t="s">
        <v>46</v>
      </c>
      <c r="H3" s="223">
        <v>44197</v>
      </c>
      <c r="I3" s="217">
        <v>44198</v>
      </c>
      <c r="J3" s="217">
        <v>44199</v>
      </c>
      <c r="K3" s="217">
        <v>44200</v>
      </c>
      <c r="L3" s="217">
        <v>44201</v>
      </c>
      <c r="M3" s="217">
        <v>44202</v>
      </c>
      <c r="N3" s="217">
        <v>44203</v>
      </c>
      <c r="O3" s="217">
        <v>44204</v>
      </c>
      <c r="P3" s="217">
        <v>44205</v>
      </c>
      <c r="Q3" s="217">
        <v>44206</v>
      </c>
      <c r="R3" s="217">
        <v>44207</v>
      </c>
      <c r="S3" s="217">
        <v>44208</v>
      </c>
      <c r="T3" s="217">
        <v>44209</v>
      </c>
      <c r="U3" s="217">
        <v>44210</v>
      </c>
      <c r="V3" s="217">
        <v>44211</v>
      </c>
      <c r="W3" s="217">
        <v>44212</v>
      </c>
      <c r="X3" s="217">
        <v>44213</v>
      </c>
      <c r="Y3" s="217">
        <v>44214</v>
      </c>
      <c r="Z3" s="217">
        <v>44215</v>
      </c>
      <c r="AA3" s="217">
        <v>44216</v>
      </c>
      <c r="AB3" s="217">
        <v>44217</v>
      </c>
      <c r="AC3" s="217">
        <v>44218</v>
      </c>
      <c r="AD3" s="217">
        <v>44219</v>
      </c>
      <c r="AE3" s="217">
        <v>44220</v>
      </c>
      <c r="AF3" s="217">
        <v>44221</v>
      </c>
      <c r="AG3" s="217">
        <v>44222</v>
      </c>
      <c r="AH3" s="217">
        <v>44223</v>
      </c>
      <c r="AI3" s="217">
        <v>44224</v>
      </c>
      <c r="AJ3" s="217">
        <v>44225</v>
      </c>
      <c r="AK3" s="217">
        <v>44226</v>
      </c>
      <c r="AL3" s="224">
        <v>44227</v>
      </c>
      <c r="AM3" s="239">
        <v>44228</v>
      </c>
      <c r="AN3" s="217">
        <v>44229</v>
      </c>
      <c r="AO3" s="217">
        <v>44230</v>
      </c>
      <c r="AP3" s="217">
        <v>44231</v>
      </c>
      <c r="AQ3" s="217">
        <v>44232</v>
      </c>
      <c r="AR3" s="217">
        <v>44233</v>
      </c>
      <c r="AS3" s="217">
        <v>44234</v>
      </c>
      <c r="AT3" s="217">
        <v>44235</v>
      </c>
      <c r="AU3" s="217">
        <v>44236</v>
      </c>
      <c r="AV3" s="217">
        <v>44237</v>
      </c>
      <c r="AW3" s="217">
        <v>44238</v>
      </c>
      <c r="AX3" s="217">
        <v>44239</v>
      </c>
      <c r="AY3" s="217">
        <v>44240</v>
      </c>
      <c r="AZ3" s="217">
        <v>44241</v>
      </c>
      <c r="BA3" s="217">
        <v>44242</v>
      </c>
      <c r="BB3" s="217">
        <v>44243</v>
      </c>
      <c r="BC3" s="217">
        <v>44244</v>
      </c>
      <c r="BD3" s="217">
        <v>44245</v>
      </c>
      <c r="BE3" s="217">
        <v>44246</v>
      </c>
      <c r="BF3" s="217">
        <v>44247</v>
      </c>
      <c r="BG3" s="217">
        <v>44248</v>
      </c>
      <c r="BH3" s="217">
        <v>44249</v>
      </c>
      <c r="BI3" s="217">
        <v>44250</v>
      </c>
      <c r="BJ3" s="217">
        <v>44251</v>
      </c>
      <c r="BK3" s="217">
        <v>44252</v>
      </c>
      <c r="BL3" s="217">
        <v>44253</v>
      </c>
      <c r="BM3" s="217">
        <v>44254</v>
      </c>
      <c r="BN3" s="224">
        <v>44255</v>
      </c>
      <c r="BO3" s="53">
        <v>44256</v>
      </c>
      <c r="BP3" s="53">
        <v>44257</v>
      </c>
      <c r="BQ3" s="53">
        <v>44258</v>
      </c>
      <c r="BR3" s="53">
        <v>44259</v>
      </c>
      <c r="BS3" s="53">
        <v>44260</v>
      </c>
      <c r="BT3" s="53">
        <v>44261</v>
      </c>
      <c r="BU3" s="53">
        <v>44262</v>
      </c>
      <c r="BV3" s="53">
        <v>44263</v>
      </c>
      <c r="BW3" s="53">
        <v>44264</v>
      </c>
      <c r="BX3" s="53">
        <v>44265</v>
      </c>
      <c r="BY3" s="53">
        <v>44266</v>
      </c>
      <c r="BZ3" s="53">
        <v>44267</v>
      </c>
      <c r="CA3" s="53">
        <v>44268</v>
      </c>
      <c r="CB3" s="53">
        <v>44269</v>
      </c>
      <c r="CC3" s="53">
        <v>44270</v>
      </c>
      <c r="CD3" s="53">
        <v>44271</v>
      </c>
      <c r="CE3" s="53">
        <v>44272</v>
      </c>
      <c r="CF3" s="53">
        <v>44273</v>
      </c>
      <c r="CG3" s="53">
        <v>44274</v>
      </c>
      <c r="CH3" s="53">
        <v>44275</v>
      </c>
      <c r="CI3" s="53">
        <v>44276</v>
      </c>
      <c r="CJ3" s="53">
        <v>44277</v>
      </c>
      <c r="CK3" s="53">
        <v>44278</v>
      </c>
      <c r="CL3" s="53">
        <v>44279</v>
      </c>
      <c r="CM3" s="53">
        <v>44280</v>
      </c>
      <c r="CN3" s="53">
        <v>44281</v>
      </c>
      <c r="CO3" s="53">
        <v>44282</v>
      </c>
      <c r="CP3" s="53">
        <v>44283</v>
      </c>
      <c r="CQ3" s="53">
        <v>44284</v>
      </c>
      <c r="CR3" s="53">
        <v>44285</v>
      </c>
      <c r="CS3" s="53">
        <v>44286</v>
      </c>
      <c r="CT3" s="89">
        <v>44287</v>
      </c>
      <c r="CU3" s="53">
        <v>44288</v>
      </c>
      <c r="CV3" s="53">
        <v>44289</v>
      </c>
      <c r="CW3" s="53">
        <v>44290</v>
      </c>
      <c r="CX3" s="53">
        <v>44291</v>
      </c>
      <c r="CY3" s="53">
        <v>44292</v>
      </c>
      <c r="CZ3" s="53">
        <v>44293</v>
      </c>
      <c r="DA3" s="53">
        <v>44294</v>
      </c>
      <c r="DB3" s="53">
        <v>44295</v>
      </c>
      <c r="DC3" s="53">
        <v>44296</v>
      </c>
      <c r="DD3" s="53">
        <v>44297</v>
      </c>
      <c r="DE3" s="53">
        <v>44298</v>
      </c>
      <c r="DF3" s="53">
        <v>44299</v>
      </c>
      <c r="DG3" s="53">
        <v>44300</v>
      </c>
      <c r="DH3" s="53">
        <v>44301</v>
      </c>
      <c r="DI3" s="53">
        <v>44302</v>
      </c>
      <c r="DJ3" s="53">
        <v>44303</v>
      </c>
      <c r="DK3" s="53">
        <v>44304</v>
      </c>
      <c r="DL3" s="53">
        <v>44305</v>
      </c>
      <c r="DM3" s="53">
        <v>44306</v>
      </c>
      <c r="DN3" s="53">
        <v>44307</v>
      </c>
      <c r="DO3" s="53">
        <v>44308</v>
      </c>
      <c r="DP3" s="53">
        <v>44309</v>
      </c>
      <c r="DQ3" s="53">
        <v>44310</v>
      </c>
      <c r="DR3" s="53">
        <v>44311</v>
      </c>
      <c r="DS3" s="53">
        <v>44312</v>
      </c>
      <c r="DT3" s="53">
        <v>44313</v>
      </c>
      <c r="DU3" s="53">
        <v>44314</v>
      </c>
      <c r="DV3" s="53">
        <v>44315</v>
      </c>
      <c r="DW3" s="90">
        <v>44316</v>
      </c>
      <c r="DX3" s="89">
        <v>44317</v>
      </c>
      <c r="DY3" s="53">
        <v>44318</v>
      </c>
      <c r="DZ3" s="53">
        <v>44319</v>
      </c>
      <c r="EA3" s="53">
        <v>44320</v>
      </c>
      <c r="EB3" s="243">
        <v>44321</v>
      </c>
      <c r="EC3" s="53">
        <v>44322</v>
      </c>
      <c r="ED3" s="53">
        <v>44323</v>
      </c>
      <c r="EE3" s="53">
        <v>44324</v>
      </c>
      <c r="EF3" s="138">
        <v>44325</v>
      </c>
      <c r="EG3" s="53">
        <v>44326</v>
      </c>
      <c r="EH3" s="53">
        <v>44327</v>
      </c>
      <c r="EI3" s="138">
        <v>44328</v>
      </c>
      <c r="EJ3" s="53">
        <v>44329</v>
      </c>
      <c r="EK3" s="53">
        <v>44330</v>
      </c>
      <c r="EL3" s="53">
        <v>44331</v>
      </c>
      <c r="EM3" s="53">
        <v>44332</v>
      </c>
      <c r="EN3" s="53">
        <v>44333</v>
      </c>
      <c r="EO3" s="53">
        <v>44334</v>
      </c>
      <c r="EP3" s="53">
        <v>44335</v>
      </c>
      <c r="EQ3" s="53">
        <v>44336</v>
      </c>
      <c r="ER3" s="53">
        <v>44337</v>
      </c>
      <c r="ES3" s="53">
        <v>44338</v>
      </c>
      <c r="ET3" s="53">
        <v>44339</v>
      </c>
      <c r="EU3" s="53">
        <v>44340</v>
      </c>
      <c r="EV3" s="53">
        <v>44341</v>
      </c>
      <c r="EW3" s="53">
        <v>44342</v>
      </c>
      <c r="EX3" s="53">
        <v>44343</v>
      </c>
      <c r="EY3" s="53">
        <v>44344</v>
      </c>
      <c r="EZ3" s="53">
        <v>44345</v>
      </c>
      <c r="FA3" s="53">
        <v>44346</v>
      </c>
      <c r="FB3" s="90">
        <v>44347</v>
      </c>
      <c r="FC3" s="114">
        <v>44348</v>
      </c>
      <c r="FD3" s="53">
        <v>44349</v>
      </c>
      <c r="FE3" s="53">
        <v>44350</v>
      </c>
      <c r="FF3" s="53">
        <v>44351</v>
      </c>
      <c r="FG3" s="53">
        <v>44352</v>
      </c>
      <c r="FH3" s="53">
        <v>44353</v>
      </c>
      <c r="FI3" s="53">
        <v>44354</v>
      </c>
      <c r="FJ3" s="53">
        <v>44355</v>
      </c>
      <c r="FK3" s="53">
        <v>44356</v>
      </c>
      <c r="FL3" s="53">
        <v>44357</v>
      </c>
      <c r="FM3" s="53">
        <v>44358</v>
      </c>
      <c r="FN3" s="53">
        <v>44359</v>
      </c>
      <c r="FO3" s="53">
        <v>44360</v>
      </c>
      <c r="FP3" s="53">
        <v>44361</v>
      </c>
      <c r="FQ3" s="53">
        <v>44362</v>
      </c>
      <c r="FR3" s="53">
        <v>44363</v>
      </c>
      <c r="FS3" s="53">
        <v>44364</v>
      </c>
      <c r="FT3" s="53">
        <v>44365</v>
      </c>
      <c r="FU3" s="53">
        <v>44366</v>
      </c>
      <c r="FV3" s="53">
        <v>44367</v>
      </c>
      <c r="FW3" s="53">
        <v>44368</v>
      </c>
      <c r="FX3" s="53">
        <v>44369</v>
      </c>
      <c r="FY3" s="53">
        <v>44370</v>
      </c>
      <c r="FZ3" s="53">
        <v>44371</v>
      </c>
      <c r="GA3" s="53">
        <v>44372</v>
      </c>
      <c r="GB3" s="53">
        <v>44373</v>
      </c>
      <c r="GC3" s="53">
        <v>44374</v>
      </c>
      <c r="GD3" s="53">
        <v>44375</v>
      </c>
      <c r="GE3" s="53">
        <v>44376</v>
      </c>
      <c r="GF3" s="90">
        <v>44377</v>
      </c>
      <c r="GG3" s="89">
        <v>44378</v>
      </c>
      <c r="GH3" s="53">
        <v>44379</v>
      </c>
      <c r="GI3" s="53">
        <v>44380</v>
      </c>
      <c r="GJ3" s="53">
        <v>44381</v>
      </c>
      <c r="GK3" s="53">
        <v>44382</v>
      </c>
      <c r="GL3" s="53">
        <v>44383</v>
      </c>
      <c r="GM3" s="53">
        <v>44384</v>
      </c>
      <c r="GN3" s="53">
        <v>44385</v>
      </c>
      <c r="GO3" s="53">
        <v>44386</v>
      </c>
      <c r="GP3" s="53">
        <v>44387</v>
      </c>
      <c r="GQ3" s="53">
        <v>44388</v>
      </c>
      <c r="GR3" s="53">
        <v>44389</v>
      </c>
      <c r="GS3" s="53">
        <v>44390</v>
      </c>
      <c r="GT3" s="53">
        <v>44391</v>
      </c>
      <c r="GU3" s="53">
        <v>44392</v>
      </c>
      <c r="GV3" s="53">
        <v>44393</v>
      </c>
      <c r="GW3" s="53">
        <v>44394</v>
      </c>
      <c r="GX3" s="53">
        <v>44395</v>
      </c>
      <c r="GY3" s="53">
        <v>44396</v>
      </c>
      <c r="GZ3" s="53">
        <v>44397</v>
      </c>
      <c r="HA3" s="53">
        <v>44398</v>
      </c>
      <c r="HB3" s="53">
        <v>44399</v>
      </c>
      <c r="HC3" s="138">
        <v>44400</v>
      </c>
      <c r="HD3" s="53">
        <v>44401</v>
      </c>
      <c r="HE3" s="53">
        <v>44402</v>
      </c>
      <c r="HF3" s="53">
        <v>44403</v>
      </c>
      <c r="HG3" s="53">
        <v>44404</v>
      </c>
      <c r="HH3" s="53">
        <v>44405</v>
      </c>
      <c r="HI3" s="53">
        <v>44406</v>
      </c>
      <c r="HJ3" s="53">
        <v>44407</v>
      </c>
      <c r="HK3" s="90">
        <v>44408</v>
      </c>
      <c r="HL3" s="89">
        <v>44409</v>
      </c>
      <c r="HM3" s="53">
        <v>44410</v>
      </c>
      <c r="HN3" s="53">
        <v>44411</v>
      </c>
      <c r="HO3" s="53">
        <v>44412</v>
      </c>
      <c r="HP3" s="53">
        <v>44413</v>
      </c>
      <c r="HQ3" s="53">
        <v>44414</v>
      </c>
      <c r="HR3" s="53">
        <v>44415</v>
      </c>
      <c r="HS3" s="53">
        <v>44416</v>
      </c>
      <c r="HT3" s="53">
        <v>44417</v>
      </c>
      <c r="HU3" s="53">
        <v>44418</v>
      </c>
      <c r="HV3" s="53">
        <v>44419</v>
      </c>
      <c r="HW3" s="53">
        <v>44420</v>
      </c>
      <c r="HX3" s="53">
        <v>44421</v>
      </c>
      <c r="HY3" s="53">
        <v>44422</v>
      </c>
      <c r="HZ3" s="53">
        <v>44423</v>
      </c>
      <c r="IA3" s="53">
        <v>44424</v>
      </c>
      <c r="IB3" s="53">
        <v>44425</v>
      </c>
      <c r="IC3" s="53">
        <v>44426</v>
      </c>
      <c r="ID3" s="53">
        <v>44427</v>
      </c>
      <c r="IE3" s="53">
        <v>44428</v>
      </c>
      <c r="IF3" s="53">
        <v>44429</v>
      </c>
      <c r="IG3" s="53">
        <v>44430</v>
      </c>
      <c r="IH3" s="53">
        <v>44431</v>
      </c>
      <c r="II3" s="53">
        <v>44432</v>
      </c>
      <c r="IJ3" s="53">
        <v>44433</v>
      </c>
      <c r="IK3" s="53">
        <v>44434</v>
      </c>
      <c r="IL3" s="53">
        <v>44435</v>
      </c>
      <c r="IM3" s="53">
        <v>44436</v>
      </c>
      <c r="IN3" s="53">
        <v>44437</v>
      </c>
      <c r="IO3" s="53">
        <v>44438</v>
      </c>
      <c r="IP3" s="90">
        <v>44439</v>
      </c>
      <c r="IQ3" s="234">
        <v>44440</v>
      </c>
      <c r="IR3" s="53">
        <v>44441</v>
      </c>
      <c r="IS3" s="53">
        <v>44442</v>
      </c>
      <c r="IT3" s="53">
        <v>44443</v>
      </c>
      <c r="IU3" s="53">
        <v>44444</v>
      </c>
      <c r="IV3" s="53">
        <v>44445</v>
      </c>
      <c r="IW3" s="53">
        <v>44446</v>
      </c>
      <c r="IX3" s="53">
        <v>44447</v>
      </c>
      <c r="IY3" s="53">
        <v>44448</v>
      </c>
      <c r="IZ3" s="53">
        <v>44449</v>
      </c>
      <c r="JA3" s="53">
        <v>44450</v>
      </c>
      <c r="JB3" s="53">
        <v>44451</v>
      </c>
      <c r="JC3" s="53">
        <v>44452</v>
      </c>
      <c r="JD3" s="53">
        <v>44453</v>
      </c>
      <c r="JE3" s="53">
        <v>44454</v>
      </c>
      <c r="JF3" s="53">
        <v>44455</v>
      </c>
      <c r="JG3" s="53">
        <v>44456</v>
      </c>
      <c r="JH3" s="53">
        <v>44457</v>
      </c>
      <c r="JI3" s="53">
        <v>44458</v>
      </c>
      <c r="JJ3" s="53">
        <v>44459</v>
      </c>
      <c r="JK3" s="53">
        <v>44460</v>
      </c>
      <c r="JL3" s="53">
        <v>44461</v>
      </c>
      <c r="JM3" s="53">
        <v>44462</v>
      </c>
      <c r="JN3" s="53">
        <v>44463</v>
      </c>
      <c r="JO3" s="53">
        <v>44464</v>
      </c>
      <c r="JP3" s="53">
        <v>44465</v>
      </c>
      <c r="JQ3" s="53">
        <v>44466</v>
      </c>
      <c r="JR3" s="53">
        <v>44467</v>
      </c>
      <c r="JS3" s="53">
        <v>44468</v>
      </c>
      <c r="JT3" s="53">
        <v>44469</v>
      </c>
      <c r="JU3" s="138">
        <v>44470</v>
      </c>
      <c r="JV3" s="53">
        <v>44471</v>
      </c>
      <c r="JW3" s="53">
        <v>44472</v>
      </c>
      <c r="JX3" s="53">
        <v>44473</v>
      </c>
      <c r="JY3" s="53">
        <v>44474</v>
      </c>
      <c r="JZ3" s="53">
        <v>44475</v>
      </c>
      <c r="KA3" s="53">
        <v>44476</v>
      </c>
      <c r="KB3" s="53">
        <v>44477</v>
      </c>
      <c r="KC3" s="53">
        <v>44478</v>
      </c>
      <c r="KD3" s="53">
        <v>44479</v>
      </c>
      <c r="KE3" s="53">
        <v>44480</v>
      </c>
      <c r="KF3" s="53">
        <v>44481</v>
      </c>
      <c r="KG3" s="53">
        <v>44482</v>
      </c>
      <c r="KH3" s="53">
        <v>44483</v>
      </c>
      <c r="KI3" s="53">
        <v>44484</v>
      </c>
      <c r="KJ3" s="53">
        <v>44485</v>
      </c>
      <c r="KK3" s="53">
        <v>44486</v>
      </c>
      <c r="KL3" s="53">
        <v>44487</v>
      </c>
      <c r="KM3" s="53">
        <v>44488</v>
      </c>
      <c r="KN3" s="53">
        <v>44489</v>
      </c>
      <c r="KO3" s="53">
        <v>44490</v>
      </c>
      <c r="KP3" s="53">
        <v>44491</v>
      </c>
      <c r="KQ3" s="53">
        <v>44492</v>
      </c>
      <c r="KR3" s="53">
        <v>44493</v>
      </c>
      <c r="KS3" s="53">
        <v>44494</v>
      </c>
      <c r="KT3" s="53">
        <v>44495</v>
      </c>
      <c r="KU3" s="53">
        <v>44496</v>
      </c>
      <c r="KV3" s="53">
        <v>44497</v>
      </c>
      <c r="KW3" s="53">
        <v>44498</v>
      </c>
      <c r="KX3" s="53">
        <v>44499</v>
      </c>
      <c r="KY3" s="53">
        <v>44500</v>
      </c>
      <c r="KZ3" s="53">
        <v>44501</v>
      </c>
      <c r="LA3" s="53">
        <v>44502</v>
      </c>
      <c r="LB3" s="53">
        <v>44503</v>
      </c>
      <c r="LC3" s="53">
        <v>44504</v>
      </c>
      <c r="LD3" s="53">
        <v>44505</v>
      </c>
      <c r="LE3" s="53">
        <v>44506</v>
      </c>
      <c r="LF3" s="53">
        <v>44507</v>
      </c>
      <c r="LG3" s="53">
        <v>44508</v>
      </c>
      <c r="LH3" s="53">
        <v>44509</v>
      </c>
      <c r="LI3" s="53">
        <v>44510</v>
      </c>
      <c r="LJ3" s="53">
        <v>44511</v>
      </c>
      <c r="LK3" s="53">
        <v>44512</v>
      </c>
      <c r="LL3" s="53">
        <v>44513</v>
      </c>
      <c r="LM3" s="53">
        <v>44514</v>
      </c>
      <c r="LN3" s="53">
        <v>44515</v>
      </c>
      <c r="LO3" s="53">
        <v>44516</v>
      </c>
      <c r="LP3" s="53">
        <v>44517</v>
      </c>
      <c r="LQ3" s="53">
        <v>44518</v>
      </c>
      <c r="LR3" s="53">
        <v>44519</v>
      </c>
      <c r="LS3" s="53">
        <v>44520</v>
      </c>
      <c r="LT3" s="53">
        <v>44521</v>
      </c>
      <c r="LU3" s="53">
        <v>44522</v>
      </c>
      <c r="LV3" s="53">
        <v>44523</v>
      </c>
      <c r="LW3" s="53">
        <v>44524</v>
      </c>
      <c r="LX3" s="53">
        <v>44525</v>
      </c>
      <c r="LY3" s="53">
        <v>44526</v>
      </c>
      <c r="LZ3" s="53">
        <v>44527</v>
      </c>
      <c r="MA3" s="53">
        <v>44528</v>
      </c>
      <c r="MB3" s="53">
        <v>44529</v>
      </c>
      <c r="MC3" s="53">
        <v>44530</v>
      </c>
      <c r="MD3" s="53">
        <v>44531</v>
      </c>
      <c r="ME3" s="53">
        <v>44532</v>
      </c>
      <c r="MF3" s="53">
        <v>44533</v>
      </c>
      <c r="MG3" s="53">
        <v>44534</v>
      </c>
      <c r="MH3" s="53">
        <v>44535</v>
      </c>
      <c r="MI3" s="53">
        <v>44536</v>
      </c>
      <c r="MJ3" s="53">
        <v>44537</v>
      </c>
      <c r="MK3" s="138">
        <v>44538</v>
      </c>
      <c r="ML3" s="53">
        <v>44539</v>
      </c>
      <c r="MM3" s="53">
        <v>44540</v>
      </c>
      <c r="MN3" s="53">
        <v>44541</v>
      </c>
      <c r="MO3" s="53">
        <v>44542</v>
      </c>
      <c r="MP3" s="53">
        <v>44543</v>
      </c>
      <c r="MQ3" s="53">
        <v>44544</v>
      </c>
      <c r="MR3" s="53">
        <v>44545</v>
      </c>
      <c r="MS3" s="53">
        <v>44546</v>
      </c>
      <c r="MT3" s="53">
        <v>44547</v>
      </c>
      <c r="MU3" s="53">
        <v>44548</v>
      </c>
      <c r="MV3" s="53">
        <v>44549</v>
      </c>
      <c r="MW3" s="53">
        <v>44550</v>
      </c>
      <c r="MX3" s="53">
        <v>44551</v>
      </c>
      <c r="MY3" s="53">
        <v>44552</v>
      </c>
      <c r="MZ3" s="53">
        <v>44553</v>
      </c>
      <c r="NA3" s="53">
        <v>44554</v>
      </c>
      <c r="NB3" s="53">
        <v>44555</v>
      </c>
      <c r="NC3" s="53">
        <v>44556</v>
      </c>
      <c r="ND3" s="53">
        <v>44557</v>
      </c>
      <c r="NE3" s="53">
        <v>44558</v>
      </c>
      <c r="NF3" s="53">
        <v>44559</v>
      </c>
      <c r="NG3" s="53">
        <v>44560</v>
      </c>
      <c r="NH3" s="53">
        <v>44561</v>
      </c>
      <c r="NI3" s="53">
        <v>44562</v>
      </c>
      <c r="NJ3" s="53">
        <v>44563</v>
      </c>
      <c r="NK3" s="53">
        <v>44564</v>
      </c>
      <c r="NL3" s="53">
        <v>44565</v>
      </c>
      <c r="NM3" s="53">
        <v>44566</v>
      </c>
      <c r="NN3" s="53">
        <v>44567</v>
      </c>
      <c r="NO3" s="53">
        <v>44568</v>
      </c>
      <c r="NP3" s="53">
        <v>44569</v>
      </c>
      <c r="NQ3" s="53">
        <v>44570</v>
      </c>
      <c r="NR3" s="53">
        <v>44571</v>
      </c>
      <c r="NS3" s="53">
        <v>44572</v>
      </c>
      <c r="NT3" s="53">
        <v>44573</v>
      </c>
      <c r="NU3" s="53">
        <v>44574</v>
      </c>
      <c r="NV3" s="53">
        <v>44575</v>
      </c>
      <c r="NW3" s="53">
        <v>44576</v>
      </c>
      <c r="NX3" s="53">
        <v>44577</v>
      </c>
      <c r="NY3" s="53">
        <v>44578</v>
      </c>
      <c r="NZ3" s="53">
        <v>44579</v>
      </c>
      <c r="OA3" s="53">
        <v>44580</v>
      </c>
      <c r="OB3" s="53">
        <v>44581</v>
      </c>
      <c r="OC3" s="53">
        <v>44582</v>
      </c>
      <c r="OD3" s="53">
        <v>44583</v>
      </c>
      <c r="OE3" s="53">
        <v>44584</v>
      </c>
      <c r="OF3" s="53">
        <v>44585</v>
      </c>
      <c r="OG3" s="53">
        <v>44586</v>
      </c>
      <c r="OH3" s="53">
        <v>44587</v>
      </c>
      <c r="OI3" s="53">
        <v>44588</v>
      </c>
      <c r="OJ3" s="53">
        <v>44589</v>
      </c>
      <c r="OK3" s="53">
        <v>44590</v>
      </c>
      <c r="OL3" s="53">
        <v>44591</v>
      </c>
      <c r="OM3" s="53">
        <v>44592</v>
      </c>
    </row>
    <row r="4" spans="1:419" ht="15.75" x14ac:dyDescent="0.25">
      <c r="A4" s="299" t="s">
        <v>53</v>
      </c>
      <c r="B4" s="248">
        <v>1</v>
      </c>
      <c r="C4" s="250">
        <v>1</v>
      </c>
      <c r="D4" s="245" t="s">
        <v>51</v>
      </c>
      <c r="E4" s="216" t="s">
        <v>0</v>
      </c>
      <c r="F4" s="246" t="s">
        <v>2</v>
      </c>
      <c r="G4" s="219" t="s">
        <v>301</v>
      </c>
      <c r="H4" s="85">
        <v>10.5</v>
      </c>
      <c r="I4" s="83">
        <v>10.5</v>
      </c>
      <c r="J4" s="83">
        <v>10.5</v>
      </c>
      <c r="K4" s="83">
        <v>10.5</v>
      </c>
      <c r="L4" s="83">
        <v>10.5</v>
      </c>
      <c r="M4" s="83">
        <v>10.5</v>
      </c>
      <c r="N4" s="83">
        <v>10.5</v>
      </c>
      <c r="O4" s="83">
        <v>10.5</v>
      </c>
      <c r="P4" s="83">
        <v>10.5</v>
      </c>
      <c r="Q4" s="83">
        <v>10.5</v>
      </c>
      <c r="R4" s="83">
        <v>10.5</v>
      </c>
      <c r="S4" s="83">
        <v>10.5</v>
      </c>
      <c r="T4" s="83">
        <v>10.5</v>
      </c>
      <c r="U4" s="83">
        <v>10.5</v>
      </c>
      <c r="V4" s="83">
        <v>10.5</v>
      </c>
      <c r="W4" s="83">
        <v>10.5</v>
      </c>
      <c r="X4" s="83">
        <v>10.5</v>
      </c>
      <c r="Y4" s="83">
        <v>10.5</v>
      </c>
      <c r="Z4" s="83">
        <v>10.5</v>
      </c>
      <c r="AA4" s="225">
        <v>5</v>
      </c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98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255" t="s">
        <v>201</v>
      </c>
      <c r="BB4" s="157" t="s">
        <v>201</v>
      </c>
      <c r="BC4" s="83">
        <v>5</v>
      </c>
      <c r="BD4" s="83">
        <v>10.5</v>
      </c>
      <c r="BE4" s="83">
        <v>10.5</v>
      </c>
      <c r="BF4" s="83">
        <v>10.5</v>
      </c>
      <c r="BG4" s="83">
        <v>10.5</v>
      </c>
      <c r="BH4" s="83">
        <v>10.5</v>
      </c>
      <c r="BI4" s="83">
        <v>10.5</v>
      </c>
      <c r="BJ4" s="83">
        <v>10.5</v>
      </c>
      <c r="BK4" s="83">
        <v>10.5</v>
      </c>
      <c r="BL4" s="83">
        <v>10.5</v>
      </c>
      <c r="BM4" s="83">
        <v>10.5</v>
      </c>
      <c r="BN4" s="84">
        <v>10.5</v>
      </c>
      <c r="BO4" s="85">
        <v>10.5</v>
      </c>
      <c r="BP4" s="83">
        <v>10.5</v>
      </c>
      <c r="BQ4" s="83">
        <v>5</v>
      </c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157" t="s">
        <v>201</v>
      </c>
      <c r="CD4" s="157" t="s">
        <v>201</v>
      </c>
      <c r="CE4" s="83">
        <v>5</v>
      </c>
      <c r="CF4" s="83">
        <v>10.5</v>
      </c>
      <c r="CG4" s="83">
        <v>10.5</v>
      </c>
      <c r="CH4" s="83">
        <v>10.5</v>
      </c>
      <c r="CI4" s="83">
        <v>10.5</v>
      </c>
      <c r="CJ4" s="83">
        <v>10.5</v>
      </c>
      <c r="CK4" s="83">
        <v>10.5</v>
      </c>
      <c r="CL4" s="83">
        <v>10.5</v>
      </c>
      <c r="CM4" s="83">
        <v>10.5</v>
      </c>
      <c r="CN4" s="83">
        <v>10.5</v>
      </c>
      <c r="CO4" s="83">
        <v>10.5</v>
      </c>
      <c r="CP4" s="83">
        <v>10.5</v>
      </c>
      <c r="CQ4" s="83">
        <v>10.5</v>
      </c>
      <c r="CR4" s="83">
        <v>10.5</v>
      </c>
      <c r="CS4" s="83">
        <v>5</v>
      </c>
      <c r="CT4" s="85"/>
      <c r="CU4" s="83"/>
      <c r="CV4" s="83"/>
      <c r="CW4" s="83"/>
      <c r="CX4" s="83"/>
      <c r="CY4" s="83"/>
      <c r="CZ4" s="83"/>
      <c r="DA4" s="83"/>
      <c r="DB4" s="83"/>
      <c r="DC4" s="83"/>
      <c r="DD4" s="83"/>
      <c r="DE4" s="157" t="s">
        <v>201</v>
      </c>
      <c r="DF4" s="157" t="s">
        <v>201</v>
      </c>
      <c r="DG4" s="83">
        <v>5</v>
      </c>
      <c r="DH4" s="83">
        <v>10.5</v>
      </c>
      <c r="DI4" s="83">
        <v>10.5</v>
      </c>
      <c r="DJ4" s="83">
        <v>10.5</v>
      </c>
      <c r="DK4" s="83">
        <v>10.5</v>
      </c>
      <c r="DL4" s="83">
        <v>10.5</v>
      </c>
      <c r="DM4" s="83">
        <v>10.5</v>
      </c>
      <c r="DN4" s="83">
        <v>10.5</v>
      </c>
      <c r="DO4" s="83">
        <v>10.5</v>
      </c>
      <c r="DP4" s="83">
        <v>10.5</v>
      </c>
      <c r="DQ4" s="83">
        <v>10.5</v>
      </c>
      <c r="DR4" s="83">
        <v>10.5</v>
      </c>
      <c r="DS4" s="83">
        <v>10.5</v>
      </c>
      <c r="DT4" s="83">
        <v>10.5</v>
      </c>
      <c r="DU4" s="83">
        <v>5</v>
      </c>
      <c r="DV4" s="83"/>
      <c r="DW4" s="84"/>
      <c r="DX4" s="85"/>
      <c r="DY4" s="83"/>
      <c r="DZ4" s="83"/>
      <c r="EA4" s="83"/>
      <c r="EB4" s="83"/>
      <c r="EC4" s="83"/>
      <c r="ED4" s="83"/>
      <c r="EE4" s="83"/>
      <c r="EF4" s="83"/>
      <c r="EG4" s="308" t="s">
        <v>201</v>
      </c>
      <c r="EH4" s="308" t="s">
        <v>201</v>
      </c>
      <c r="EI4" s="83">
        <v>5</v>
      </c>
      <c r="EJ4" s="83">
        <v>10.5</v>
      </c>
      <c r="EK4" s="83">
        <v>10.5</v>
      </c>
      <c r="EL4" s="83">
        <v>10.5</v>
      </c>
      <c r="EM4" s="83">
        <v>10.5</v>
      </c>
      <c r="EN4" s="83">
        <v>10.5</v>
      </c>
      <c r="EO4" s="83">
        <v>10.5</v>
      </c>
      <c r="EP4" s="83">
        <v>10.5</v>
      </c>
      <c r="EQ4" s="83">
        <v>10.5</v>
      </c>
      <c r="ER4" s="83">
        <v>10.5</v>
      </c>
      <c r="ES4" s="83">
        <v>10.5</v>
      </c>
      <c r="ET4" s="83">
        <v>10.5</v>
      </c>
      <c r="EU4" s="83">
        <v>10.5</v>
      </c>
      <c r="EV4" s="83">
        <v>10.5</v>
      </c>
      <c r="EW4" s="83">
        <v>5</v>
      </c>
      <c r="EX4" s="83"/>
      <c r="EY4" s="83"/>
      <c r="EZ4" s="83"/>
      <c r="FA4" s="83"/>
      <c r="FB4" s="84"/>
      <c r="FC4" s="83"/>
      <c r="FD4" s="286"/>
      <c r="FE4" s="286"/>
      <c r="FF4" s="286"/>
      <c r="FG4" s="286"/>
      <c r="FH4" s="286"/>
      <c r="FI4" s="309" t="s">
        <v>201</v>
      </c>
      <c r="FJ4" s="309" t="s">
        <v>201</v>
      </c>
      <c r="FK4" s="286">
        <v>5</v>
      </c>
      <c r="FL4" s="286">
        <v>10.5</v>
      </c>
      <c r="FM4" s="286">
        <v>10.5</v>
      </c>
      <c r="FN4" s="286">
        <v>10.5</v>
      </c>
      <c r="FO4" s="286">
        <v>10.5</v>
      </c>
      <c r="FP4" s="286">
        <v>10.5</v>
      </c>
      <c r="FQ4" s="286">
        <v>10.5</v>
      </c>
      <c r="FR4" s="286">
        <v>10.5</v>
      </c>
      <c r="FS4" s="286">
        <v>10.5</v>
      </c>
      <c r="FT4" s="286">
        <v>10.5</v>
      </c>
      <c r="FU4" s="286">
        <v>10.5</v>
      </c>
      <c r="FV4" s="286">
        <v>10.5</v>
      </c>
      <c r="FW4" s="286">
        <v>10.5</v>
      </c>
      <c r="FX4" s="286">
        <v>10.5</v>
      </c>
      <c r="FY4" s="286">
        <v>5</v>
      </c>
      <c r="FZ4" s="83"/>
      <c r="GA4" s="83"/>
      <c r="GB4" s="83"/>
      <c r="GC4" s="83"/>
      <c r="GD4" s="83"/>
      <c r="GE4" s="83"/>
      <c r="GF4" s="84"/>
      <c r="GG4" s="85"/>
      <c r="GH4" s="83"/>
      <c r="GI4" s="83"/>
      <c r="GJ4" s="83"/>
      <c r="GK4" s="83" t="s">
        <v>201</v>
      </c>
      <c r="GL4" s="83" t="s">
        <v>201</v>
      </c>
      <c r="GM4" s="83">
        <v>5</v>
      </c>
      <c r="GN4" s="83">
        <v>10.5</v>
      </c>
      <c r="GO4" s="83">
        <v>10.5</v>
      </c>
      <c r="GP4" s="83">
        <v>10.5</v>
      </c>
      <c r="GQ4" s="83">
        <v>10.5</v>
      </c>
      <c r="GR4" s="235">
        <v>10.5</v>
      </c>
      <c r="GS4" s="235">
        <v>10.5</v>
      </c>
      <c r="GT4" s="235">
        <v>10.5</v>
      </c>
      <c r="GU4" s="235">
        <v>10.5</v>
      </c>
      <c r="GV4" s="235">
        <v>10.5</v>
      </c>
      <c r="GW4" s="235">
        <v>10.5</v>
      </c>
      <c r="GX4" s="235">
        <v>10.5</v>
      </c>
      <c r="GY4" s="235">
        <v>10.5</v>
      </c>
      <c r="GZ4" s="235">
        <v>10.5</v>
      </c>
      <c r="HA4" s="235">
        <v>5</v>
      </c>
      <c r="HB4" s="235"/>
      <c r="HC4" s="235"/>
      <c r="HD4" s="235"/>
      <c r="HE4" s="235"/>
      <c r="HF4" s="83"/>
      <c r="HG4" s="83"/>
      <c r="HH4" s="83"/>
      <c r="HI4" s="83"/>
      <c r="HJ4" s="83"/>
      <c r="HK4" s="84"/>
      <c r="HL4" s="85"/>
      <c r="HM4" s="83"/>
      <c r="HN4" s="83"/>
      <c r="HO4" s="83">
        <v>5</v>
      </c>
      <c r="HP4" s="83">
        <v>10.5</v>
      </c>
      <c r="HQ4" s="83">
        <v>10.5</v>
      </c>
      <c r="HR4" s="83">
        <v>10.5</v>
      </c>
      <c r="HS4" s="83">
        <v>10.5</v>
      </c>
      <c r="HT4" s="83">
        <v>10.5</v>
      </c>
      <c r="HU4" s="83">
        <v>10.5</v>
      </c>
      <c r="HV4" s="83">
        <v>10.5</v>
      </c>
      <c r="HW4" s="83">
        <v>10.5</v>
      </c>
      <c r="HX4" s="83">
        <v>10.5</v>
      </c>
      <c r="HY4" s="83">
        <v>10.5</v>
      </c>
      <c r="HZ4" s="83">
        <v>10.5</v>
      </c>
      <c r="IA4" s="83">
        <v>10.5</v>
      </c>
      <c r="IB4" s="83">
        <v>10.5</v>
      </c>
      <c r="IC4" s="83">
        <v>5</v>
      </c>
      <c r="ID4" s="83"/>
      <c r="IE4" s="83"/>
      <c r="IF4" s="83"/>
      <c r="IG4" s="83"/>
      <c r="IH4" s="83"/>
      <c r="II4" s="83"/>
      <c r="IJ4" s="83"/>
      <c r="IK4" s="83"/>
      <c r="IL4" s="83"/>
      <c r="IM4" s="83"/>
      <c r="IN4" s="83"/>
      <c r="IO4" s="83"/>
      <c r="IP4" s="84"/>
      <c r="IQ4" s="307">
        <v>5</v>
      </c>
      <c r="IR4" s="307">
        <v>10.5</v>
      </c>
      <c r="IS4" s="307">
        <v>10.5</v>
      </c>
      <c r="IT4" s="307">
        <v>10.5</v>
      </c>
      <c r="IU4" s="307">
        <v>10.5</v>
      </c>
      <c r="IV4" s="307">
        <v>10.5</v>
      </c>
      <c r="IW4" s="307">
        <v>10.5</v>
      </c>
      <c r="IX4" s="307">
        <v>10.5</v>
      </c>
      <c r="IY4" s="307">
        <v>10.5</v>
      </c>
      <c r="IZ4" s="307">
        <v>10.5</v>
      </c>
      <c r="JA4" s="307">
        <v>10.5</v>
      </c>
      <c r="JB4" s="307">
        <v>10.5</v>
      </c>
      <c r="JC4" s="307">
        <v>10.5</v>
      </c>
      <c r="JD4" s="307">
        <v>10.5</v>
      </c>
      <c r="JE4" s="307">
        <v>5</v>
      </c>
      <c r="JF4" s="307"/>
      <c r="JG4" s="307"/>
      <c r="JH4" s="307"/>
      <c r="JI4" s="307"/>
      <c r="JJ4" s="307"/>
      <c r="JK4" s="307"/>
      <c r="JL4" s="307"/>
      <c r="JM4" s="307"/>
      <c r="JN4" s="307"/>
      <c r="JO4" s="307"/>
      <c r="JP4" s="307"/>
      <c r="JQ4" s="307"/>
      <c r="JR4" s="307"/>
      <c r="JS4" s="307">
        <v>5</v>
      </c>
      <c r="JT4" s="307">
        <v>10.5</v>
      </c>
      <c r="JU4" s="307">
        <v>10.5</v>
      </c>
      <c r="JV4" s="307">
        <v>10.5</v>
      </c>
      <c r="JW4" s="307">
        <v>10.5</v>
      </c>
      <c r="JX4" s="307">
        <v>10.5</v>
      </c>
      <c r="JY4" s="307">
        <v>10.5</v>
      </c>
      <c r="JZ4" s="307">
        <v>10.5</v>
      </c>
      <c r="KA4" s="307">
        <v>10.5</v>
      </c>
      <c r="KB4" s="307">
        <v>10.5</v>
      </c>
      <c r="KC4" s="307">
        <v>10.5</v>
      </c>
      <c r="KD4" s="307">
        <v>10.5</v>
      </c>
      <c r="KE4" s="307">
        <v>10.5</v>
      </c>
      <c r="KF4" s="307">
        <v>10.5</v>
      </c>
      <c r="KG4" s="307">
        <v>10.5</v>
      </c>
      <c r="KH4" s="307">
        <v>10.5</v>
      </c>
      <c r="KI4" s="307">
        <v>10.5</v>
      </c>
      <c r="KJ4" s="307">
        <v>10.5</v>
      </c>
      <c r="KK4" s="307">
        <v>10.5</v>
      </c>
      <c r="KL4" s="307">
        <v>10.5</v>
      </c>
      <c r="KM4" s="307">
        <v>10.5</v>
      </c>
      <c r="KN4" s="307">
        <v>10.5</v>
      </c>
      <c r="KO4" s="307">
        <v>10.5</v>
      </c>
      <c r="KP4" s="307">
        <v>10.5</v>
      </c>
      <c r="KQ4" s="307">
        <v>10.5</v>
      </c>
      <c r="KR4" s="307">
        <v>10.5</v>
      </c>
      <c r="KS4" s="307">
        <v>10.5</v>
      </c>
      <c r="KT4" s="307">
        <v>10.5</v>
      </c>
      <c r="KU4" s="307">
        <v>5</v>
      </c>
      <c r="KV4" s="307"/>
      <c r="KW4" s="307"/>
      <c r="KX4" s="307"/>
      <c r="KY4" s="307"/>
      <c r="KZ4" s="307"/>
      <c r="LA4" s="307"/>
      <c r="LB4" s="307"/>
      <c r="LC4" s="307"/>
      <c r="LD4" s="307"/>
      <c r="LE4" s="307"/>
      <c r="LF4" s="307"/>
      <c r="LG4" s="307"/>
      <c r="LH4" s="307"/>
      <c r="LI4" s="307"/>
      <c r="LJ4" s="307"/>
      <c r="LK4" s="307"/>
      <c r="LL4" s="307"/>
      <c r="LM4" s="307"/>
      <c r="LN4" s="307"/>
      <c r="LO4" s="307"/>
      <c r="LP4" s="307"/>
      <c r="LQ4" s="307"/>
      <c r="LR4" s="307"/>
      <c r="LS4" s="307"/>
      <c r="LT4" s="307"/>
      <c r="LU4" s="307"/>
      <c r="LV4" s="307"/>
      <c r="LW4" s="307">
        <v>5</v>
      </c>
      <c r="LX4" s="307">
        <v>10.5</v>
      </c>
      <c r="LY4" s="307">
        <v>10.5</v>
      </c>
      <c r="LZ4" s="307">
        <v>10.5</v>
      </c>
      <c r="MA4" s="307">
        <v>10.5</v>
      </c>
      <c r="MB4" s="307">
        <v>10.5</v>
      </c>
      <c r="MC4" s="307">
        <v>10.5</v>
      </c>
      <c r="MD4" s="307">
        <v>10.5</v>
      </c>
      <c r="ME4" s="307">
        <v>10.5</v>
      </c>
      <c r="MF4" s="307">
        <v>10.5</v>
      </c>
      <c r="MG4" s="307">
        <v>10.5</v>
      </c>
      <c r="MH4" s="307">
        <v>10.5</v>
      </c>
      <c r="MI4" s="307">
        <v>10.5</v>
      </c>
      <c r="MJ4" s="307">
        <v>10.5</v>
      </c>
      <c r="MK4" s="307">
        <v>10.5</v>
      </c>
      <c r="ML4" s="307">
        <v>10.5</v>
      </c>
      <c r="MM4" s="307">
        <v>10.5</v>
      </c>
      <c r="MN4" s="307">
        <v>10.5</v>
      </c>
      <c r="MO4" s="307">
        <v>10.5</v>
      </c>
      <c r="MP4" s="307">
        <v>10.5</v>
      </c>
      <c r="MQ4" s="307">
        <v>10.5</v>
      </c>
      <c r="MR4" s="307">
        <v>10.5</v>
      </c>
      <c r="MS4" s="307">
        <v>10.5</v>
      </c>
      <c r="MT4" s="307">
        <v>10.5</v>
      </c>
      <c r="MU4" s="307">
        <v>10.5</v>
      </c>
      <c r="MV4" s="307">
        <v>10.5</v>
      </c>
      <c r="MW4" s="307">
        <v>10.5</v>
      </c>
      <c r="MX4" s="307">
        <v>10.5</v>
      </c>
      <c r="MY4" s="307">
        <v>5</v>
      </c>
      <c r="MZ4" s="307"/>
      <c r="NA4" s="307"/>
      <c r="NB4" s="307"/>
      <c r="NC4" s="307"/>
      <c r="ND4" s="307"/>
      <c r="NE4" s="307"/>
      <c r="NF4" s="307"/>
      <c r="NG4" s="307"/>
      <c r="NH4" s="307"/>
      <c r="NI4" s="307"/>
      <c r="NJ4" s="307"/>
      <c r="NK4" s="307"/>
      <c r="NL4" s="307"/>
      <c r="NM4" s="307"/>
      <c r="NN4" s="307"/>
      <c r="NO4" s="307"/>
      <c r="NP4" s="307"/>
      <c r="NQ4" s="307"/>
      <c r="NR4" s="307"/>
      <c r="NS4" s="307"/>
      <c r="NT4" s="307"/>
      <c r="NU4" s="307"/>
      <c r="NV4" s="307"/>
      <c r="NW4" s="307"/>
      <c r="NX4" s="307"/>
      <c r="NY4" s="307"/>
      <c r="NZ4" s="307"/>
      <c r="OA4" s="307">
        <v>5</v>
      </c>
      <c r="OB4" s="307">
        <v>10.5</v>
      </c>
      <c r="OC4" s="307">
        <v>10.5</v>
      </c>
      <c r="OD4" s="307">
        <v>10.5</v>
      </c>
      <c r="OE4" s="307">
        <v>10.5</v>
      </c>
      <c r="OF4" s="307">
        <v>10.5</v>
      </c>
      <c r="OG4" s="307">
        <v>10.5</v>
      </c>
      <c r="OH4" s="307">
        <v>10.5</v>
      </c>
      <c r="OI4" s="307">
        <v>10.5</v>
      </c>
      <c r="OJ4" s="307">
        <v>10.5</v>
      </c>
      <c r="OK4" s="307">
        <v>10.5</v>
      </c>
      <c r="OL4" s="307">
        <v>10.5</v>
      </c>
      <c r="OM4" s="307">
        <v>10.5</v>
      </c>
    </row>
    <row r="5" spans="1:419" ht="15.75" x14ac:dyDescent="0.25">
      <c r="A5" s="212" t="s">
        <v>68</v>
      </c>
      <c r="B5" s="128">
        <v>7</v>
      </c>
      <c r="C5" s="251">
        <v>1</v>
      </c>
      <c r="D5" s="245" t="s">
        <v>48</v>
      </c>
      <c r="E5" s="216" t="s">
        <v>2</v>
      </c>
      <c r="F5" s="244" t="s">
        <v>2</v>
      </c>
      <c r="G5" s="219" t="s">
        <v>301</v>
      </c>
      <c r="H5" s="85" t="s">
        <v>264</v>
      </c>
      <c r="I5" s="83" t="s">
        <v>264</v>
      </c>
      <c r="J5" s="83" t="s">
        <v>264</v>
      </c>
      <c r="K5" s="83" t="s">
        <v>264</v>
      </c>
      <c r="L5" s="83" t="s">
        <v>264</v>
      </c>
      <c r="M5" s="83" t="s">
        <v>264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98"/>
      <c r="AM5" s="65"/>
      <c r="AN5" s="65"/>
      <c r="AO5" s="83">
        <v>5</v>
      </c>
      <c r="AP5" s="83">
        <v>10.5</v>
      </c>
      <c r="AQ5" s="83">
        <v>10.5</v>
      </c>
      <c r="AR5" s="83">
        <v>10.5</v>
      </c>
      <c r="AS5" s="83">
        <v>10.5</v>
      </c>
      <c r="AT5" s="83">
        <v>10.5</v>
      </c>
      <c r="AU5" s="83">
        <v>10.5</v>
      </c>
      <c r="AV5" s="83">
        <v>10.5</v>
      </c>
      <c r="AW5" s="83">
        <v>10.5</v>
      </c>
      <c r="AX5" s="83">
        <v>10.5</v>
      </c>
      <c r="AY5" s="83">
        <v>10.5</v>
      </c>
      <c r="AZ5" s="83">
        <v>10.5</v>
      </c>
      <c r="BA5" s="83">
        <v>10.5</v>
      </c>
      <c r="BB5" s="83">
        <v>10.5</v>
      </c>
      <c r="BC5" s="83">
        <v>10.5</v>
      </c>
      <c r="BD5" s="83">
        <v>10.5</v>
      </c>
      <c r="BE5" s="83">
        <v>10.5</v>
      </c>
      <c r="BF5" s="83">
        <v>10.5</v>
      </c>
      <c r="BG5" s="83">
        <v>10.5</v>
      </c>
      <c r="BH5" s="83">
        <v>10.5</v>
      </c>
      <c r="BI5" s="83">
        <v>10.5</v>
      </c>
      <c r="BJ5" s="83">
        <v>10.5</v>
      </c>
      <c r="BK5" s="83">
        <v>10.5</v>
      </c>
      <c r="BL5" s="83">
        <v>10.5</v>
      </c>
      <c r="BM5" s="83">
        <v>10.5</v>
      </c>
      <c r="BN5" s="84">
        <v>10.5</v>
      </c>
      <c r="BO5" s="85">
        <v>5</v>
      </c>
      <c r="BP5" s="249"/>
      <c r="BQ5" s="249"/>
      <c r="BR5" s="249"/>
      <c r="BS5" s="249"/>
      <c r="BT5" s="249"/>
      <c r="BU5" s="249"/>
      <c r="BV5" s="249"/>
      <c r="BW5" s="249"/>
      <c r="BX5" s="249"/>
      <c r="BY5" s="249"/>
      <c r="BZ5" s="249"/>
      <c r="CA5" s="249"/>
      <c r="CB5" s="249"/>
      <c r="CC5" s="249"/>
      <c r="CD5" s="249"/>
      <c r="CE5" s="83">
        <v>5</v>
      </c>
      <c r="CF5" s="83">
        <v>10.5</v>
      </c>
      <c r="CG5" s="83">
        <v>10.5</v>
      </c>
      <c r="CH5" s="83">
        <v>10.5</v>
      </c>
      <c r="CI5" s="83">
        <v>10.5</v>
      </c>
      <c r="CJ5" s="83">
        <v>10.5</v>
      </c>
      <c r="CK5" s="83">
        <v>10.5</v>
      </c>
      <c r="CL5" s="83">
        <v>10.5</v>
      </c>
      <c r="CM5" s="83">
        <v>10.5</v>
      </c>
      <c r="CN5" s="83">
        <v>10.5</v>
      </c>
      <c r="CO5" s="83">
        <v>10.5</v>
      </c>
      <c r="CP5" s="83">
        <v>10.5</v>
      </c>
      <c r="CQ5" s="83">
        <v>10.5</v>
      </c>
      <c r="CR5" s="83">
        <v>10.5</v>
      </c>
      <c r="CS5" s="83">
        <v>5</v>
      </c>
      <c r="CT5" s="85"/>
      <c r="CU5" s="83"/>
      <c r="CV5" s="83"/>
      <c r="CW5" s="83"/>
      <c r="CX5" s="83"/>
      <c r="CY5" s="83"/>
      <c r="CZ5" s="83"/>
      <c r="DA5" s="83"/>
      <c r="DB5" s="83"/>
      <c r="DC5" s="83"/>
      <c r="DD5" s="83"/>
      <c r="DE5" s="157" t="s">
        <v>201</v>
      </c>
      <c r="DF5" s="157" t="s">
        <v>201</v>
      </c>
      <c r="DG5" s="305">
        <v>5</v>
      </c>
      <c r="DH5" s="305">
        <v>10.5</v>
      </c>
      <c r="DI5" s="305">
        <v>10.5</v>
      </c>
      <c r="DJ5" s="305">
        <v>10.5</v>
      </c>
      <c r="DK5" s="305">
        <v>10.5</v>
      </c>
      <c r="DL5" s="305">
        <v>10.5</v>
      </c>
      <c r="DM5" s="305">
        <v>10.5</v>
      </c>
      <c r="DN5" s="305">
        <v>10.5</v>
      </c>
      <c r="DO5" s="305">
        <v>10.5</v>
      </c>
      <c r="DP5" s="305">
        <v>10.5</v>
      </c>
      <c r="DQ5" s="305">
        <v>10.5</v>
      </c>
      <c r="DR5" s="305">
        <v>10.5</v>
      </c>
      <c r="DS5" s="305">
        <v>10.5</v>
      </c>
      <c r="DT5" s="305">
        <v>10.5</v>
      </c>
      <c r="DU5" s="305">
        <v>5</v>
      </c>
      <c r="DV5" s="83"/>
      <c r="DW5" s="84"/>
      <c r="DX5" s="85"/>
      <c r="DY5" s="83"/>
      <c r="DZ5" s="249"/>
      <c r="EA5" s="249"/>
      <c r="EB5" s="249"/>
      <c r="EC5" s="249"/>
      <c r="ED5" s="249"/>
      <c r="EE5" s="249"/>
      <c r="EF5" s="249"/>
      <c r="EG5" s="249"/>
      <c r="EH5" s="249"/>
      <c r="EI5" s="249"/>
      <c r="EJ5" s="249"/>
      <c r="EK5" s="249"/>
      <c r="EL5" s="249"/>
      <c r="EM5" s="249"/>
      <c r="EN5" s="249"/>
      <c r="EO5" s="83"/>
      <c r="EP5" s="83">
        <v>5</v>
      </c>
      <c r="EQ5" s="83">
        <v>10.5</v>
      </c>
      <c r="ER5" s="83">
        <v>10.5</v>
      </c>
      <c r="ES5" s="83">
        <v>10.5</v>
      </c>
      <c r="ET5" s="83">
        <v>10.5</v>
      </c>
      <c r="EU5" s="83">
        <v>10.5</v>
      </c>
      <c r="EV5" s="83">
        <v>10.5</v>
      </c>
      <c r="EW5" s="83">
        <v>5</v>
      </c>
      <c r="EX5" s="83"/>
      <c r="EY5" s="83"/>
      <c r="EZ5" s="83"/>
      <c r="FA5" s="83"/>
      <c r="FB5" s="84"/>
      <c r="FC5" s="83"/>
      <c r="FD5" s="286"/>
      <c r="FE5" s="286"/>
      <c r="FF5" s="286"/>
      <c r="FG5" s="286"/>
      <c r="FH5" s="286"/>
      <c r="FI5" s="286"/>
      <c r="FJ5" s="286"/>
      <c r="FK5" s="286">
        <v>5</v>
      </c>
      <c r="FL5" s="286">
        <v>10.5</v>
      </c>
      <c r="FM5" s="286">
        <v>10.5</v>
      </c>
      <c r="FN5" s="286">
        <v>10.5</v>
      </c>
      <c r="FO5" s="286">
        <v>10.5</v>
      </c>
      <c r="FP5" s="286">
        <v>10.5</v>
      </c>
      <c r="FQ5" s="286">
        <v>10.5</v>
      </c>
      <c r="FR5" s="286">
        <v>10.5</v>
      </c>
      <c r="FS5" s="286">
        <v>10.5</v>
      </c>
      <c r="FT5" s="286">
        <v>10.5</v>
      </c>
      <c r="FU5" s="286">
        <v>10.5</v>
      </c>
      <c r="FV5" s="286">
        <v>10.5</v>
      </c>
      <c r="FW5" s="286">
        <v>10.5</v>
      </c>
      <c r="FX5" s="286">
        <v>10.5</v>
      </c>
      <c r="FY5" s="286">
        <v>5</v>
      </c>
      <c r="FZ5" s="83"/>
      <c r="GA5" s="83"/>
      <c r="GB5" s="83"/>
      <c r="GC5" s="83"/>
      <c r="GD5" s="83"/>
      <c r="GE5" s="83"/>
      <c r="GF5" s="84"/>
      <c r="GG5" s="85"/>
      <c r="GH5" s="83"/>
      <c r="GI5" s="83"/>
      <c r="GJ5" s="83"/>
      <c r="GK5" s="83"/>
      <c r="GL5" s="83"/>
      <c r="GM5" s="83">
        <v>5</v>
      </c>
      <c r="GN5" s="83">
        <v>10.5</v>
      </c>
      <c r="GO5" s="83">
        <v>10.5</v>
      </c>
      <c r="GP5" s="83">
        <v>10.5</v>
      </c>
      <c r="GQ5" s="83">
        <v>10.5</v>
      </c>
      <c r="GR5" s="83">
        <v>10.5</v>
      </c>
      <c r="GS5" s="83">
        <v>10.5</v>
      </c>
      <c r="GT5" s="83">
        <v>10.5</v>
      </c>
      <c r="GU5" s="83">
        <v>10.5</v>
      </c>
      <c r="GV5" s="83">
        <v>10.5</v>
      </c>
      <c r="GW5" s="83">
        <v>10.5</v>
      </c>
      <c r="GX5" s="83">
        <v>10.5</v>
      </c>
      <c r="GY5" s="83">
        <v>10.5</v>
      </c>
      <c r="GZ5" s="83">
        <v>10.5</v>
      </c>
      <c r="HA5" s="83">
        <v>5</v>
      </c>
      <c r="HB5" s="83"/>
      <c r="HC5" s="83"/>
      <c r="HD5" s="83"/>
      <c r="HE5" s="83"/>
      <c r="HF5" s="83"/>
      <c r="HG5" s="83"/>
      <c r="HH5" s="83"/>
      <c r="HI5" s="83"/>
      <c r="HJ5" s="83"/>
      <c r="HK5" s="84"/>
      <c r="HL5" s="85"/>
      <c r="HM5" s="83"/>
      <c r="HN5" s="83"/>
      <c r="HO5" s="83"/>
      <c r="HP5" s="83"/>
      <c r="HQ5" s="83"/>
      <c r="HR5" s="83"/>
      <c r="HS5" s="83"/>
      <c r="HT5" s="83"/>
      <c r="HU5" s="83"/>
      <c r="HV5" s="83"/>
      <c r="HW5" s="83"/>
      <c r="HX5" s="83"/>
      <c r="HY5" s="83"/>
      <c r="HZ5" s="83"/>
      <c r="IA5" s="83"/>
      <c r="IB5" s="83"/>
      <c r="IC5" s="83"/>
      <c r="ID5" s="83"/>
      <c r="IE5" s="83"/>
      <c r="IF5" s="83"/>
      <c r="IG5" s="83"/>
      <c r="IH5" s="83"/>
      <c r="II5" s="83"/>
      <c r="IJ5" s="83"/>
      <c r="IK5" s="83"/>
      <c r="IL5" s="83"/>
      <c r="IM5" s="83"/>
      <c r="IN5" s="83"/>
      <c r="IO5" s="83"/>
      <c r="IP5" s="84"/>
      <c r="IQ5" s="307"/>
      <c r="IR5" s="307"/>
      <c r="IS5" s="307"/>
      <c r="IT5" s="307"/>
      <c r="IU5" s="307"/>
      <c r="IV5" s="307"/>
      <c r="IW5" s="307"/>
      <c r="IX5" s="307"/>
      <c r="IY5" s="307"/>
      <c r="IZ5" s="307"/>
      <c r="JA5" s="307"/>
      <c r="JB5" s="307"/>
      <c r="JC5" s="307"/>
      <c r="JD5" s="307"/>
      <c r="JE5" s="307"/>
      <c r="JF5" s="307"/>
      <c r="JG5" s="307"/>
      <c r="JH5" s="307"/>
      <c r="JI5" s="307">
        <v>10.5</v>
      </c>
      <c r="JJ5" s="307">
        <v>10.5</v>
      </c>
      <c r="JK5" s="307">
        <v>10.5</v>
      </c>
      <c r="JL5" s="307">
        <v>10.5</v>
      </c>
      <c r="JM5" s="307">
        <v>10.5</v>
      </c>
      <c r="JN5" s="307">
        <v>10.5</v>
      </c>
      <c r="JO5" s="307">
        <v>10.5</v>
      </c>
      <c r="JP5" s="307">
        <v>10.5</v>
      </c>
      <c r="JQ5" s="307">
        <v>10.5</v>
      </c>
      <c r="JR5" s="307">
        <v>10.5</v>
      </c>
      <c r="JS5" s="307">
        <v>10.5</v>
      </c>
      <c r="JT5" s="307">
        <v>10.5</v>
      </c>
      <c r="JU5" s="307">
        <v>10.5</v>
      </c>
      <c r="JV5" s="307">
        <v>10.5</v>
      </c>
      <c r="JW5" s="307">
        <v>10.5</v>
      </c>
      <c r="JX5" s="307">
        <v>10.5</v>
      </c>
      <c r="JY5" s="307">
        <v>10.5</v>
      </c>
      <c r="JZ5" s="307">
        <v>10.5</v>
      </c>
      <c r="KA5" s="307">
        <v>10.5</v>
      </c>
      <c r="KB5" s="307">
        <v>10.5</v>
      </c>
      <c r="KC5" s="307">
        <v>10.5</v>
      </c>
      <c r="KD5" s="307">
        <v>10.5</v>
      </c>
      <c r="KE5" s="307">
        <v>10.5</v>
      </c>
      <c r="KF5" s="307">
        <v>10.5</v>
      </c>
      <c r="KG5" s="307">
        <v>5</v>
      </c>
      <c r="KH5" s="307"/>
      <c r="KI5" s="307"/>
      <c r="KJ5" s="307"/>
      <c r="KK5" s="307"/>
      <c r="KL5" s="307"/>
      <c r="KM5" s="307"/>
      <c r="KN5" s="307"/>
      <c r="KO5" s="307"/>
      <c r="KP5" s="307"/>
      <c r="KQ5" s="307"/>
      <c r="KR5" s="307"/>
      <c r="KS5" s="307"/>
      <c r="KT5" s="307"/>
      <c r="KU5" s="307"/>
      <c r="KV5" s="307"/>
      <c r="KW5" s="307"/>
      <c r="KX5" s="307"/>
      <c r="KY5" s="307"/>
      <c r="KZ5" s="307"/>
      <c r="LA5" s="307"/>
      <c r="LB5" s="307"/>
      <c r="LC5" s="307"/>
      <c r="LD5" s="307"/>
      <c r="LE5" s="307"/>
      <c r="LF5" s="307"/>
      <c r="LG5" s="307"/>
      <c r="LH5" s="307"/>
      <c r="LI5" s="307">
        <v>5</v>
      </c>
      <c r="LJ5" s="307">
        <v>10.5</v>
      </c>
      <c r="LK5" s="307">
        <v>10.5</v>
      </c>
      <c r="LL5" s="307">
        <v>10.5</v>
      </c>
      <c r="LM5" s="307">
        <v>10.5</v>
      </c>
      <c r="LN5" s="307">
        <v>10.5</v>
      </c>
      <c r="LO5" s="307">
        <v>10.5</v>
      </c>
      <c r="LP5" s="307">
        <v>10.5</v>
      </c>
      <c r="LQ5" s="307">
        <v>10.5</v>
      </c>
      <c r="LR5" s="307">
        <v>10.5</v>
      </c>
      <c r="LS5" s="307">
        <v>10.5</v>
      </c>
      <c r="LT5" s="307">
        <v>10.5</v>
      </c>
      <c r="LU5" s="307">
        <v>10.5</v>
      </c>
      <c r="LV5" s="307">
        <v>10.5</v>
      </c>
      <c r="LW5" s="307">
        <v>10.5</v>
      </c>
      <c r="LX5" s="307">
        <v>10.5</v>
      </c>
      <c r="LY5" s="307">
        <v>10.5</v>
      </c>
      <c r="LZ5" s="307">
        <v>10.5</v>
      </c>
      <c r="MA5" s="307">
        <v>10.5</v>
      </c>
      <c r="MB5" s="307">
        <v>10.5</v>
      </c>
      <c r="MC5" s="307">
        <v>10.5</v>
      </c>
      <c r="MD5" s="307">
        <v>10.5</v>
      </c>
      <c r="ME5" s="307">
        <v>10.5</v>
      </c>
      <c r="MF5" s="307">
        <v>10.5</v>
      </c>
      <c r="MG5" s="307">
        <v>10.5</v>
      </c>
      <c r="MH5" s="307">
        <v>10.5</v>
      </c>
      <c r="MI5" s="307">
        <v>10.5</v>
      </c>
      <c r="MJ5" s="307">
        <v>10.5</v>
      </c>
      <c r="MK5" s="307">
        <v>5</v>
      </c>
      <c r="ML5" s="307"/>
      <c r="MM5" s="307"/>
      <c r="MN5" s="307"/>
      <c r="MO5" s="307"/>
      <c r="MP5" s="307"/>
      <c r="MQ5" s="307"/>
      <c r="MR5" s="307"/>
      <c r="MS5" s="307"/>
      <c r="MT5" s="307"/>
      <c r="MU5" s="307"/>
      <c r="MV5" s="307"/>
      <c r="MW5" s="307"/>
      <c r="MX5" s="307"/>
      <c r="MY5" s="307"/>
      <c r="MZ5" s="307"/>
      <c r="NA5" s="307"/>
      <c r="NB5" s="307"/>
      <c r="NC5" s="307"/>
      <c r="ND5" s="307"/>
      <c r="NE5" s="307"/>
      <c r="NF5" s="307"/>
      <c r="NG5" s="307"/>
      <c r="NH5" s="307"/>
      <c r="NI5" s="307"/>
      <c r="NJ5" s="307"/>
      <c r="NK5" s="307"/>
      <c r="NL5" s="307"/>
      <c r="NM5" s="307">
        <v>5</v>
      </c>
      <c r="NN5" s="307">
        <v>10.5</v>
      </c>
      <c r="NO5" s="307">
        <v>10.5</v>
      </c>
      <c r="NP5" s="307">
        <v>10.5</v>
      </c>
      <c r="NQ5" s="307">
        <v>10.5</v>
      </c>
      <c r="NR5" s="307">
        <v>10.5</v>
      </c>
      <c r="NS5" s="307">
        <v>10.5</v>
      </c>
      <c r="NT5" s="307">
        <v>10.5</v>
      </c>
      <c r="NU5" s="307">
        <v>10.5</v>
      </c>
      <c r="NV5" s="307">
        <v>10.5</v>
      </c>
      <c r="NW5" s="307">
        <v>10.5</v>
      </c>
      <c r="NX5" s="307">
        <v>10.5</v>
      </c>
      <c r="NY5" s="307">
        <v>10.5</v>
      </c>
      <c r="NZ5" s="307">
        <v>10.5</v>
      </c>
      <c r="OA5" s="307">
        <v>10.5</v>
      </c>
      <c r="OB5" s="307">
        <v>10.5</v>
      </c>
      <c r="OC5" s="307">
        <v>10.5</v>
      </c>
      <c r="OD5" s="307">
        <v>10.5</v>
      </c>
      <c r="OE5" s="307">
        <v>10.5</v>
      </c>
      <c r="OF5" s="307">
        <v>10.5</v>
      </c>
      <c r="OG5" s="307">
        <v>10.5</v>
      </c>
      <c r="OH5" s="307">
        <v>10.5</v>
      </c>
      <c r="OI5" s="307">
        <v>10.5</v>
      </c>
      <c r="OJ5" s="307">
        <v>10.5</v>
      </c>
      <c r="OK5" s="307">
        <v>10.5</v>
      </c>
      <c r="OL5" s="307">
        <v>10.5</v>
      </c>
      <c r="OM5" s="307">
        <v>10.5</v>
      </c>
    </row>
    <row r="6" spans="1:419" ht="15.75" x14ac:dyDescent="0.25">
      <c r="A6" s="212" t="s">
        <v>77</v>
      </c>
      <c r="B6" s="128">
        <v>8</v>
      </c>
      <c r="C6" s="251">
        <v>1</v>
      </c>
      <c r="D6" s="245" t="s">
        <v>48</v>
      </c>
      <c r="E6" s="216" t="s">
        <v>2</v>
      </c>
      <c r="F6" s="244" t="s">
        <v>2</v>
      </c>
      <c r="G6" s="219" t="s">
        <v>301</v>
      </c>
      <c r="H6" s="85">
        <v>10.5</v>
      </c>
      <c r="I6" s="83">
        <v>10.5</v>
      </c>
      <c r="J6" s="83">
        <v>10.5</v>
      </c>
      <c r="K6" s="83">
        <v>10.5</v>
      </c>
      <c r="L6" s="83">
        <v>10.5</v>
      </c>
      <c r="M6" s="225">
        <v>5</v>
      </c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98"/>
      <c r="AM6" s="65"/>
      <c r="AN6" s="65"/>
      <c r="AO6" s="83">
        <v>5</v>
      </c>
      <c r="AP6" s="83">
        <v>10.5</v>
      </c>
      <c r="AQ6" s="83">
        <v>10.5</v>
      </c>
      <c r="AR6" s="83">
        <v>10.5</v>
      </c>
      <c r="AS6" s="83">
        <v>10.5</v>
      </c>
      <c r="AT6" s="83">
        <v>10.5</v>
      </c>
      <c r="AU6" s="83">
        <v>10.5</v>
      </c>
      <c r="AV6" s="83">
        <v>10.5</v>
      </c>
      <c r="AW6" s="83">
        <v>10.5</v>
      </c>
      <c r="AX6" s="83">
        <v>10.5</v>
      </c>
      <c r="AY6" s="83">
        <v>10.5</v>
      </c>
      <c r="AZ6" s="83">
        <v>10.5</v>
      </c>
      <c r="BA6" s="83">
        <v>10.5</v>
      </c>
      <c r="BB6" s="83">
        <v>10.5</v>
      </c>
      <c r="BC6" s="83">
        <v>10.5</v>
      </c>
      <c r="BD6" s="83">
        <v>10.5</v>
      </c>
      <c r="BE6" s="83">
        <v>10.5</v>
      </c>
      <c r="BF6" s="83">
        <v>10.5</v>
      </c>
      <c r="BG6" s="83">
        <v>10.5</v>
      </c>
      <c r="BH6" s="83">
        <v>10.5</v>
      </c>
      <c r="BI6" s="83">
        <v>10.5</v>
      </c>
      <c r="BJ6" s="83">
        <v>10.5</v>
      </c>
      <c r="BK6" s="83">
        <v>10.5</v>
      </c>
      <c r="BL6" s="83">
        <v>10.5</v>
      </c>
      <c r="BM6" s="83">
        <v>10.5</v>
      </c>
      <c r="BN6" s="84">
        <v>10.5</v>
      </c>
      <c r="BO6" s="85">
        <v>10.5</v>
      </c>
      <c r="BP6" s="83">
        <v>10.5</v>
      </c>
      <c r="BQ6" s="83">
        <v>5</v>
      </c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>
        <v>5</v>
      </c>
      <c r="CF6" s="83">
        <v>10.5</v>
      </c>
      <c r="CG6" s="83">
        <v>10.5</v>
      </c>
      <c r="CH6" s="83">
        <v>10.5</v>
      </c>
      <c r="CI6" s="83">
        <v>10.5</v>
      </c>
      <c r="CJ6" s="83">
        <v>10.5</v>
      </c>
      <c r="CK6" s="83">
        <v>10.5</v>
      </c>
      <c r="CL6" s="83">
        <v>10.5</v>
      </c>
      <c r="CM6" s="83">
        <v>10.5</v>
      </c>
      <c r="CN6" s="83">
        <v>10.5</v>
      </c>
      <c r="CO6" s="83">
        <v>10.5</v>
      </c>
      <c r="CP6" s="83">
        <v>10.5</v>
      </c>
      <c r="CQ6" s="83">
        <v>10.5</v>
      </c>
      <c r="CR6" s="83">
        <v>10.5</v>
      </c>
      <c r="CS6" s="83">
        <v>5</v>
      </c>
      <c r="CT6" s="85"/>
      <c r="CU6" s="83"/>
      <c r="CV6" s="83"/>
      <c r="CW6" s="83"/>
      <c r="CX6" s="83"/>
      <c r="CY6" s="83"/>
      <c r="CZ6" s="83"/>
      <c r="DA6" s="83"/>
      <c r="DB6" s="83"/>
      <c r="DC6" s="83"/>
      <c r="DD6" s="83"/>
      <c r="DE6" s="83"/>
      <c r="DF6" s="83"/>
      <c r="DG6" s="302">
        <v>5</v>
      </c>
      <c r="DH6" s="302">
        <v>10.5</v>
      </c>
      <c r="DI6" s="302">
        <v>10.5</v>
      </c>
      <c r="DJ6" s="302">
        <v>10.5</v>
      </c>
      <c r="DK6" s="302">
        <v>10.5</v>
      </c>
      <c r="DL6" s="302">
        <v>10.5</v>
      </c>
      <c r="DM6" s="302">
        <v>10.5</v>
      </c>
      <c r="DN6" s="302">
        <v>10.5</v>
      </c>
      <c r="DO6" s="302">
        <v>10.5</v>
      </c>
      <c r="DP6" s="302">
        <v>10.5</v>
      </c>
      <c r="DQ6" s="302">
        <v>10.5</v>
      </c>
      <c r="DR6" s="302">
        <v>10.5</v>
      </c>
      <c r="DS6" s="302">
        <v>10.5</v>
      </c>
      <c r="DT6" s="302">
        <v>10.5</v>
      </c>
      <c r="DU6" s="302">
        <v>5</v>
      </c>
      <c r="DV6" s="83"/>
      <c r="DW6" s="84"/>
      <c r="DX6" s="85"/>
      <c r="DY6" s="83"/>
      <c r="DZ6" s="83"/>
      <c r="EA6" s="83"/>
      <c r="EB6" s="83"/>
      <c r="EC6" s="83"/>
      <c r="ED6" s="83"/>
      <c r="EE6" s="83"/>
      <c r="EF6" s="83"/>
      <c r="EG6" s="83"/>
      <c r="EH6" s="83"/>
      <c r="EI6" s="303">
        <v>5</v>
      </c>
      <c r="EJ6" s="303">
        <v>10.5</v>
      </c>
      <c r="EK6" s="303">
        <v>10.5</v>
      </c>
      <c r="EL6" s="303">
        <v>10.5</v>
      </c>
      <c r="EM6" s="303">
        <v>10.5</v>
      </c>
      <c r="EN6" s="303">
        <v>10.5</v>
      </c>
      <c r="EO6" s="303">
        <v>10.5</v>
      </c>
      <c r="EP6" s="303">
        <v>10.5</v>
      </c>
      <c r="EQ6" s="303">
        <v>10.5</v>
      </c>
      <c r="ER6" s="303">
        <v>10.5</v>
      </c>
      <c r="ES6" s="303">
        <v>10.5</v>
      </c>
      <c r="ET6" s="303">
        <v>10.5</v>
      </c>
      <c r="EU6" s="303">
        <v>10.5</v>
      </c>
      <c r="EV6" s="303">
        <v>10.5</v>
      </c>
      <c r="EW6" s="303">
        <v>5</v>
      </c>
      <c r="EX6" s="83"/>
      <c r="EY6" s="83"/>
      <c r="EZ6" s="83"/>
      <c r="FA6" s="83"/>
      <c r="FB6" s="84"/>
      <c r="FC6" s="83"/>
      <c r="FD6" s="286"/>
      <c r="FE6" s="286"/>
      <c r="FF6" s="286"/>
      <c r="FG6" s="286"/>
      <c r="FH6" s="286"/>
      <c r="FI6" s="286"/>
      <c r="FJ6" s="286"/>
      <c r="FK6" s="286">
        <v>5</v>
      </c>
      <c r="FL6" s="286">
        <v>10.5</v>
      </c>
      <c r="FM6" s="286">
        <v>10.5</v>
      </c>
      <c r="FN6" s="286">
        <v>10.5</v>
      </c>
      <c r="FO6" s="286">
        <v>10.5</v>
      </c>
      <c r="FP6" s="286">
        <v>10.5</v>
      </c>
      <c r="FQ6" s="286">
        <v>10.5</v>
      </c>
      <c r="FR6" s="286">
        <v>10.5</v>
      </c>
      <c r="FS6" s="286">
        <v>10.5</v>
      </c>
      <c r="FT6" s="286">
        <v>10.5</v>
      </c>
      <c r="FU6" s="286">
        <v>10.5</v>
      </c>
      <c r="FV6" s="286">
        <v>10.5</v>
      </c>
      <c r="FW6" s="286">
        <v>10.5</v>
      </c>
      <c r="FX6" s="286">
        <v>10.5</v>
      </c>
      <c r="FY6" s="286">
        <v>5</v>
      </c>
      <c r="FZ6" s="83"/>
      <c r="GA6" s="83"/>
      <c r="GB6" s="83"/>
      <c r="GC6" s="83"/>
      <c r="GD6" s="83"/>
      <c r="GE6" s="83"/>
      <c r="GF6" s="84"/>
      <c r="GG6" s="85"/>
      <c r="GH6" s="83"/>
      <c r="GI6" s="83"/>
      <c r="GJ6" s="83"/>
      <c r="GK6" s="83"/>
      <c r="GL6" s="83"/>
      <c r="GM6" s="83">
        <v>5</v>
      </c>
      <c r="GN6" s="83">
        <v>10.5</v>
      </c>
      <c r="GO6" s="83">
        <v>10.5</v>
      </c>
      <c r="GP6" s="83">
        <v>10.5</v>
      </c>
      <c r="GQ6" s="83">
        <v>10.5</v>
      </c>
      <c r="GR6" s="83">
        <v>10.5</v>
      </c>
      <c r="GS6" s="83">
        <v>10.5</v>
      </c>
      <c r="GT6" s="83">
        <v>10.5</v>
      </c>
      <c r="GU6" s="83">
        <v>10.5</v>
      </c>
      <c r="GV6" s="83">
        <v>10.5</v>
      </c>
      <c r="GW6" s="83">
        <v>10.5</v>
      </c>
      <c r="GX6" s="83">
        <v>10.5</v>
      </c>
      <c r="GY6" s="83">
        <v>10.5</v>
      </c>
      <c r="GZ6" s="83">
        <v>10.5</v>
      </c>
      <c r="HA6" s="83">
        <v>5</v>
      </c>
      <c r="HB6" s="83"/>
      <c r="HC6" s="83"/>
      <c r="HD6" s="83"/>
      <c r="HE6" s="83"/>
      <c r="HF6" s="83"/>
      <c r="HG6" s="83"/>
      <c r="HH6" s="83"/>
      <c r="HI6" s="83"/>
      <c r="HJ6" s="83"/>
      <c r="HK6" s="84"/>
      <c r="HL6" s="85"/>
      <c r="HM6" s="83"/>
      <c r="HN6" s="83"/>
      <c r="HO6" s="83"/>
      <c r="HP6" s="83"/>
      <c r="HQ6" s="83"/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3"/>
      <c r="IC6" s="83"/>
      <c r="ID6" s="83"/>
      <c r="IE6" s="83"/>
      <c r="IF6" s="83"/>
      <c r="IG6" s="83"/>
      <c r="IH6" s="83"/>
      <c r="II6" s="83"/>
      <c r="IJ6" s="83"/>
      <c r="IK6" s="83"/>
      <c r="IL6" s="83"/>
      <c r="IM6" s="83"/>
      <c r="IN6" s="83"/>
      <c r="IO6" s="83"/>
      <c r="IP6" s="84"/>
      <c r="IQ6" s="307"/>
      <c r="IR6" s="307"/>
      <c r="IS6" s="307"/>
      <c r="IT6" s="307"/>
      <c r="IU6" s="307"/>
      <c r="IV6" s="307"/>
      <c r="IW6" s="307"/>
      <c r="IX6" s="307"/>
      <c r="IY6" s="307"/>
      <c r="IZ6" s="307"/>
      <c r="JA6" s="307"/>
      <c r="JB6" s="307"/>
      <c r="JC6" s="307"/>
      <c r="JD6" s="307"/>
      <c r="JE6" s="307"/>
      <c r="JF6" s="307"/>
      <c r="JG6" s="307"/>
      <c r="JH6" s="307"/>
      <c r="JI6" s="307">
        <v>10.5</v>
      </c>
      <c r="JJ6" s="307">
        <v>10.5</v>
      </c>
      <c r="JK6" s="307">
        <v>10.5</v>
      </c>
      <c r="JL6" s="307">
        <v>10.5</v>
      </c>
      <c r="JM6" s="307">
        <v>10.5</v>
      </c>
      <c r="JN6" s="307">
        <v>10.5</v>
      </c>
      <c r="JO6" s="307">
        <v>10.5</v>
      </c>
      <c r="JP6" s="307">
        <v>10.5</v>
      </c>
      <c r="JQ6" s="307">
        <v>10.5</v>
      </c>
      <c r="JR6" s="307">
        <v>10.5</v>
      </c>
      <c r="JS6" s="307">
        <v>10.5</v>
      </c>
      <c r="JT6" s="307">
        <v>10.5</v>
      </c>
      <c r="JU6" s="307">
        <v>10.5</v>
      </c>
      <c r="JV6" s="307">
        <v>10.5</v>
      </c>
      <c r="JW6" s="307">
        <v>10.5</v>
      </c>
      <c r="JX6" s="307">
        <v>10.5</v>
      </c>
      <c r="JY6" s="307">
        <v>10.5</v>
      </c>
      <c r="JZ6" s="307">
        <v>10.5</v>
      </c>
      <c r="KA6" s="307">
        <v>10.5</v>
      </c>
      <c r="KB6" s="307">
        <v>10.5</v>
      </c>
      <c r="KC6" s="307">
        <v>10.5</v>
      </c>
      <c r="KD6" s="307">
        <v>10.5</v>
      </c>
      <c r="KE6" s="307">
        <v>10.5</v>
      </c>
      <c r="KF6" s="307">
        <v>10.5</v>
      </c>
      <c r="KG6" s="307">
        <v>5</v>
      </c>
      <c r="KH6" s="307"/>
      <c r="KI6" s="307"/>
      <c r="KJ6" s="307"/>
      <c r="KK6" s="307"/>
      <c r="KL6" s="137"/>
      <c r="KM6" s="137"/>
      <c r="KN6" s="137"/>
      <c r="KO6" s="137"/>
      <c r="KP6" s="137"/>
      <c r="KQ6" s="137"/>
      <c r="KR6" s="137"/>
      <c r="KS6" s="137"/>
      <c r="KT6" s="137"/>
      <c r="KU6" s="137"/>
      <c r="KV6" s="137"/>
      <c r="KW6" s="137"/>
      <c r="KX6" s="137"/>
      <c r="KY6" s="137"/>
      <c r="KZ6" s="307"/>
      <c r="LA6" s="307"/>
      <c r="LB6" s="307"/>
      <c r="LC6" s="307"/>
      <c r="LD6" s="307"/>
      <c r="LE6" s="307"/>
      <c r="LF6" s="307"/>
      <c r="LG6" s="307"/>
      <c r="LH6" s="307"/>
      <c r="LI6" s="307">
        <v>5</v>
      </c>
      <c r="LJ6" s="307">
        <v>10.5</v>
      </c>
      <c r="LK6" s="307">
        <v>10.5</v>
      </c>
      <c r="LL6" s="307">
        <v>10.5</v>
      </c>
      <c r="LM6" s="307">
        <v>10.5</v>
      </c>
      <c r="LN6" s="307">
        <v>10.5</v>
      </c>
      <c r="LO6" s="307">
        <v>10.5</v>
      </c>
      <c r="LP6" s="307">
        <v>10.5</v>
      </c>
      <c r="LQ6" s="307">
        <v>10.5</v>
      </c>
      <c r="LR6" s="307">
        <v>10.5</v>
      </c>
      <c r="LS6" s="307">
        <v>10.5</v>
      </c>
      <c r="LT6" s="307">
        <v>10.5</v>
      </c>
      <c r="LU6" s="307">
        <v>10.5</v>
      </c>
      <c r="LV6" s="307">
        <v>10.5</v>
      </c>
      <c r="LW6" s="307">
        <v>10.5</v>
      </c>
      <c r="LX6" s="307">
        <v>10.5</v>
      </c>
      <c r="LY6" s="307">
        <v>10.5</v>
      </c>
      <c r="LZ6" s="307">
        <v>10.5</v>
      </c>
      <c r="MA6" s="307">
        <v>10.5</v>
      </c>
      <c r="MB6" s="307">
        <v>10.5</v>
      </c>
      <c r="MC6" s="307">
        <v>10.5</v>
      </c>
      <c r="MD6" s="307">
        <v>10.5</v>
      </c>
      <c r="ME6" s="307">
        <v>10.5</v>
      </c>
      <c r="MF6" s="307">
        <v>10.5</v>
      </c>
      <c r="MG6" s="307">
        <v>10.5</v>
      </c>
      <c r="MH6" s="307">
        <v>10.5</v>
      </c>
      <c r="MI6" s="307">
        <v>10.5</v>
      </c>
      <c r="MJ6" s="307">
        <v>10.5</v>
      </c>
      <c r="MK6" s="307">
        <v>5</v>
      </c>
      <c r="ML6" s="307"/>
      <c r="MM6" s="307"/>
      <c r="MN6" s="307"/>
      <c r="MO6" s="307"/>
      <c r="MP6" s="137"/>
      <c r="MQ6" s="137"/>
      <c r="MR6" s="137"/>
      <c r="MS6" s="137"/>
      <c r="MT6" s="137"/>
      <c r="MU6" s="137"/>
      <c r="MV6" s="137"/>
      <c r="MW6" s="137"/>
      <c r="MX6" s="137"/>
      <c r="MY6" s="137"/>
      <c r="MZ6" s="137"/>
      <c r="NA6" s="137"/>
      <c r="NB6" s="137"/>
      <c r="NC6" s="137"/>
      <c r="ND6" s="307"/>
      <c r="NE6" s="307"/>
      <c r="NF6" s="307"/>
      <c r="NG6" s="307"/>
      <c r="NH6" s="307"/>
      <c r="NI6" s="307"/>
      <c r="NJ6" s="307"/>
      <c r="NK6" s="307"/>
      <c r="NL6" s="307"/>
      <c r="NM6" s="307">
        <v>5</v>
      </c>
      <c r="NN6" s="307">
        <v>10.5</v>
      </c>
      <c r="NO6" s="307">
        <v>10.5</v>
      </c>
      <c r="NP6" s="307">
        <v>10.5</v>
      </c>
      <c r="NQ6" s="307">
        <v>10.5</v>
      </c>
      <c r="NR6" s="307">
        <v>10.5</v>
      </c>
      <c r="NS6" s="307">
        <v>10.5</v>
      </c>
      <c r="NT6" s="307">
        <v>10.5</v>
      </c>
      <c r="NU6" s="307">
        <v>10.5</v>
      </c>
      <c r="NV6" s="307">
        <v>10.5</v>
      </c>
      <c r="NW6" s="307">
        <v>10.5</v>
      </c>
      <c r="NX6" s="307">
        <v>10.5</v>
      </c>
      <c r="NY6" s="307">
        <v>10.5</v>
      </c>
      <c r="NZ6" s="307">
        <v>10.5</v>
      </c>
      <c r="OA6" s="307">
        <v>10.5</v>
      </c>
      <c r="OB6" s="307">
        <v>10.5</v>
      </c>
      <c r="OC6" s="307">
        <v>10.5</v>
      </c>
      <c r="OD6" s="307">
        <v>10.5</v>
      </c>
      <c r="OE6" s="307">
        <v>10.5</v>
      </c>
      <c r="OF6" s="307">
        <v>10.5</v>
      </c>
      <c r="OG6" s="307">
        <v>10.5</v>
      </c>
      <c r="OH6" s="307">
        <v>10.5</v>
      </c>
      <c r="OI6" s="307">
        <v>10.5</v>
      </c>
      <c r="OJ6" s="307">
        <v>10.5</v>
      </c>
      <c r="OK6" s="307">
        <v>10.5</v>
      </c>
      <c r="OL6" s="307">
        <v>10.5</v>
      </c>
      <c r="OM6" s="307">
        <v>10.5</v>
      </c>
    </row>
    <row r="7" spans="1:419" ht="15.75" x14ac:dyDescent="0.25">
      <c r="A7" s="212" t="s">
        <v>296</v>
      </c>
      <c r="B7" s="128">
        <v>9</v>
      </c>
      <c r="C7" s="251">
        <v>1</v>
      </c>
      <c r="D7" s="245" t="s">
        <v>48</v>
      </c>
      <c r="E7" s="216" t="s">
        <v>2</v>
      </c>
      <c r="F7" s="244" t="s">
        <v>2</v>
      </c>
      <c r="G7" s="219" t="s">
        <v>301</v>
      </c>
      <c r="H7" s="85"/>
      <c r="I7" s="83"/>
      <c r="J7" s="83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4"/>
      <c r="AM7" s="83"/>
      <c r="AN7" s="83"/>
      <c r="AO7" s="83">
        <v>5</v>
      </c>
      <c r="AP7" s="83">
        <v>10.5</v>
      </c>
      <c r="AQ7" s="83">
        <v>10.5</v>
      </c>
      <c r="AR7" s="83">
        <v>10.5</v>
      </c>
      <c r="AS7" s="83">
        <v>10.5</v>
      </c>
      <c r="AT7" s="83">
        <v>10.5</v>
      </c>
      <c r="AU7" s="83">
        <v>10.5</v>
      </c>
      <c r="AV7" s="83">
        <v>10.5</v>
      </c>
      <c r="AW7" s="83">
        <v>10.5</v>
      </c>
      <c r="AX7" s="83">
        <v>10.5</v>
      </c>
      <c r="AY7" s="83">
        <v>10.5</v>
      </c>
      <c r="AZ7" s="83">
        <v>10.5</v>
      </c>
      <c r="BA7" s="83">
        <v>10.5</v>
      </c>
      <c r="BB7" s="83">
        <v>10.5</v>
      </c>
      <c r="BC7" s="83">
        <v>10.5</v>
      </c>
      <c r="BD7" s="83">
        <v>10.5</v>
      </c>
      <c r="BE7" s="83">
        <v>10.5</v>
      </c>
      <c r="BF7" s="83">
        <v>10.5</v>
      </c>
      <c r="BG7" s="83">
        <v>10.5</v>
      </c>
      <c r="BH7" s="83">
        <v>10.5</v>
      </c>
      <c r="BI7" s="83">
        <v>10.5</v>
      </c>
      <c r="BJ7" s="83">
        <v>10.5</v>
      </c>
      <c r="BK7" s="83">
        <v>10.5</v>
      </c>
      <c r="BL7" s="83">
        <v>10.5</v>
      </c>
      <c r="BM7" s="83">
        <v>10.5</v>
      </c>
      <c r="BN7" s="84">
        <v>10.5</v>
      </c>
      <c r="BO7" s="85">
        <v>5</v>
      </c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83">
        <v>5</v>
      </c>
      <c r="CF7" s="83">
        <v>10.5</v>
      </c>
      <c r="CG7" s="83">
        <v>10.5</v>
      </c>
      <c r="CH7" s="83">
        <v>10.5</v>
      </c>
      <c r="CI7" s="83">
        <v>10.5</v>
      </c>
      <c r="CJ7" s="83">
        <v>10.5</v>
      </c>
      <c r="CK7" s="83">
        <v>10.5</v>
      </c>
      <c r="CL7" s="83">
        <v>10.5</v>
      </c>
      <c r="CM7" s="83">
        <v>10.5</v>
      </c>
      <c r="CN7" s="83">
        <v>10.5</v>
      </c>
      <c r="CO7" s="83">
        <v>10.5</v>
      </c>
      <c r="CP7" s="83">
        <v>10.5</v>
      </c>
      <c r="CQ7" s="83">
        <v>10.5</v>
      </c>
      <c r="CR7" s="83">
        <v>10.5</v>
      </c>
      <c r="CS7" s="83">
        <v>5</v>
      </c>
      <c r="CT7" s="268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303">
        <v>5</v>
      </c>
      <c r="DH7" s="303">
        <v>10.5</v>
      </c>
      <c r="DI7" s="303">
        <v>10.5</v>
      </c>
      <c r="DJ7" s="303">
        <v>10.5</v>
      </c>
      <c r="DK7" s="303">
        <v>10.5</v>
      </c>
      <c r="DL7" s="303">
        <v>10.5</v>
      </c>
      <c r="DM7" s="303">
        <v>10.5</v>
      </c>
      <c r="DN7" s="303">
        <v>10.5</v>
      </c>
      <c r="DO7" s="303">
        <v>10.5</v>
      </c>
      <c r="DP7" s="303">
        <v>10.5</v>
      </c>
      <c r="DQ7" s="303">
        <v>10.5</v>
      </c>
      <c r="DR7" s="303">
        <v>10.5</v>
      </c>
      <c r="DS7" s="303">
        <v>10.5</v>
      </c>
      <c r="DT7" s="303">
        <v>10.5</v>
      </c>
      <c r="DU7" s="303">
        <v>5</v>
      </c>
      <c r="DV7" s="81"/>
      <c r="DW7" s="267"/>
      <c r="DX7" s="268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305">
        <v>5</v>
      </c>
      <c r="EJ7" s="305">
        <v>10.5</v>
      </c>
      <c r="EK7" s="305">
        <v>10.5</v>
      </c>
      <c r="EL7" s="305">
        <v>10.5</v>
      </c>
      <c r="EM7" s="305">
        <v>10.5</v>
      </c>
      <c r="EN7" s="305">
        <v>10.5</v>
      </c>
      <c r="EO7" s="305">
        <v>10.5</v>
      </c>
      <c r="EP7" s="305">
        <v>10.5</v>
      </c>
      <c r="EQ7" s="305">
        <v>10.5</v>
      </c>
      <c r="ER7" s="305">
        <v>10.5</v>
      </c>
      <c r="ES7" s="305">
        <v>10.5</v>
      </c>
      <c r="ET7" s="305">
        <v>10.5</v>
      </c>
      <c r="EU7" s="305">
        <v>10.5</v>
      </c>
      <c r="EV7" s="305">
        <v>10.5</v>
      </c>
      <c r="EW7" s="305">
        <v>5</v>
      </c>
      <c r="EX7" s="83"/>
      <c r="EY7" s="83"/>
      <c r="EZ7" s="83"/>
      <c r="FA7" s="83"/>
      <c r="FB7" s="84"/>
      <c r="FC7" s="83"/>
      <c r="FD7" s="286"/>
      <c r="FE7" s="286"/>
      <c r="FF7" s="286"/>
      <c r="FG7" s="286"/>
      <c r="FH7" s="286"/>
      <c r="FI7" s="286"/>
      <c r="FJ7" s="286"/>
      <c r="FK7" s="286">
        <v>5</v>
      </c>
      <c r="FL7" s="286">
        <v>10.5</v>
      </c>
      <c r="FM7" s="286">
        <v>10.5</v>
      </c>
      <c r="FN7" s="286">
        <v>10.5</v>
      </c>
      <c r="FO7" s="286">
        <v>10.5</v>
      </c>
      <c r="FP7" s="286">
        <v>10.5</v>
      </c>
      <c r="FQ7" s="286">
        <v>10.5</v>
      </c>
      <c r="FR7" s="286">
        <v>10.5</v>
      </c>
      <c r="FS7" s="286">
        <v>10.5</v>
      </c>
      <c r="FT7" s="286">
        <v>10.5</v>
      </c>
      <c r="FU7" s="286">
        <v>10.5</v>
      </c>
      <c r="FV7" s="286">
        <v>10.5</v>
      </c>
      <c r="FW7" s="286">
        <v>10.5</v>
      </c>
      <c r="FX7" s="286">
        <v>10.5</v>
      </c>
      <c r="FY7" s="286">
        <v>5</v>
      </c>
      <c r="FZ7" s="81"/>
      <c r="GA7" s="81"/>
      <c r="GB7" s="81"/>
      <c r="GC7" s="81"/>
      <c r="GD7" s="81"/>
      <c r="GE7" s="81"/>
      <c r="GF7" s="267"/>
      <c r="GG7" s="268"/>
      <c r="GH7" s="81"/>
      <c r="GI7" s="81"/>
      <c r="GJ7" s="81"/>
      <c r="GK7" s="81"/>
      <c r="GL7" s="81"/>
      <c r="GM7" s="81">
        <v>5</v>
      </c>
      <c r="GN7" s="81">
        <v>10.5</v>
      </c>
      <c r="GO7" s="81">
        <v>10.5</v>
      </c>
      <c r="GP7" s="81">
        <v>10.5</v>
      </c>
      <c r="GQ7" s="81">
        <v>10.5</v>
      </c>
      <c r="GR7" s="81">
        <v>10.5</v>
      </c>
      <c r="GS7" s="81">
        <v>10.5</v>
      </c>
      <c r="GT7" s="81">
        <v>10.5</v>
      </c>
      <c r="GU7" s="81">
        <v>10.5</v>
      </c>
      <c r="GV7" s="81">
        <v>10.5</v>
      </c>
      <c r="GW7" s="81">
        <v>10.5</v>
      </c>
      <c r="GX7" s="81">
        <v>10.5</v>
      </c>
      <c r="GY7" s="81">
        <v>10.5</v>
      </c>
      <c r="GZ7" s="81">
        <v>10.5</v>
      </c>
      <c r="HA7" s="81">
        <v>5</v>
      </c>
      <c r="HB7" s="81"/>
      <c r="HC7" s="81"/>
      <c r="HD7" s="81"/>
      <c r="HE7" s="81"/>
      <c r="HF7" s="81"/>
      <c r="HG7" s="81"/>
      <c r="HH7" s="81"/>
      <c r="HI7" s="81"/>
      <c r="HJ7" s="81"/>
      <c r="HK7" s="267"/>
      <c r="HL7" s="268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267"/>
      <c r="IQ7" s="52"/>
      <c r="IR7" s="52"/>
      <c r="IS7" s="52"/>
      <c r="IT7" s="52"/>
      <c r="IU7" s="52"/>
      <c r="IV7" s="52"/>
      <c r="IW7" s="52"/>
      <c r="IX7" s="52"/>
      <c r="IY7" s="52"/>
      <c r="IZ7" s="52"/>
      <c r="JA7" s="52"/>
      <c r="JB7" s="52"/>
      <c r="JC7" s="52"/>
      <c r="JD7" s="52"/>
      <c r="JE7" s="52"/>
      <c r="JF7" s="52"/>
      <c r="JG7" s="52"/>
      <c r="JH7" s="52"/>
      <c r="JI7" s="52"/>
      <c r="JJ7" s="52"/>
      <c r="JK7" s="52"/>
      <c r="JL7" s="52"/>
      <c r="JM7" s="52"/>
      <c r="JN7" s="52"/>
      <c r="JO7" s="52"/>
      <c r="JP7" s="52"/>
      <c r="JQ7" s="52"/>
      <c r="JR7" s="52"/>
      <c r="JS7" s="52"/>
      <c r="JT7" s="52"/>
      <c r="JU7" s="52"/>
      <c r="JV7" s="52"/>
      <c r="JW7" s="52"/>
      <c r="JX7" s="52"/>
      <c r="JY7" s="52"/>
      <c r="JZ7" s="52"/>
      <c r="KA7" s="52"/>
      <c r="KB7" s="52"/>
      <c r="KC7" s="52"/>
      <c r="KD7" s="52"/>
      <c r="KE7" s="52"/>
      <c r="KF7" s="52"/>
      <c r="KG7" s="52"/>
      <c r="KH7" s="52"/>
      <c r="KI7" s="52"/>
      <c r="KJ7" s="52"/>
      <c r="KK7" s="52"/>
      <c r="KL7" s="52"/>
      <c r="KM7" s="52"/>
      <c r="KN7" s="52"/>
      <c r="KO7" s="52"/>
      <c r="KP7" s="52"/>
      <c r="KQ7" s="52"/>
      <c r="KR7" s="52"/>
      <c r="KS7" s="52"/>
      <c r="KT7" s="52"/>
      <c r="KU7" s="52"/>
      <c r="KV7" s="52"/>
      <c r="KW7" s="52"/>
      <c r="KX7" s="52"/>
      <c r="KY7" s="52"/>
      <c r="KZ7" s="52"/>
      <c r="LA7" s="52"/>
      <c r="LB7" s="52"/>
      <c r="LC7" s="52"/>
      <c r="LD7" s="52"/>
      <c r="LE7" s="52"/>
      <c r="LF7" s="52"/>
      <c r="LG7" s="52"/>
      <c r="LH7" s="52"/>
      <c r="LI7" s="52"/>
      <c r="LJ7" s="52"/>
      <c r="LK7" s="52"/>
      <c r="LL7" s="52"/>
      <c r="LM7" s="52"/>
      <c r="LN7" s="52"/>
      <c r="LO7" s="52"/>
      <c r="LP7" s="52"/>
      <c r="LQ7" s="52"/>
      <c r="LR7" s="52"/>
      <c r="LS7" s="52"/>
      <c r="LT7" s="52"/>
      <c r="LU7" s="52"/>
      <c r="LV7" s="52"/>
      <c r="LW7" s="52"/>
      <c r="LX7" s="52"/>
      <c r="LY7" s="52"/>
      <c r="LZ7" s="52"/>
      <c r="MA7" s="52"/>
      <c r="MB7" s="52"/>
      <c r="MC7" s="52"/>
      <c r="MD7" s="52"/>
      <c r="ME7" s="52"/>
      <c r="MF7" s="52"/>
      <c r="MG7" s="52"/>
      <c r="MH7" s="52"/>
      <c r="MI7" s="52"/>
      <c r="MJ7" s="52"/>
      <c r="MK7" s="52"/>
      <c r="ML7" s="52"/>
      <c r="MM7" s="52"/>
      <c r="MN7" s="52"/>
      <c r="MO7" s="52"/>
      <c r="MP7" s="52"/>
      <c r="MQ7" s="52"/>
      <c r="MR7" s="52"/>
      <c r="MS7" s="52"/>
      <c r="MT7" s="52"/>
      <c r="MU7" s="52"/>
      <c r="MV7" s="52"/>
      <c r="MW7" s="52"/>
      <c r="MX7" s="52"/>
      <c r="MY7" s="52"/>
      <c r="MZ7" s="52"/>
      <c r="NA7" s="52"/>
      <c r="NB7" s="52"/>
      <c r="NC7" s="52"/>
      <c r="ND7" s="52"/>
      <c r="NE7" s="52"/>
      <c r="NF7" s="52"/>
      <c r="NG7" s="52"/>
      <c r="NH7" s="52"/>
      <c r="NI7" s="52"/>
      <c r="NJ7" s="52"/>
      <c r="NK7" s="52"/>
      <c r="NL7" s="52"/>
      <c r="NM7" s="52"/>
      <c r="NN7" s="52"/>
      <c r="NO7" s="52"/>
      <c r="NP7" s="52"/>
      <c r="NQ7" s="52"/>
      <c r="NR7" s="52"/>
      <c r="NS7" s="52"/>
      <c r="NT7" s="52"/>
      <c r="NU7" s="52"/>
      <c r="NV7" s="52"/>
      <c r="NW7" s="52"/>
      <c r="NX7" s="52"/>
      <c r="NY7" s="52"/>
      <c r="NZ7" s="52"/>
      <c r="OA7" s="52"/>
      <c r="OB7" s="52"/>
      <c r="OC7" s="52"/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307"/>
      <c r="OO7" s="307"/>
      <c r="OP7" s="307"/>
      <c r="OQ7" s="307"/>
      <c r="OR7" s="307"/>
      <c r="OS7" s="307"/>
      <c r="OT7" s="307"/>
      <c r="OU7" s="307"/>
      <c r="OV7" s="307"/>
      <c r="OW7" s="307"/>
      <c r="OX7" s="307"/>
      <c r="OY7" s="307"/>
      <c r="OZ7" s="307"/>
      <c r="PA7" s="307"/>
      <c r="PB7" s="307"/>
      <c r="PC7" s="307"/>
    </row>
    <row r="8" spans="1:419" ht="15.75" x14ac:dyDescent="0.25">
      <c r="A8" s="299" t="s">
        <v>55</v>
      </c>
      <c r="B8" s="128">
        <v>1</v>
      </c>
      <c r="C8" s="251">
        <v>2</v>
      </c>
      <c r="D8" s="245" t="s">
        <v>51</v>
      </c>
      <c r="E8" s="216" t="s">
        <v>1</v>
      </c>
      <c r="F8" s="244" t="s">
        <v>3</v>
      </c>
      <c r="G8" s="220" t="s">
        <v>302</v>
      </c>
      <c r="H8" s="85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>
        <v>5</v>
      </c>
      <c r="AB8" s="83">
        <v>10.5</v>
      </c>
      <c r="AC8" s="83">
        <v>10.5</v>
      </c>
      <c r="AD8" s="83">
        <v>10.5</v>
      </c>
      <c r="AE8" s="83">
        <v>10.5</v>
      </c>
      <c r="AF8" s="83">
        <v>10.5</v>
      </c>
      <c r="AG8" s="83">
        <v>10.5</v>
      </c>
      <c r="AH8" s="83">
        <v>10.5</v>
      </c>
      <c r="AI8" s="83">
        <v>10.5</v>
      </c>
      <c r="AJ8" s="83">
        <v>10.5</v>
      </c>
      <c r="AK8" s="83">
        <v>10.5</v>
      </c>
      <c r="AL8" s="84">
        <v>10.5</v>
      </c>
      <c r="AM8" s="83">
        <v>10.5</v>
      </c>
      <c r="AN8" s="83">
        <v>10.5</v>
      </c>
      <c r="AO8" s="83">
        <v>10.5</v>
      </c>
      <c r="AP8" s="83">
        <v>10.5</v>
      </c>
      <c r="AQ8" s="83">
        <v>10.5</v>
      </c>
      <c r="AR8" s="83">
        <v>10.5</v>
      </c>
      <c r="AS8" s="83">
        <v>10.5</v>
      </c>
      <c r="AT8" s="83">
        <v>10.5</v>
      </c>
      <c r="AU8" s="83">
        <v>10.5</v>
      </c>
      <c r="AV8" s="83">
        <v>10.5</v>
      </c>
      <c r="AW8" s="83">
        <v>10.5</v>
      </c>
      <c r="AX8" s="83">
        <v>10.5</v>
      </c>
      <c r="AY8" s="83">
        <v>10.5</v>
      </c>
      <c r="AZ8" s="83">
        <v>10.5</v>
      </c>
      <c r="BA8" s="83">
        <v>10.5</v>
      </c>
      <c r="BB8" s="83">
        <v>5</v>
      </c>
      <c r="BC8" s="265"/>
      <c r="BD8" s="265"/>
      <c r="BE8" s="265"/>
      <c r="BF8" s="265"/>
      <c r="BG8" s="265"/>
      <c r="BH8" s="265"/>
      <c r="BI8" s="265"/>
      <c r="BJ8" s="265"/>
      <c r="BK8" s="265"/>
      <c r="BL8" s="265"/>
      <c r="BM8" s="265"/>
      <c r="BN8" s="266"/>
      <c r="BO8" s="269"/>
      <c r="BP8" s="270"/>
      <c r="BQ8" s="83">
        <v>5</v>
      </c>
      <c r="BR8" s="83">
        <v>10.5</v>
      </c>
      <c r="BS8" s="83">
        <v>10.5</v>
      </c>
      <c r="BT8" s="83">
        <v>10.5</v>
      </c>
      <c r="BU8" s="83">
        <v>10.5</v>
      </c>
      <c r="BV8" s="83">
        <v>10.5</v>
      </c>
      <c r="BW8" s="83">
        <v>10.5</v>
      </c>
      <c r="BX8" s="83">
        <v>10.5</v>
      </c>
      <c r="BY8" s="83">
        <v>10.5</v>
      </c>
      <c r="BZ8" s="83">
        <v>10.5</v>
      </c>
      <c r="CA8" s="83">
        <v>10.5</v>
      </c>
      <c r="CB8" s="83">
        <v>10.5</v>
      </c>
      <c r="CC8" s="83">
        <v>10.5</v>
      </c>
      <c r="CD8" s="83">
        <v>10.5</v>
      </c>
      <c r="CE8" s="83">
        <v>5</v>
      </c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>
        <v>5</v>
      </c>
      <c r="CT8" s="85">
        <v>10.5</v>
      </c>
      <c r="CU8" s="83">
        <v>10.5</v>
      </c>
      <c r="CV8" s="83">
        <v>10.5</v>
      </c>
      <c r="CW8" s="83">
        <v>10.5</v>
      </c>
      <c r="CX8" s="83">
        <v>10.5</v>
      </c>
      <c r="CY8" s="83">
        <v>10.5</v>
      </c>
      <c r="CZ8" s="83">
        <v>10.5</v>
      </c>
      <c r="DA8" s="83">
        <v>10.5</v>
      </c>
      <c r="DB8" s="83">
        <v>10.5</v>
      </c>
      <c r="DC8" s="83">
        <v>10.5</v>
      </c>
      <c r="DD8" s="83">
        <v>10.5</v>
      </c>
      <c r="DE8" s="83">
        <v>10.5</v>
      </c>
      <c r="DF8" s="83">
        <v>5</v>
      </c>
      <c r="DG8" s="249"/>
      <c r="DH8" s="249"/>
      <c r="DI8" s="249"/>
      <c r="DJ8" s="249"/>
      <c r="DK8" s="249"/>
      <c r="DL8" s="249"/>
      <c r="DM8" s="249"/>
      <c r="DN8" s="249"/>
      <c r="DO8" s="249"/>
      <c r="DP8" s="249"/>
      <c r="DQ8" s="249"/>
      <c r="DR8" s="249"/>
      <c r="DS8" s="249"/>
      <c r="DT8" s="249"/>
      <c r="DU8" s="83">
        <v>5</v>
      </c>
      <c r="DV8" s="83">
        <v>10.5</v>
      </c>
      <c r="DW8" s="84">
        <v>10.5</v>
      </c>
      <c r="DX8" s="85">
        <v>10.5</v>
      </c>
      <c r="DY8" s="83">
        <v>10.5</v>
      </c>
      <c r="DZ8" s="83">
        <v>10.5</v>
      </c>
      <c r="EA8" s="83">
        <v>10.5</v>
      </c>
      <c r="EB8" s="83">
        <v>10.5</v>
      </c>
      <c r="EC8" s="83">
        <v>10.5</v>
      </c>
      <c r="ED8" s="83">
        <v>10.5</v>
      </c>
      <c r="EE8" s="83">
        <v>10.5</v>
      </c>
      <c r="EF8" s="83">
        <v>10.5</v>
      </c>
      <c r="EG8" s="83">
        <v>10.5</v>
      </c>
      <c r="EH8" s="83">
        <v>10.5</v>
      </c>
      <c r="EI8" s="83">
        <v>5</v>
      </c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286">
        <v>5</v>
      </c>
      <c r="EX8" s="286">
        <v>10.5</v>
      </c>
      <c r="EY8" s="286">
        <v>10.5</v>
      </c>
      <c r="EZ8" s="286">
        <v>10.5</v>
      </c>
      <c r="FA8" s="286">
        <v>10.5</v>
      </c>
      <c r="FB8" s="295">
        <v>10.5</v>
      </c>
      <c r="FC8" s="286">
        <v>10.5</v>
      </c>
      <c r="FD8" s="286">
        <v>10.5</v>
      </c>
      <c r="FE8" s="286">
        <v>10.5</v>
      </c>
      <c r="FF8" s="286">
        <v>10.5</v>
      </c>
      <c r="FG8" s="286">
        <v>10.5</v>
      </c>
      <c r="FH8" s="286">
        <v>10.5</v>
      </c>
      <c r="FI8" s="286">
        <v>10.5</v>
      </c>
      <c r="FJ8" s="286">
        <v>10.5</v>
      </c>
      <c r="FK8" s="286">
        <v>5</v>
      </c>
      <c r="FL8" s="286"/>
      <c r="FM8" s="286"/>
      <c r="FN8" s="286"/>
      <c r="FO8" s="286"/>
      <c r="FP8" s="286"/>
      <c r="FQ8" s="286"/>
      <c r="FR8" s="286"/>
      <c r="FS8" s="83"/>
      <c r="FT8" s="83"/>
      <c r="FU8" s="83"/>
      <c r="FV8" s="83"/>
      <c r="FW8" s="83"/>
      <c r="FX8" s="83"/>
      <c r="FY8" s="83">
        <v>5</v>
      </c>
      <c r="FZ8" s="83">
        <v>10.5</v>
      </c>
      <c r="GA8" s="83">
        <v>10.5</v>
      </c>
      <c r="GB8" s="83">
        <v>10.5</v>
      </c>
      <c r="GC8" s="83">
        <v>10.5</v>
      </c>
      <c r="GD8" s="83">
        <v>10.5</v>
      </c>
      <c r="GE8" s="83">
        <v>10.5</v>
      </c>
      <c r="GF8" s="84">
        <v>10.5</v>
      </c>
      <c r="GG8" s="85">
        <v>10.5</v>
      </c>
      <c r="GH8" s="83">
        <v>10.5</v>
      </c>
      <c r="GI8" s="307">
        <v>10.5</v>
      </c>
      <c r="GJ8" s="307">
        <v>10.5</v>
      </c>
      <c r="GK8" s="307">
        <v>10.5</v>
      </c>
      <c r="GL8" s="307">
        <v>10.5</v>
      </c>
      <c r="GM8" s="307">
        <v>5</v>
      </c>
      <c r="GN8" s="83"/>
      <c r="GO8" s="83"/>
      <c r="GP8" s="83"/>
      <c r="GQ8" s="83"/>
      <c r="GR8" s="83"/>
      <c r="GS8" s="83"/>
      <c r="GT8" s="83"/>
      <c r="GU8" s="83"/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3"/>
      <c r="HJ8" s="83"/>
      <c r="HK8" s="84"/>
      <c r="HL8" s="85"/>
      <c r="HM8" s="83"/>
      <c r="HN8" s="83"/>
      <c r="HO8" s="83"/>
      <c r="HP8" s="83"/>
      <c r="HQ8" s="83"/>
      <c r="HR8" s="83"/>
      <c r="HS8" s="83"/>
      <c r="HT8" s="83"/>
      <c r="HU8" s="83"/>
      <c r="HV8" s="83"/>
      <c r="HW8" s="83"/>
      <c r="HX8" s="83"/>
      <c r="HY8" s="83"/>
      <c r="HZ8" s="83"/>
      <c r="IA8" s="83"/>
      <c r="IB8" s="83"/>
      <c r="IC8" s="83"/>
      <c r="ID8" s="83"/>
      <c r="IE8" s="83"/>
      <c r="IF8" s="83"/>
      <c r="IG8" s="83"/>
      <c r="IH8" s="83"/>
      <c r="II8" s="83"/>
      <c r="IJ8" s="83"/>
      <c r="IK8" s="83"/>
      <c r="IL8" s="83"/>
      <c r="IM8" s="83"/>
      <c r="IN8" s="83"/>
      <c r="IO8" s="83"/>
      <c r="IP8" s="84"/>
      <c r="IQ8" s="307"/>
      <c r="IR8" s="307"/>
      <c r="IS8" s="307"/>
      <c r="IT8" s="307"/>
      <c r="IU8" s="307"/>
      <c r="IV8" s="307"/>
      <c r="IW8" s="307"/>
      <c r="IX8" s="307"/>
      <c r="IY8" s="307"/>
      <c r="IZ8" s="307"/>
      <c r="JA8" s="307"/>
      <c r="JB8" s="307"/>
      <c r="JC8" s="307"/>
      <c r="JD8" s="307"/>
      <c r="JE8" s="307"/>
      <c r="JF8" s="307"/>
      <c r="JG8" s="307"/>
      <c r="JH8" s="307"/>
      <c r="JI8" s="307">
        <v>10.5</v>
      </c>
      <c r="JJ8" s="307">
        <v>10.5</v>
      </c>
      <c r="JK8" s="307">
        <v>10.5</v>
      </c>
      <c r="JL8" s="307">
        <v>10.5</v>
      </c>
      <c r="JM8" s="307">
        <v>10.5</v>
      </c>
      <c r="JN8" s="307">
        <v>10.5</v>
      </c>
      <c r="JO8" s="307">
        <v>10.5</v>
      </c>
      <c r="JP8" s="307">
        <v>10.5</v>
      </c>
      <c r="JQ8" s="307">
        <v>10.5</v>
      </c>
      <c r="JR8" s="307">
        <v>10.5</v>
      </c>
      <c r="JS8" s="307">
        <v>5</v>
      </c>
      <c r="JT8" s="307"/>
      <c r="JU8" s="307"/>
      <c r="JV8" s="307"/>
      <c r="JW8" s="307"/>
      <c r="JX8" s="307"/>
      <c r="JY8" s="307"/>
      <c r="JZ8" s="307"/>
      <c r="KA8" s="307"/>
      <c r="KB8" s="307"/>
      <c r="KC8" s="307"/>
      <c r="KD8" s="307"/>
      <c r="KE8" s="307"/>
      <c r="KF8" s="307"/>
      <c r="KG8" s="307"/>
      <c r="KH8" s="307"/>
      <c r="KI8" s="307"/>
      <c r="KJ8" s="307"/>
      <c r="KK8" s="307"/>
      <c r="KL8" s="307"/>
      <c r="KM8" s="307"/>
      <c r="KN8" s="307"/>
      <c r="KO8" s="307"/>
      <c r="KP8" s="307"/>
      <c r="KQ8" s="307"/>
      <c r="KR8" s="307"/>
      <c r="KS8" s="307"/>
      <c r="KT8" s="307"/>
      <c r="KU8" s="307">
        <v>5</v>
      </c>
      <c r="KV8" s="307">
        <v>10.5</v>
      </c>
      <c r="KW8" s="307">
        <v>10.5</v>
      </c>
      <c r="KX8" s="307">
        <v>10.5</v>
      </c>
      <c r="KY8" s="307">
        <v>10.5</v>
      </c>
      <c r="KZ8" s="307">
        <v>10.5</v>
      </c>
      <c r="LA8" s="307">
        <v>10.5</v>
      </c>
      <c r="LB8" s="307">
        <v>10.5</v>
      </c>
      <c r="LC8" s="307">
        <v>10.5</v>
      </c>
      <c r="LD8" s="307">
        <v>10.5</v>
      </c>
      <c r="LE8" s="307">
        <v>10.5</v>
      </c>
      <c r="LF8" s="307">
        <v>10.5</v>
      </c>
      <c r="LG8" s="307">
        <v>10.5</v>
      </c>
      <c r="LH8" s="307">
        <v>10.5</v>
      </c>
      <c r="LI8" s="307">
        <v>10.5</v>
      </c>
      <c r="LJ8" s="307">
        <v>10.5</v>
      </c>
      <c r="LK8" s="307">
        <v>10.5</v>
      </c>
      <c r="LL8" s="307">
        <v>10.5</v>
      </c>
      <c r="LM8" s="307">
        <v>10.5</v>
      </c>
      <c r="LN8" s="307">
        <v>10.5</v>
      </c>
      <c r="LO8" s="307">
        <v>10.5</v>
      </c>
      <c r="LP8" s="307">
        <v>10.5</v>
      </c>
      <c r="LQ8" s="307">
        <v>10.5</v>
      </c>
      <c r="LR8" s="307">
        <v>10.5</v>
      </c>
      <c r="LS8" s="307">
        <v>10.5</v>
      </c>
      <c r="LT8" s="307">
        <v>10.5</v>
      </c>
      <c r="LU8" s="307">
        <v>10.5</v>
      </c>
      <c r="LV8" s="307">
        <v>10.5</v>
      </c>
      <c r="LW8" s="307">
        <v>5</v>
      </c>
      <c r="LX8" s="307"/>
      <c r="LY8" s="307"/>
      <c r="LZ8" s="307"/>
      <c r="MA8" s="307"/>
      <c r="MB8" s="307"/>
      <c r="MC8" s="307"/>
      <c r="MD8" s="307"/>
      <c r="ME8" s="307"/>
      <c r="MF8" s="307"/>
      <c r="MG8" s="307"/>
      <c r="MH8" s="307"/>
      <c r="MI8" s="307"/>
      <c r="MJ8" s="307"/>
      <c r="MK8" s="307"/>
      <c r="ML8" s="307"/>
      <c r="MM8" s="307"/>
      <c r="MN8" s="307"/>
      <c r="MO8" s="307"/>
      <c r="MP8" s="307"/>
      <c r="MQ8" s="307"/>
      <c r="MR8" s="307"/>
      <c r="MS8" s="307"/>
      <c r="MT8" s="307"/>
      <c r="MU8" s="307"/>
      <c r="MV8" s="307"/>
      <c r="MW8" s="307"/>
      <c r="MX8" s="307"/>
      <c r="MY8" s="307">
        <v>5</v>
      </c>
      <c r="MZ8" s="307">
        <v>10.5</v>
      </c>
      <c r="NA8" s="307">
        <v>10.5</v>
      </c>
      <c r="NB8" s="307">
        <v>10.5</v>
      </c>
      <c r="NC8" s="307">
        <v>10.5</v>
      </c>
      <c r="ND8" s="307">
        <v>10.5</v>
      </c>
      <c r="NE8" s="307">
        <v>10.5</v>
      </c>
      <c r="NF8" s="307">
        <v>10.5</v>
      </c>
      <c r="NG8" s="307">
        <v>10.5</v>
      </c>
      <c r="NH8" s="307">
        <v>10.5</v>
      </c>
      <c r="NI8" s="307">
        <v>10.5</v>
      </c>
      <c r="NJ8" s="307">
        <v>10.5</v>
      </c>
      <c r="NK8" s="307">
        <v>10.5</v>
      </c>
      <c r="NL8" s="307">
        <v>10.5</v>
      </c>
      <c r="NM8" s="307">
        <v>10.5</v>
      </c>
      <c r="NN8" s="307">
        <v>10.5</v>
      </c>
      <c r="NO8" s="307">
        <v>10.5</v>
      </c>
      <c r="NP8" s="307">
        <v>10.5</v>
      </c>
      <c r="NQ8" s="307">
        <v>10.5</v>
      </c>
      <c r="NR8" s="307">
        <v>10.5</v>
      </c>
      <c r="NS8" s="307">
        <v>10.5</v>
      </c>
      <c r="NT8" s="307">
        <v>10.5</v>
      </c>
      <c r="NU8" s="307">
        <v>10.5</v>
      </c>
      <c r="NV8" s="307">
        <v>10.5</v>
      </c>
      <c r="NW8" s="307">
        <v>10.5</v>
      </c>
      <c r="NX8" s="307">
        <v>10.5</v>
      </c>
      <c r="NY8" s="307">
        <v>10.5</v>
      </c>
      <c r="NZ8" s="307">
        <v>10.5</v>
      </c>
      <c r="OA8" s="307">
        <v>5</v>
      </c>
      <c r="OB8" s="307"/>
      <c r="OC8" s="307"/>
      <c r="OD8" s="307"/>
      <c r="OE8" s="307"/>
      <c r="OF8" s="307"/>
      <c r="OG8" s="307"/>
      <c r="OH8" s="307"/>
      <c r="OI8" s="307"/>
      <c r="OJ8" s="307"/>
      <c r="OK8" s="307"/>
      <c r="OL8" s="307"/>
      <c r="OM8" s="307"/>
      <c r="ON8" s="307"/>
      <c r="OO8" s="307"/>
    </row>
    <row r="9" spans="1:419" ht="15.75" x14ac:dyDescent="0.25">
      <c r="A9" s="213" t="s">
        <v>47</v>
      </c>
      <c r="B9" s="128">
        <v>5</v>
      </c>
      <c r="C9" s="251">
        <v>2</v>
      </c>
      <c r="D9" s="245" t="s">
        <v>48</v>
      </c>
      <c r="E9" s="216" t="s">
        <v>2</v>
      </c>
      <c r="F9" s="244" t="s">
        <v>3</v>
      </c>
      <c r="G9" s="220" t="s">
        <v>302</v>
      </c>
      <c r="H9" s="85">
        <v>10.5</v>
      </c>
      <c r="I9" s="83">
        <v>10.5</v>
      </c>
      <c r="J9" s="83">
        <v>10.5</v>
      </c>
      <c r="K9" s="83">
        <v>10.5</v>
      </c>
      <c r="L9" s="83">
        <v>10.5</v>
      </c>
      <c r="M9" s="225">
        <v>5</v>
      </c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98"/>
      <c r="AM9" s="157" t="s">
        <v>201</v>
      </c>
      <c r="AN9" s="157" t="s">
        <v>201</v>
      </c>
      <c r="AO9" s="83">
        <v>5</v>
      </c>
      <c r="AP9" s="83">
        <v>10.5</v>
      </c>
      <c r="AQ9" s="83">
        <v>10.5</v>
      </c>
      <c r="AR9" s="83">
        <v>10.5</v>
      </c>
      <c r="AS9" s="83">
        <v>10.5</v>
      </c>
      <c r="AT9" s="83">
        <v>10.5</v>
      </c>
      <c r="AU9" s="83">
        <v>10.5</v>
      </c>
      <c r="AV9" s="83">
        <v>10.5</v>
      </c>
      <c r="AW9" s="83">
        <v>10.5</v>
      </c>
      <c r="AX9" s="83">
        <v>10.5</v>
      </c>
      <c r="AY9" s="83">
        <v>10.5</v>
      </c>
      <c r="AZ9" s="83">
        <v>10.5</v>
      </c>
      <c r="BA9" s="83">
        <v>10.5</v>
      </c>
      <c r="BB9" s="83">
        <v>10.5</v>
      </c>
      <c r="BC9" s="83">
        <v>5</v>
      </c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4"/>
      <c r="BO9" s="247" t="s">
        <v>201</v>
      </c>
      <c r="BP9" s="157" t="s">
        <v>201</v>
      </c>
      <c r="BQ9" s="83">
        <v>5</v>
      </c>
      <c r="BR9" s="83">
        <v>10.5</v>
      </c>
      <c r="BS9" s="83">
        <v>10.5</v>
      </c>
      <c r="BT9" s="83">
        <v>10.5</v>
      </c>
      <c r="BU9" s="83">
        <v>10.5</v>
      </c>
      <c r="BV9" s="83">
        <v>10.5</v>
      </c>
      <c r="BW9" s="83">
        <v>10.5</v>
      </c>
      <c r="BX9" s="83">
        <v>10.5</v>
      </c>
      <c r="BY9" s="83">
        <v>10.5</v>
      </c>
      <c r="BZ9" s="83">
        <v>10.5</v>
      </c>
      <c r="CA9" s="83">
        <v>10.5</v>
      </c>
      <c r="CB9" s="83">
        <v>5</v>
      </c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157" t="s">
        <v>201</v>
      </c>
      <c r="CR9" s="157" t="s">
        <v>201</v>
      </c>
      <c r="CS9" s="83">
        <v>5</v>
      </c>
      <c r="CT9" s="85">
        <v>10.5</v>
      </c>
      <c r="CU9" s="83">
        <v>10.5</v>
      </c>
      <c r="CV9" s="83">
        <v>10.5</v>
      </c>
      <c r="CW9" s="83">
        <v>10.5</v>
      </c>
      <c r="CX9" s="83">
        <v>10.5</v>
      </c>
      <c r="CY9" s="83">
        <v>10.5</v>
      </c>
      <c r="CZ9" s="83">
        <v>10.5</v>
      </c>
      <c r="DA9" s="83">
        <v>10.5</v>
      </c>
      <c r="DB9" s="83">
        <v>10.5</v>
      </c>
      <c r="DC9" s="83">
        <v>10.5</v>
      </c>
      <c r="DD9" s="83">
        <v>10.5</v>
      </c>
      <c r="DE9" s="228">
        <v>10.5</v>
      </c>
      <c r="DF9" s="228">
        <v>10.5</v>
      </c>
      <c r="DG9" s="228">
        <v>5</v>
      </c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157" t="s">
        <v>201</v>
      </c>
      <c r="DT9" s="157" t="s">
        <v>201</v>
      </c>
      <c r="DU9" s="305">
        <v>5</v>
      </c>
      <c r="DV9" s="305">
        <v>10.5</v>
      </c>
      <c r="DW9" s="305">
        <v>10.5</v>
      </c>
      <c r="DX9" s="305">
        <v>10.5</v>
      </c>
      <c r="DY9" s="305">
        <v>10.5</v>
      </c>
      <c r="DZ9" s="305">
        <v>10.5</v>
      </c>
      <c r="EA9" s="305">
        <v>10.5</v>
      </c>
      <c r="EB9" s="302">
        <v>10.5</v>
      </c>
      <c r="EC9" s="302">
        <v>10.5</v>
      </c>
      <c r="ED9" s="302">
        <v>10.5</v>
      </c>
      <c r="EE9" s="302">
        <v>10.5</v>
      </c>
      <c r="EF9" s="302">
        <v>5</v>
      </c>
      <c r="EG9" s="249"/>
      <c r="EH9" s="249"/>
      <c r="EI9" s="249"/>
      <c r="EJ9" s="249"/>
      <c r="EK9" s="249"/>
      <c r="EL9" s="249"/>
      <c r="EM9" s="249"/>
      <c r="EN9" s="249"/>
      <c r="EO9" s="249"/>
      <c r="EP9" s="249"/>
      <c r="EQ9" s="249"/>
      <c r="ER9" s="249"/>
      <c r="ES9" s="249"/>
      <c r="ET9" s="249"/>
      <c r="EU9" s="308" t="s">
        <v>201</v>
      </c>
      <c r="EV9" s="308" t="s">
        <v>201</v>
      </c>
      <c r="EW9" s="286">
        <v>5</v>
      </c>
      <c r="EX9" s="286">
        <v>10.5</v>
      </c>
      <c r="EY9" s="286">
        <v>10.5</v>
      </c>
      <c r="EZ9" s="286">
        <v>10.5</v>
      </c>
      <c r="FA9" s="286">
        <v>10.5</v>
      </c>
      <c r="FB9" s="295">
        <v>10.5</v>
      </c>
      <c r="FC9" s="286">
        <v>10.5</v>
      </c>
      <c r="FD9" s="286">
        <v>10.5</v>
      </c>
      <c r="FE9" s="286">
        <v>10.5</v>
      </c>
      <c r="FF9" s="286">
        <v>10.5</v>
      </c>
      <c r="FG9" s="286">
        <v>10.5</v>
      </c>
      <c r="FH9" s="286">
        <v>10.5</v>
      </c>
      <c r="FI9" s="286">
        <v>10.5</v>
      </c>
      <c r="FJ9" s="286">
        <v>10.5</v>
      </c>
      <c r="FK9" s="286">
        <v>5</v>
      </c>
      <c r="FL9" s="286"/>
      <c r="FM9" s="286"/>
      <c r="FN9" s="286"/>
      <c r="FO9" s="286"/>
      <c r="FP9" s="286"/>
      <c r="FQ9" s="286"/>
      <c r="FR9" s="286"/>
      <c r="FS9" s="83"/>
      <c r="FT9" s="83"/>
      <c r="FU9" s="83"/>
      <c r="FV9" s="83"/>
      <c r="FW9" s="83"/>
      <c r="FX9" s="83"/>
      <c r="FY9" s="83">
        <v>5</v>
      </c>
      <c r="FZ9" s="83">
        <v>10.5</v>
      </c>
      <c r="GA9" s="83">
        <v>10.5</v>
      </c>
      <c r="GB9" s="83">
        <v>10.5</v>
      </c>
      <c r="GC9" s="83">
        <v>10.5</v>
      </c>
      <c r="GD9" s="83">
        <v>10.5</v>
      </c>
      <c r="GE9" s="83">
        <v>10.5</v>
      </c>
      <c r="GF9" s="84">
        <v>10.5</v>
      </c>
      <c r="GG9" s="85">
        <v>10.5</v>
      </c>
      <c r="GH9" s="83">
        <v>10.5</v>
      </c>
      <c r="GI9" s="307">
        <v>10.5</v>
      </c>
      <c r="GJ9" s="307">
        <v>10.5</v>
      </c>
      <c r="GK9" s="307">
        <v>10.5</v>
      </c>
      <c r="GL9" s="307">
        <v>10.5</v>
      </c>
      <c r="GM9" s="307">
        <v>5</v>
      </c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4"/>
      <c r="HL9" s="85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4"/>
      <c r="IQ9" s="307"/>
      <c r="IR9" s="307"/>
      <c r="IS9" s="307"/>
      <c r="IT9" s="307"/>
      <c r="IU9" s="307"/>
      <c r="IV9" s="307"/>
      <c r="IW9" s="307"/>
      <c r="IX9" s="307"/>
      <c r="IY9" s="307"/>
      <c r="IZ9" s="307"/>
      <c r="JA9" s="307"/>
      <c r="JB9" s="307"/>
      <c r="JC9" s="307"/>
      <c r="JD9" s="307"/>
      <c r="JE9" s="307"/>
      <c r="JF9" s="307"/>
      <c r="JG9" s="307"/>
      <c r="JH9" s="307"/>
      <c r="JI9" s="307">
        <v>10.5</v>
      </c>
      <c r="JJ9" s="307">
        <v>10.5</v>
      </c>
      <c r="JK9" s="307">
        <v>10.5</v>
      </c>
      <c r="JL9" s="307">
        <v>10.5</v>
      </c>
      <c r="JM9" s="307">
        <v>10.5</v>
      </c>
      <c r="JN9" s="307">
        <v>10.5</v>
      </c>
      <c r="JO9" s="307">
        <v>10.5</v>
      </c>
      <c r="JP9" s="307">
        <v>10.5</v>
      </c>
      <c r="JQ9" s="307">
        <v>10.5</v>
      </c>
      <c r="JR9" s="307">
        <v>10.5</v>
      </c>
      <c r="JS9" s="307">
        <v>10.5</v>
      </c>
      <c r="JT9" s="307">
        <v>10.5</v>
      </c>
      <c r="JU9" s="307">
        <v>10.5</v>
      </c>
      <c r="JV9" s="307">
        <v>10.5</v>
      </c>
      <c r="JW9" s="307">
        <v>10.5</v>
      </c>
      <c r="JX9" s="307">
        <v>10.5</v>
      </c>
      <c r="JY9" s="307">
        <v>10.5</v>
      </c>
      <c r="JZ9" s="307">
        <v>10.5</v>
      </c>
      <c r="KA9" s="307">
        <v>10.5</v>
      </c>
      <c r="KB9" s="307">
        <v>10.5</v>
      </c>
      <c r="KC9" s="307">
        <v>10.5</v>
      </c>
      <c r="KD9" s="307">
        <v>10.5</v>
      </c>
      <c r="KE9" s="307">
        <v>10.5</v>
      </c>
      <c r="KF9" s="307">
        <v>10.5</v>
      </c>
      <c r="KG9" s="307">
        <v>5</v>
      </c>
      <c r="KH9" s="307"/>
      <c r="KI9" s="307"/>
      <c r="KJ9" s="307"/>
      <c r="KK9" s="307"/>
      <c r="KL9" s="307"/>
      <c r="KM9" s="307"/>
      <c r="KN9" s="307"/>
      <c r="KO9" s="307"/>
      <c r="KP9" s="307"/>
      <c r="KQ9" s="307"/>
      <c r="KR9" s="307"/>
      <c r="KS9" s="307"/>
      <c r="KT9" s="307"/>
      <c r="KU9" s="307"/>
      <c r="KV9" s="307"/>
      <c r="KW9" s="307"/>
      <c r="KX9" s="307"/>
      <c r="KY9" s="307"/>
      <c r="KZ9" s="307"/>
      <c r="LA9" s="307"/>
      <c r="LB9" s="307"/>
      <c r="LC9" s="307"/>
      <c r="LD9" s="307"/>
      <c r="LE9" s="307"/>
      <c r="LF9" s="307"/>
      <c r="LG9" s="307"/>
      <c r="LH9" s="307"/>
      <c r="LI9" s="307">
        <v>5</v>
      </c>
      <c r="LJ9" s="307">
        <v>10.5</v>
      </c>
      <c r="LK9" s="307">
        <v>10.5</v>
      </c>
      <c r="LL9" s="307">
        <v>10.5</v>
      </c>
      <c r="LM9" s="307">
        <v>10.5</v>
      </c>
      <c r="LN9" s="307">
        <v>10.5</v>
      </c>
      <c r="LO9" s="307">
        <v>10.5</v>
      </c>
      <c r="LP9" s="307">
        <v>10.5</v>
      </c>
      <c r="LQ9" s="307">
        <v>10.5</v>
      </c>
      <c r="LR9" s="307">
        <v>10.5</v>
      </c>
      <c r="LS9" s="307">
        <v>10.5</v>
      </c>
      <c r="LT9" s="307">
        <v>10.5</v>
      </c>
      <c r="LU9" s="307">
        <v>10.5</v>
      </c>
      <c r="LV9" s="307">
        <v>10.5</v>
      </c>
      <c r="LW9" s="307">
        <v>10.5</v>
      </c>
      <c r="LX9" s="307">
        <v>10.5</v>
      </c>
      <c r="LY9" s="307">
        <v>10.5</v>
      </c>
      <c r="LZ9" s="307">
        <v>10.5</v>
      </c>
      <c r="MA9" s="307">
        <v>10.5</v>
      </c>
      <c r="MB9" s="307">
        <v>10.5</v>
      </c>
      <c r="MC9" s="307">
        <v>10.5</v>
      </c>
      <c r="MD9" s="307">
        <v>10.5</v>
      </c>
      <c r="ME9" s="307">
        <v>10.5</v>
      </c>
      <c r="MF9" s="307">
        <v>10.5</v>
      </c>
      <c r="MG9" s="307">
        <v>10.5</v>
      </c>
      <c r="MH9" s="307">
        <v>10.5</v>
      </c>
      <c r="MI9" s="307">
        <v>10.5</v>
      </c>
      <c r="MJ9" s="307">
        <v>10.5</v>
      </c>
      <c r="MK9" s="307">
        <v>5</v>
      </c>
      <c r="ML9" s="307"/>
      <c r="MM9" s="307"/>
      <c r="MN9" s="307"/>
      <c r="MO9" s="307"/>
      <c r="MP9" s="307"/>
      <c r="MQ9" s="307"/>
      <c r="MR9" s="307"/>
      <c r="MS9" s="307"/>
      <c r="MT9" s="307"/>
      <c r="MU9" s="307"/>
      <c r="MV9" s="307"/>
      <c r="MW9" s="307"/>
      <c r="MX9" s="307"/>
      <c r="MY9" s="307"/>
      <c r="MZ9" s="307"/>
      <c r="NA9" s="307"/>
      <c r="NB9" s="307"/>
      <c r="NC9" s="307"/>
      <c r="ND9" s="307"/>
      <c r="NE9" s="307"/>
      <c r="NF9" s="307"/>
      <c r="NG9" s="307"/>
      <c r="NH9" s="307"/>
      <c r="NI9" s="307"/>
      <c r="NJ9" s="307"/>
      <c r="NK9" s="307"/>
      <c r="NL9" s="307"/>
      <c r="NM9" s="307">
        <v>5</v>
      </c>
      <c r="NN9" s="307">
        <v>10.5</v>
      </c>
      <c r="NO9" s="307">
        <v>10.5</v>
      </c>
      <c r="NP9" s="307">
        <v>10.5</v>
      </c>
      <c r="NQ9" s="307">
        <v>10.5</v>
      </c>
      <c r="NR9" s="307">
        <v>10.5</v>
      </c>
      <c r="NS9" s="307">
        <v>10.5</v>
      </c>
      <c r="NT9" s="307">
        <v>10.5</v>
      </c>
      <c r="NU9" s="307">
        <v>10.5</v>
      </c>
      <c r="NV9" s="307">
        <v>10.5</v>
      </c>
      <c r="NW9" s="307">
        <v>10.5</v>
      </c>
      <c r="NX9" s="307">
        <v>10.5</v>
      </c>
      <c r="NY9" s="307">
        <v>10.5</v>
      </c>
      <c r="NZ9" s="307">
        <v>10.5</v>
      </c>
      <c r="OA9" s="307">
        <v>10.5</v>
      </c>
      <c r="OB9" s="307">
        <v>10.5</v>
      </c>
      <c r="OC9" s="307">
        <v>10.5</v>
      </c>
      <c r="OD9" s="307">
        <v>10.5</v>
      </c>
      <c r="OE9" s="307">
        <v>10.5</v>
      </c>
      <c r="OF9" s="307">
        <v>10.5</v>
      </c>
      <c r="OG9" s="307">
        <v>10.5</v>
      </c>
      <c r="OH9" s="307">
        <v>10.5</v>
      </c>
      <c r="OI9" s="307">
        <v>10.5</v>
      </c>
      <c r="OJ9" s="307">
        <v>10.5</v>
      </c>
      <c r="OK9" s="307">
        <v>10.5</v>
      </c>
      <c r="OL9" s="307">
        <v>10.5</v>
      </c>
      <c r="OM9" s="307">
        <v>10.5</v>
      </c>
      <c r="ON9" s="307"/>
      <c r="OO9" s="307"/>
    </row>
    <row r="10" spans="1:419" ht="15.75" x14ac:dyDescent="0.25">
      <c r="A10" s="213" t="s">
        <v>69</v>
      </c>
      <c r="B10" s="128">
        <v>8</v>
      </c>
      <c r="C10" s="251">
        <v>2</v>
      </c>
      <c r="D10" s="264" t="s">
        <v>48</v>
      </c>
      <c r="E10" s="216" t="s">
        <v>3</v>
      </c>
      <c r="F10" s="244" t="s">
        <v>3</v>
      </c>
      <c r="G10" s="220" t="s">
        <v>302</v>
      </c>
      <c r="H10" s="85"/>
      <c r="I10" s="83"/>
      <c r="J10" s="83"/>
      <c r="K10" s="83"/>
      <c r="L10" s="83"/>
      <c r="M10" s="228">
        <v>5</v>
      </c>
      <c r="N10" s="83">
        <v>10.5</v>
      </c>
      <c r="O10" s="83">
        <v>10.5</v>
      </c>
      <c r="P10" s="83">
        <v>10.5</v>
      </c>
      <c r="Q10" s="83">
        <v>10.5</v>
      </c>
      <c r="R10" s="83">
        <v>10.5</v>
      </c>
      <c r="S10" s="83">
        <v>10.5</v>
      </c>
      <c r="T10" s="83">
        <v>10.5</v>
      </c>
      <c r="U10" s="83">
        <v>10.5</v>
      </c>
      <c r="V10" s="83">
        <v>10.5</v>
      </c>
      <c r="W10" s="83">
        <v>10.5</v>
      </c>
      <c r="X10" s="83">
        <v>10.5</v>
      </c>
      <c r="Y10" s="83">
        <v>10.5</v>
      </c>
      <c r="Z10" s="83">
        <v>10.5</v>
      </c>
      <c r="AA10" s="83">
        <v>10.5</v>
      </c>
      <c r="AB10" s="83">
        <v>10.5</v>
      </c>
      <c r="AC10" s="83">
        <v>10.5</v>
      </c>
      <c r="AD10" s="83">
        <v>10.5</v>
      </c>
      <c r="AE10" s="83">
        <v>10.5</v>
      </c>
      <c r="AF10" s="83">
        <v>10.5</v>
      </c>
      <c r="AG10" s="83">
        <v>10.5</v>
      </c>
      <c r="AH10" s="83">
        <v>10.5</v>
      </c>
      <c r="AI10" s="83">
        <v>10.5</v>
      </c>
      <c r="AJ10" s="83">
        <v>10.5</v>
      </c>
      <c r="AK10" s="83">
        <v>10.5</v>
      </c>
      <c r="AL10" s="84">
        <v>10.5</v>
      </c>
      <c r="AM10" s="83">
        <v>10.5</v>
      </c>
      <c r="AN10" s="83">
        <v>10.5</v>
      </c>
      <c r="AO10" s="83">
        <v>5</v>
      </c>
      <c r="AP10" s="65"/>
      <c r="AQ10" s="65"/>
      <c r="AR10" s="65"/>
      <c r="AS10" s="65"/>
      <c r="AT10" s="265"/>
      <c r="AU10" s="265"/>
      <c r="AV10" s="265"/>
      <c r="AW10" s="265"/>
      <c r="AX10" s="265"/>
      <c r="AY10" s="265"/>
      <c r="AZ10" s="265"/>
      <c r="BA10" s="265"/>
      <c r="BB10" s="265"/>
      <c r="BC10" s="265"/>
      <c r="BD10" s="265"/>
      <c r="BE10" s="265"/>
      <c r="BF10" s="265"/>
      <c r="BG10" s="265"/>
      <c r="BH10" s="65"/>
      <c r="BI10" s="65"/>
      <c r="BJ10" s="65"/>
      <c r="BK10" s="65"/>
      <c r="BL10" s="65"/>
      <c r="BM10" s="65"/>
      <c r="BN10" s="98"/>
      <c r="BO10" s="85"/>
      <c r="BP10" s="83"/>
      <c r="BQ10" s="83">
        <v>5</v>
      </c>
      <c r="BR10" s="83">
        <v>10.5</v>
      </c>
      <c r="BS10" s="83">
        <v>10.5</v>
      </c>
      <c r="BT10" s="83">
        <v>10.5</v>
      </c>
      <c r="BU10" s="83">
        <v>10.5</v>
      </c>
      <c r="BV10" s="83">
        <v>10.5</v>
      </c>
      <c r="BW10" s="83">
        <v>10.5</v>
      </c>
      <c r="BX10" s="83">
        <v>10.5</v>
      </c>
      <c r="BY10" s="83">
        <v>10.5</v>
      </c>
      <c r="BZ10" s="83">
        <v>10.5</v>
      </c>
      <c r="CA10" s="83">
        <v>10.5</v>
      </c>
      <c r="CB10" s="83">
        <v>10.5</v>
      </c>
      <c r="CC10" s="83">
        <v>10.5</v>
      </c>
      <c r="CD10" s="83">
        <v>10.5</v>
      </c>
      <c r="CE10" s="83">
        <v>5</v>
      </c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>
        <v>5</v>
      </c>
      <c r="CT10" s="85">
        <v>10.5</v>
      </c>
      <c r="CU10" s="83">
        <v>10.5</v>
      </c>
      <c r="CV10" s="83">
        <v>10.5</v>
      </c>
      <c r="CW10" s="83">
        <v>10.5</v>
      </c>
      <c r="CX10" s="83">
        <v>10.5</v>
      </c>
      <c r="CY10" s="83">
        <v>10.5</v>
      </c>
      <c r="CZ10" s="83">
        <v>10.5</v>
      </c>
      <c r="DA10" s="83">
        <v>10.5</v>
      </c>
      <c r="DB10" s="83">
        <v>10.5</v>
      </c>
      <c r="DC10" s="83">
        <v>10.5</v>
      </c>
      <c r="DD10" s="83">
        <v>10.5</v>
      </c>
      <c r="DE10" s="303">
        <v>10.5</v>
      </c>
      <c r="DF10" s="303">
        <v>5</v>
      </c>
      <c r="DG10" s="249"/>
      <c r="DH10" s="249"/>
      <c r="DI10" s="249"/>
      <c r="DJ10" s="249"/>
      <c r="DK10" s="249"/>
      <c r="DL10" s="249"/>
      <c r="DM10" s="249"/>
      <c r="DN10" s="249"/>
      <c r="DO10" s="249"/>
      <c r="DP10" s="249"/>
      <c r="DQ10" s="249"/>
      <c r="DR10" s="249"/>
      <c r="DS10" s="249"/>
      <c r="DT10" s="249"/>
      <c r="DU10" s="228">
        <v>5</v>
      </c>
      <c r="DV10" s="228">
        <v>10.5</v>
      </c>
      <c r="DW10" s="228">
        <v>10.5</v>
      </c>
      <c r="DX10" s="228">
        <v>10.5</v>
      </c>
      <c r="DY10" s="228">
        <v>10.5</v>
      </c>
      <c r="DZ10" s="228">
        <v>10.5</v>
      </c>
      <c r="EA10" s="228">
        <v>10.5</v>
      </c>
      <c r="EB10" s="228">
        <v>10.5</v>
      </c>
      <c r="EC10" s="228">
        <v>10.5</v>
      </c>
      <c r="ED10" s="228">
        <v>10.5</v>
      </c>
      <c r="EE10" s="228">
        <v>10.5</v>
      </c>
      <c r="EF10" s="228">
        <v>10.5</v>
      </c>
      <c r="EG10" s="228">
        <v>10.5</v>
      </c>
      <c r="EH10" s="228">
        <v>10.5</v>
      </c>
      <c r="EI10" s="228">
        <v>5</v>
      </c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286">
        <v>5</v>
      </c>
      <c r="EX10" s="286">
        <v>10.5</v>
      </c>
      <c r="EY10" s="286">
        <v>10.5</v>
      </c>
      <c r="EZ10" s="286">
        <v>10.5</v>
      </c>
      <c r="FA10" s="286">
        <v>10.5</v>
      </c>
      <c r="FB10" s="295">
        <v>10.5</v>
      </c>
      <c r="FC10" s="286">
        <v>10.5</v>
      </c>
      <c r="FD10" s="286">
        <v>10.5</v>
      </c>
      <c r="FE10" s="286">
        <v>10.5</v>
      </c>
      <c r="FF10" s="286">
        <v>10.5</v>
      </c>
      <c r="FG10" s="286">
        <v>10.5</v>
      </c>
      <c r="FH10" s="286">
        <v>10.5</v>
      </c>
      <c r="FI10" s="286">
        <v>10.5</v>
      </c>
      <c r="FJ10" s="286">
        <v>10.5</v>
      </c>
      <c r="FK10" s="286">
        <v>5</v>
      </c>
      <c r="FL10" s="286"/>
      <c r="FM10" s="286"/>
      <c r="FN10" s="286"/>
      <c r="FO10" s="286"/>
      <c r="FP10" s="286"/>
      <c r="FQ10" s="286"/>
      <c r="FR10" s="286"/>
      <c r="FS10" s="83"/>
      <c r="FT10" s="83"/>
      <c r="FU10" s="83"/>
      <c r="FV10" s="83"/>
      <c r="FW10" s="83"/>
      <c r="FX10" s="83"/>
      <c r="FY10" s="83">
        <v>5</v>
      </c>
      <c r="FZ10" s="83">
        <v>10.5</v>
      </c>
      <c r="GA10" s="83">
        <v>10.5</v>
      </c>
      <c r="GB10" s="83">
        <v>10.5</v>
      </c>
      <c r="GC10" s="83">
        <v>10.5</v>
      </c>
      <c r="GD10" s="83">
        <v>10.5</v>
      </c>
      <c r="GE10" s="83">
        <v>10.5</v>
      </c>
      <c r="GF10" s="84">
        <v>10.5</v>
      </c>
      <c r="GG10" s="85">
        <v>10.5</v>
      </c>
      <c r="GH10" s="83">
        <v>10.5</v>
      </c>
      <c r="GI10" s="307">
        <v>10.5</v>
      </c>
      <c r="GJ10" s="307">
        <v>10.5</v>
      </c>
      <c r="GK10" s="307">
        <v>10.5</v>
      </c>
      <c r="GL10" s="307">
        <v>10.5</v>
      </c>
      <c r="GM10" s="307">
        <v>5</v>
      </c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4"/>
      <c r="HL10" s="85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4"/>
      <c r="IQ10" s="307"/>
      <c r="IR10" s="307"/>
      <c r="IS10" s="307"/>
      <c r="IT10" s="307"/>
      <c r="IU10" s="307"/>
      <c r="IV10" s="307"/>
      <c r="IW10" s="307"/>
      <c r="IX10" s="307"/>
      <c r="IY10" s="307"/>
      <c r="IZ10" s="307"/>
      <c r="JA10" s="307"/>
      <c r="JB10" s="307"/>
      <c r="JC10" s="307"/>
      <c r="JD10" s="307"/>
      <c r="JE10" s="307"/>
      <c r="JF10" s="307"/>
      <c r="JG10" s="307"/>
      <c r="JH10" s="307"/>
      <c r="JI10" s="307"/>
      <c r="JJ10" s="307"/>
      <c r="JK10" s="307"/>
      <c r="JL10" s="307"/>
      <c r="JM10" s="307"/>
      <c r="JN10" s="307"/>
      <c r="JO10" s="307"/>
      <c r="JP10" s="307"/>
      <c r="JQ10" s="307"/>
      <c r="JR10" s="307"/>
      <c r="JS10" s="307"/>
      <c r="JT10" s="307"/>
      <c r="JU10" s="307"/>
      <c r="JV10" s="307"/>
      <c r="JW10" s="307"/>
      <c r="JX10" s="307"/>
      <c r="JY10" s="307"/>
      <c r="JZ10" s="307"/>
      <c r="KA10" s="307"/>
      <c r="KB10" s="307"/>
      <c r="KC10" s="307"/>
      <c r="KD10" s="307"/>
      <c r="KE10" s="307"/>
      <c r="KF10" s="307"/>
      <c r="KG10" s="307">
        <v>5</v>
      </c>
      <c r="KH10" s="307">
        <v>10.5</v>
      </c>
      <c r="KI10" s="307">
        <v>10.5</v>
      </c>
      <c r="KJ10" s="307">
        <v>10.5</v>
      </c>
      <c r="KK10" s="307">
        <v>10.5</v>
      </c>
      <c r="KL10" s="307">
        <v>10.5</v>
      </c>
      <c r="KM10" s="307">
        <v>10.5</v>
      </c>
      <c r="KN10" s="307">
        <v>10.5</v>
      </c>
      <c r="KO10" s="307">
        <v>10.5</v>
      </c>
      <c r="KP10" s="307">
        <v>10.5</v>
      </c>
      <c r="KQ10" s="307">
        <v>10.5</v>
      </c>
      <c r="KR10" s="307">
        <v>10.5</v>
      </c>
      <c r="KS10" s="307">
        <v>10.5</v>
      </c>
      <c r="KT10" s="307">
        <v>10.5</v>
      </c>
      <c r="KU10" s="307">
        <v>10.5</v>
      </c>
      <c r="KV10" s="307">
        <v>10.5</v>
      </c>
      <c r="KW10" s="307">
        <v>10.5</v>
      </c>
      <c r="KX10" s="307">
        <v>10.5</v>
      </c>
      <c r="KY10" s="307">
        <v>10.5</v>
      </c>
      <c r="KZ10" s="307">
        <v>10.5</v>
      </c>
      <c r="LA10" s="307">
        <v>10.5</v>
      </c>
      <c r="LB10" s="307">
        <v>10.5</v>
      </c>
      <c r="LC10" s="307">
        <v>10.5</v>
      </c>
      <c r="LD10" s="307">
        <v>10.5</v>
      </c>
      <c r="LE10" s="307">
        <v>10.5</v>
      </c>
      <c r="LF10" s="307">
        <v>10.5</v>
      </c>
      <c r="LG10" s="307">
        <v>10.5</v>
      </c>
      <c r="LH10" s="307">
        <v>10.5</v>
      </c>
      <c r="LI10" s="307">
        <v>5</v>
      </c>
      <c r="LJ10" s="307"/>
      <c r="LK10" s="307"/>
      <c r="LL10" s="307"/>
      <c r="LM10" s="307"/>
      <c r="LN10" s="307"/>
      <c r="LO10" s="307"/>
      <c r="LP10" s="307"/>
      <c r="LQ10" s="307"/>
      <c r="LR10" s="307"/>
      <c r="LS10" s="307"/>
      <c r="LT10" s="307"/>
      <c r="LU10" s="307"/>
      <c r="LV10" s="307"/>
      <c r="LW10" s="307"/>
      <c r="LX10" s="307"/>
      <c r="LY10" s="307"/>
      <c r="LZ10" s="307"/>
      <c r="MA10" s="307"/>
      <c r="MB10" s="307"/>
      <c r="MC10" s="307"/>
      <c r="MD10" s="307"/>
      <c r="ME10" s="307"/>
      <c r="MF10" s="307"/>
      <c r="MG10" s="307"/>
      <c r="MH10" s="307"/>
      <c r="MI10" s="307"/>
      <c r="MJ10" s="307"/>
      <c r="MK10" s="307">
        <v>5</v>
      </c>
      <c r="ML10" s="307">
        <v>10.5</v>
      </c>
      <c r="MM10" s="307">
        <v>10.5</v>
      </c>
      <c r="MN10" s="307">
        <v>10.5</v>
      </c>
      <c r="MO10" s="307">
        <v>10.5</v>
      </c>
      <c r="MP10" s="307">
        <v>10.5</v>
      </c>
      <c r="MQ10" s="307">
        <v>10.5</v>
      </c>
      <c r="MR10" s="307">
        <v>10.5</v>
      </c>
      <c r="MS10" s="307">
        <v>10.5</v>
      </c>
      <c r="MT10" s="307">
        <v>10.5</v>
      </c>
      <c r="MU10" s="307">
        <v>10.5</v>
      </c>
      <c r="MV10" s="307">
        <v>10.5</v>
      </c>
      <c r="MW10" s="307">
        <v>10.5</v>
      </c>
      <c r="MX10" s="307">
        <v>10.5</v>
      </c>
      <c r="MY10" s="307">
        <v>10.5</v>
      </c>
      <c r="MZ10" s="307">
        <v>10.5</v>
      </c>
      <c r="NA10" s="307">
        <v>10.5</v>
      </c>
      <c r="NB10" s="307">
        <v>10.5</v>
      </c>
      <c r="NC10" s="307">
        <v>10.5</v>
      </c>
      <c r="ND10" s="307">
        <v>10.5</v>
      </c>
      <c r="NE10" s="307">
        <v>10.5</v>
      </c>
      <c r="NF10" s="307">
        <v>10.5</v>
      </c>
      <c r="NG10" s="307">
        <v>10.5</v>
      </c>
      <c r="NH10" s="307">
        <v>10.5</v>
      </c>
      <c r="NI10" s="307">
        <v>10.5</v>
      </c>
      <c r="NJ10" s="307">
        <v>10.5</v>
      </c>
      <c r="NK10" s="307">
        <v>10.5</v>
      </c>
      <c r="NL10" s="307">
        <v>10.5</v>
      </c>
      <c r="NM10" s="307">
        <v>5</v>
      </c>
      <c r="NN10" s="307"/>
      <c r="NO10" s="307"/>
      <c r="NP10" s="307"/>
      <c r="NQ10" s="307"/>
      <c r="NR10" s="307"/>
      <c r="NS10" s="307"/>
      <c r="NT10" s="307"/>
      <c r="NU10" s="307"/>
      <c r="NV10" s="307"/>
      <c r="NW10" s="307"/>
      <c r="NX10" s="307"/>
      <c r="NY10" s="307"/>
      <c r="NZ10" s="307"/>
      <c r="OA10" s="307"/>
      <c r="OB10" s="307"/>
      <c r="OC10" s="307"/>
      <c r="OD10" s="307"/>
      <c r="OE10" s="307"/>
      <c r="OF10" s="307"/>
      <c r="OG10" s="307"/>
      <c r="OH10" s="307"/>
      <c r="OI10" s="307"/>
      <c r="OJ10" s="307"/>
      <c r="OK10" s="307"/>
      <c r="OL10" s="307"/>
      <c r="OM10" s="307"/>
    </row>
    <row r="11" spans="1:419" ht="15.75" x14ac:dyDescent="0.25">
      <c r="A11" s="213" t="s">
        <v>199</v>
      </c>
      <c r="B11" s="128">
        <v>10</v>
      </c>
      <c r="C11" s="251">
        <v>2</v>
      </c>
      <c r="D11" s="245" t="s">
        <v>48</v>
      </c>
      <c r="E11" s="216" t="s">
        <v>3</v>
      </c>
      <c r="F11" s="244" t="s">
        <v>346</v>
      </c>
      <c r="G11" s="220" t="s">
        <v>302</v>
      </c>
      <c r="H11" s="85"/>
      <c r="I11" s="83"/>
      <c r="J11" s="83"/>
      <c r="K11" s="157" t="s">
        <v>201</v>
      </c>
      <c r="L11" s="157" t="s">
        <v>201</v>
      </c>
      <c r="M11" s="83">
        <v>5</v>
      </c>
      <c r="N11" s="83">
        <v>10.5</v>
      </c>
      <c r="O11" s="83">
        <v>10.5</v>
      </c>
      <c r="P11" s="83">
        <v>10.5</v>
      </c>
      <c r="Q11" s="83">
        <v>10.5</v>
      </c>
      <c r="R11" s="83">
        <v>10.5</v>
      </c>
      <c r="S11" s="83">
        <v>10.5</v>
      </c>
      <c r="T11" s="83">
        <v>10.5</v>
      </c>
      <c r="U11" s="83">
        <v>10.5</v>
      </c>
      <c r="V11" s="83">
        <v>10.5</v>
      </c>
      <c r="W11" s="83">
        <v>10.5</v>
      </c>
      <c r="X11" s="83">
        <v>10.5</v>
      </c>
      <c r="Y11" s="83">
        <v>10.5</v>
      </c>
      <c r="Z11" s="83">
        <v>10.5</v>
      </c>
      <c r="AA11" s="83">
        <v>10.5</v>
      </c>
      <c r="AB11" s="83">
        <v>10.5</v>
      </c>
      <c r="AC11" s="83">
        <v>10.5</v>
      </c>
      <c r="AD11" s="83">
        <v>10.5</v>
      </c>
      <c r="AE11" s="83">
        <v>10.5</v>
      </c>
      <c r="AF11" s="83">
        <v>10.5</v>
      </c>
      <c r="AG11" s="83">
        <v>10.5</v>
      </c>
      <c r="AH11" s="83">
        <v>10.5</v>
      </c>
      <c r="AI11" s="83">
        <v>10.5</v>
      </c>
      <c r="AJ11" s="83">
        <v>10.5</v>
      </c>
      <c r="AK11" s="83">
        <v>10.5</v>
      </c>
      <c r="AL11" s="84">
        <v>10.5</v>
      </c>
      <c r="AM11" s="83">
        <v>10.5</v>
      </c>
      <c r="AN11" s="83">
        <v>10.5</v>
      </c>
      <c r="AO11" s="83">
        <v>5</v>
      </c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4"/>
      <c r="BO11" s="247" t="s">
        <v>201</v>
      </c>
      <c r="BP11" s="157" t="s">
        <v>201</v>
      </c>
      <c r="BQ11" s="83">
        <v>5</v>
      </c>
      <c r="BR11" s="83">
        <v>10.5</v>
      </c>
      <c r="BS11" s="83">
        <v>10.5</v>
      </c>
      <c r="BT11" s="83">
        <v>10.5</v>
      </c>
      <c r="BU11" s="83">
        <v>10.5</v>
      </c>
      <c r="BV11" s="83">
        <v>10.5</v>
      </c>
      <c r="BW11" s="83">
        <v>10.5</v>
      </c>
      <c r="BX11" s="83">
        <v>5</v>
      </c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157" t="s">
        <v>201</v>
      </c>
      <c r="CK11" s="157" t="s">
        <v>201</v>
      </c>
      <c r="CL11" s="83">
        <v>5</v>
      </c>
      <c r="CM11" s="83">
        <v>10.5</v>
      </c>
      <c r="CN11" s="83">
        <v>10.5</v>
      </c>
      <c r="CO11" s="83">
        <v>10.5</v>
      </c>
      <c r="CP11" s="83">
        <v>10.5</v>
      </c>
      <c r="CQ11" s="83">
        <v>10.5</v>
      </c>
      <c r="CR11" s="81">
        <v>10.5</v>
      </c>
      <c r="CS11" s="262">
        <v>10.5</v>
      </c>
      <c r="CT11" s="85">
        <v>10.5</v>
      </c>
      <c r="CU11" s="83">
        <v>10.5</v>
      </c>
      <c r="CV11" s="83">
        <v>10.5</v>
      </c>
      <c r="CW11" s="83">
        <v>10.5</v>
      </c>
      <c r="CX11" s="83">
        <v>10.5</v>
      </c>
      <c r="CY11" s="83">
        <v>10.5</v>
      </c>
      <c r="CZ11" s="83">
        <v>10.5</v>
      </c>
      <c r="DA11" s="83">
        <v>10.5</v>
      </c>
      <c r="DB11" s="83">
        <v>10.5</v>
      </c>
      <c r="DC11" s="83">
        <v>10.5</v>
      </c>
      <c r="DD11" s="83">
        <v>10.5</v>
      </c>
      <c r="DE11" s="303">
        <v>10.5</v>
      </c>
      <c r="DF11" s="303">
        <v>10.5</v>
      </c>
      <c r="DG11" s="303">
        <v>5</v>
      </c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157" t="s">
        <v>201</v>
      </c>
      <c r="DT11" s="157" t="s">
        <v>201</v>
      </c>
      <c r="DU11" s="303">
        <v>5</v>
      </c>
      <c r="DV11" s="303">
        <v>10.5</v>
      </c>
      <c r="DW11" s="303">
        <v>10.5</v>
      </c>
      <c r="DX11" s="303">
        <v>10.5</v>
      </c>
      <c r="DY11" s="303">
        <v>10.5</v>
      </c>
      <c r="DZ11" s="303">
        <v>10.5</v>
      </c>
      <c r="EA11" s="303">
        <v>10.5</v>
      </c>
      <c r="EB11" s="303">
        <v>10.5</v>
      </c>
      <c r="EC11" s="303">
        <v>10.5</v>
      </c>
      <c r="ED11" s="303">
        <v>10.5</v>
      </c>
      <c r="EE11" s="303">
        <v>10.5</v>
      </c>
      <c r="EF11" s="303">
        <v>10.5</v>
      </c>
      <c r="EG11" s="303">
        <v>10.5</v>
      </c>
      <c r="EH11" s="303">
        <v>10.5</v>
      </c>
      <c r="EI11" s="303">
        <v>5</v>
      </c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308" t="s">
        <v>201</v>
      </c>
      <c r="EV11" s="308" t="s">
        <v>201</v>
      </c>
      <c r="EW11" s="286">
        <v>5</v>
      </c>
      <c r="EX11" s="286">
        <v>10.5</v>
      </c>
      <c r="EY11" s="286">
        <v>10.5</v>
      </c>
      <c r="EZ11" s="286">
        <v>10.5</v>
      </c>
      <c r="FA11" s="286">
        <v>10.5</v>
      </c>
      <c r="FB11" s="295">
        <v>10.5</v>
      </c>
      <c r="FC11" s="286">
        <v>10.5</v>
      </c>
      <c r="FD11" s="286">
        <v>10.5</v>
      </c>
      <c r="FE11" s="286">
        <v>10.5</v>
      </c>
      <c r="FF11" s="286">
        <v>10.5</v>
      </c>
      <c r="FG11" s="286">
        <v>10.5</v>
      </c>
      <c r="FH11" s="286">
        <v>10.5</v>
      </c>
      <c r="FI11" s="286">
        <v>10.5</v>
      </c>
      <c r="FJ11" s="286">
        <v>10.5</v>
      </c>
      <c r="FK11" s="286">
        <v>5</v>
      </c>
      <c r="FL11" s="286"/>
      <c r="FM11" s="286"/>
      <c r="FN11" s="286"/>
      <c r="FO11" s="286"/>
      <c r="FP11" s="286"/>
      <c r="FQ11" s="286"/>
      <c r="FR11" s="286"/>
      <c r="FS11" s="83"/>
      <c r="FT11" s="83"/>
      <c r="FU11" s="83"/>
      <c r="FV11" s="83"/>
      <c r="FW11" s="308" t="s">
        <v>201</v>
      </c>
      <c r="FX11" s="308" t="s">
        <v>201</v>
      </c>
      <c r="FY11" s="83">
        <v>5</v>
      </c>
      <c r="FZ11" s="83">
        <v>10.5</v>
      </c>
      <c r="GA11" s="83">
        <v>10.5</v>
      </c>
      <c r="GB11" s="83">
        <v>10.5</v>
      </c>
      <c r="GC11" s="83">
        <v>10.5</v>
      </c>
      <c r="GD11" s="83">
        <v>10.5</v>
      </c>
      <c r="GE11" s="83">
        <v>10.5</v>
      </c>
      <c r="GF11" s="84">
        <v>10.5</v>
      </c>
      <c r="GG11" s="85">
        <v>10.5</v>
      </c>
      <c r="GH11" s="83">
        <v>10.5</v>
      </c>
      <c r="GI11" s="307">
        <v>10.5</v>
      </c>
      <c r="GJ11" s="307">
        <v>10.5</v>
      </c>
      <c r="GK11" s="307">
        <v>10.5</v>
      </c>
      <c r="GL11" s="307">
        <v>10.5</v>
      </c>
      <c r="GM11" s="307">
        <v>5</v>
      </c>
      <c r="GN11" s="83"/>
      <c r="GO11" s="83"/>
      <c r="GP11" s="83"/>
      <c r="GQ11" s="83"/>
      <c r="GR11" s="83"/>
      <c r="GS11" s="83"/>
      <c r="GT11" s="83"/>
      <c r="GU11" s="83"/>
      <c r="GV11" s="83"/>
      <c r="GW11" s="83"/>
      <c r="GX11" s="83"/>
      <c r="GY11" s="83"/>
      <c r="GZ11" s="83"/>
      <c r="HA11" s="83"/>
      <c r="HB11" s="83"/>
      <c r="HC11" s="83"/>
      <c r="HD11" s="83"/>
      <c r="HE11" s="83"/>
      <c r="HF11" s="235"/>
      <c r="HG11" s="235"/>
      <c r="HH11" s="235"/>
      <c r="HI11" s="235"/>
      <c r="HJ11" s="235"/>
      <c r="HK11" s="236"/>
      <c r="HL11" s="271"/>
      <c r="HM11" s="235"/>
      <c r="HN11" s="235"/>
      <c r="HO11" s="235"/>
      <c r="HP11" s="235"/>
      <c r="HQ11" s="235"/>
      <c r="HR11" s="235"/>
      <c r="HS11" s="235"/>
      <c r="HT11" s="83"/>
      <c r="HU11" s="83"/>
      <c r="HV11" s="83"/>
      <c r="HW11" s="83"/>
      <c r="HX11" s="83"/>
      <c r="HY11" s="83"/>
      <c r="HZ11" s="83"/>
      <c r="IA11" s="83"/>
      <c r="IB11" s="83"/>
      <c r="IC11" s="83"/>
      <c r="ID11" s="83"/>
      <c r="IE11" s="83"/>
      <c r="IF11" s="83"/>
      <c r="IG11" s="83"/>
      <c r="IH11" s="83"/>
      <c r="II11" s="83"/>
      <c r="IJ11" s="83"/>
      <c r="IK11" s="83"/>
      <c r="IL11" s="83"/>
      <c r="IM11" s="83"/>
      <c r="IN11" s="83"/>
      <c r="IO11" s="83"/>
      <c r="IP11" s="84"/>
      <c r="IQ11" s="307"/>
      <c r="IR11" s="307"/>
      <c r="IS11" s="307"/>
      <c r="IT11" s="307"/>
      <c r="IU11" s="307"/>
      <c r="IV11" s="307"/>
      <c r="IW11" s="307"/>
      <c r="IX11" s="307"/>
      <c r="IY11" s="307"/>
      <c r="IZ11" s="307"/>
      <c r="JA11" s="307"/>
      <c r="JB11" s="307"/>
      <c r="JC11" s="307"/>
      <c r="JD11" s="307"/>
      <c r="JE11" s="307"/>
      <c r="JF11" s="307"/>
      <c r="JG11" s="307"/>
      <c r="JH11" s="307"/>
      <c r="JI11" s="307"/>
      <c r="JJ11" s="137"/>
      <c r="JK11" s="137"/>
      <c r="JL11" s="137"/>
      <c r="JM11" s="137"/>
      <c r="JN11" s="137"/>
      <c r="JO11" s="137"/>
      <c r="JP11" s="137"/>
      <c r="JQ11" s="137"/>
      <c r="JR11" s="137"/>
      <c r="JS11" s="137"/>
      <c r="JT11" s="137"/>
      <c r="JU11" s="137"/>
      <c r="JV11" s="137"/>
      <c r="JW11" s="137"/>
      <c r="JX11" s="307"/>
      <c r="JY11" s="307"/>
      <c r="JZ11" s="307"/>
      <c r="KA11" s="307"/>
      <c r="KB11" s="307"/>
      <c r="KC11" s="307"/>
      <c r="KD11" s="307"/>
      <c r="KE11" s="307"/>
      <c r="KF11" s="307"/>
      <c r="KG11" s="307">
        <v>5</v>
      </c>
      <c r="KH11" s="307">
        <v>10.5</v>
      </c>
      <c r="KI11" s="307">
        <v>10.5</v>
      </c>
      <c r="KJ11" s="307">
        <v>10.5</v>
      </c>
      <c r="KK11" s="307">
        <v>10.5</v>
      </c>
      <c r="KL11" s="307">
        <v>10.5</v>
      </c>
      <c r="KM11" s="307">
        <v>10.5</v>
      </c>
      <c r="KN11" s="307">
        <v>10.5</v>
      </c>
      <c r="KO11" s="307">
        <v>10.5</v>
      </c>
      <c r="KP11" s="307">
        <v>10.5</v>
      </c>
      <c r="KQ11" s="307">
        <v>10.5</v>
      </c>
      <c r="KR11" s="307">
        <v>10.5</v>
      </c>
      <c r="KS11" s="307">
        <v>10.5</v>
      </c>
      <c r="KT11" s="307">
        <v>10.5</v>
      </c>
      <c r="KU11" s="307">
        <v>10.5</v>
      </c>
      <c r="KV11" s="307">
        <v>10.5</v>
      </c>
      <c r="KW11" s="307">
        <v>10.5</v>
      </c>
      <c r="KX11" s="307">
        <v>10.5</v>
      </c>
      <c r="KY11" s="307">
        <v>10.5</v>
      </c>
      <c r="KZ11" s="307">
        <v>10.5</v>
      </c>
      <c r="LA11" s="307">
        <v>10.5</v>
      </c>
      <c r="LB11" s="307">
        <v>10.5</v>
      </c>
      <c r="LC11" s="307">
        <v>10.5</v>
      </c>
      <c r="LD11" s="307">
        <v>10.5</v>
      </c>
      <c r="LE11" s="307">
        <v>10.5</v>
      </c>
      <c r="LF11" s="307">
        <v>10.5</v>
      </c>
      <c r="LG11" s="307">
        <v>10.5</v>
      </c>
      <c r="LH11" s="307">
        <v>10.5</v>
      </c>
      <c r="LI11" s="307">
        <v>5</v>
      </c>
      <c r="LJ11" s="307"/>
      <c r="LK11" s="307"/>
      <c r="LL11" s="307"/>
      <c r="LM11" s="307"/>
      <c r="LN11" s="307"/>
      <c r="LO11" s="307"/>
      <c r="LP11" s="307"/>
      <c r="LQ11" s="307"/>
      <c r="LR11" s="307"/>
      <c r="LS11" s="307"/>
      <c r="LT11" s="307"/>
      <c r="LU11" s="307"/>
      <c r="LV11" s="307"/>
      <c r="LW11" s="307"/>
      <c r="LX11" s="307"/>
      <c r="LY11" s="307"/>
      <c r="LZ11" s="307"/>
      <c r="MA11" s="307"/>
      <c r="MB11" s="307"/>
      <c r="MC11" s="307"/>
      <c r="MD11" s="307"/>
      <c r="ME11" s="307"/>
      <c r="MF11" s="307"/>
      <c r="MG11" s="307"/>
      <c r="MH11" s="307"/>
      <c r="MI11" s="307"/>
      <c r="MJ11" s="307"/>
      <c r="MK11" s="307">
        <v>5</v>
      </c>
      <c r="ML11" s="307">
        <v>10.5</v>
      </c>
      <c r="MM11" s="307">
        <v>10.5</v>
      </c>
      <c r="MN11" s="307">
        <v>10.5</v>
      </c>
      <c r="MO11" s="307">
        <v>10.5</v>
      </c>
      <c r="MP11" s="307">
        <v>10.5</v>
      </c>
      <c r="MQ11" s="307">
        <v>10.5</v>
      </c>
      <c r="MR11" s="307">
        <v>10.5</v>
      </c>
      <c r="MS11" s="307">
        <v>10.5</v>
      </c>
      <c r="MT11" s="307">
        <v>10.5</v>
      </c>
      <c r="MU11" s="307">
        <v>10.5</v>
      </c>
      <c r="MV11" s="307">
        <v>10.5</v>
      </c>
      <c r="MW11" s="307">
        <v>10.5</v>
      </c>
      <c r="MX11" s="307">
        <v>10.5</v>
      </c>
      <c r="MY11" s="307">
        <v>10.5</v>
      </c>
      <c r="MZ11" s="307">
        <v>10.5</v>
      </c>
      <c r="NA11" s="307">
        <v>10.5</v>
      </c>
      <c r="NB11" s="307">
        <v>10.5</v>
      </c>
      <c r="NC11" s="307">
        <v>10.5</v>
      </c>
      <c r="ND11" s="307">
        <v>10.5</v>
      </c>
      <c r="NE11" s="307">
        <v>10.5</v>
      </c>
      <c r="NF11" s="307">
        <v>10.5</v>
      </c>
      <c r="NG11" s="307">
        <v>10.5</v>
      </c>
      <c r="NH11" s="307">
        <v>10.5</v>
      </c>
      <c r="NI11" s="307">
        <v>10.5</v>
      </c>
      <c r="NJ11" s="307">
        <v>10.5</v>
      </c>
      <c r="NK11" s="307">
        <v>10.5</v>
      </c>
      <c r="NL11" s="307">
        <v>10.5</v>
      </c>
      <c r="NM11" s="307">
        <v>5</v>
      </c>
      <c r="NN11" s="307"/>
      <c r="NO11" s="307"/>
      <c r="NP11" s="307"/>
      <c r="NQ11" s="307"/>
      <c r="NR11" s="307"/>
      <c r="NS11" s="307"/>
      <c r="NT11" s="307"/>
      <c r="NU11" s="307"/>
      <c r="NV11" s="307"/>
      <c r="NW11" s="307"/>
      <c r="NX11" s="307"/>
      <c r="NY11" s="307"/>
      <c r="NZ11" s="307"/>
      <c r="OA11" s="307"/>
      <c r="OB11" s="307"/>
      <c r="OC11" s="307"/>
      <c r="OD11" s="307"/>
      <c r="OE11" s="307"/>
      <c r="OF11" s="307"/>
      <c r="OG11" s="307"/>
      <c r="OH11" s="307"/>
      <c r="OI11" s="307"/>
      <c r="OJ11" s="307"/>
      <c r="OK11" s="307"/>
      <c r="OL11" s="307"/>
      <c r="OM11" s="307"/>
      <c r="ON11" s="307"/>
      <c r="OO11" s="307"/>
    </row>
    <row r="12" spans="1:419" ht="15.75" x14ac:dyDescent="0.25">
      <c r="A12" s="299" t="s">
        <v>64</v>
      </c>
      <c r="B12" s="128">
        <v>2</v>
      </c>
      <c r="C12" s="251">
        <v>3</v>
      </c>
      <c r="D12" s="264" t="s">
        <v>51</v>
      </c>
      <c r="E12" s="216" t="s">
        <v>0</v>
      </c>
      <c r="F12" s="244" t="s">
        <v>0</v>
      </c>
      <c r="G12" s="219" t="s">
        <v>300</v>
      </c>
      <c r="H12" s="85">
        <v>10.5</v>
      </c>
      <c r="I12" s="83">
        <v>10.5</v>
      </c>
      <c r="J12" s="83">
        <v>10.5</v>
      </c>
      <c r="K12" s="83">
        <v>10.5</v>
      </c>
      <c r="L12" s="83">
        <v>10.5</v>
      </c>
      <c r="M12" s="83">
        <v>10.5</v>
      </c>
      <c r="N12" s="83">
        <v>10.5</v>
      </c>
      <c r="O12" s="83">
        <v>10.5</v>
      </c>
      <c r="P12" s="83">
        <v>10.5</v>
      </c>
      <c r="Q12" s="83">
        <v>10.5</v>
      </c>
      <c r="R12" s="83">
        <v>10.5</v>
      </c>
      <c r="S12" s="83">
        <v>10.5</v>
      </c>
      <c r="T12" s="83">
        <v>10.5</v>
      </c>
      <c r="U12" s="83">
        <v>10.5</v>
      </c>
      <c r="V12" s="83">
        <v>10.5</v>
      </c>
      <c r="W12" s="83">
        <v>10.5</v>
      </c>
      <c r="X12" s="83">
        <v>10.5</v>
      </c>
      <c r="Y12" s="83">
        <v>10.5</v>
      </c>
      <c r="Z12" s="83">
        <v>10.5</v>
      </c>
      <c r="AA12" s="225">
        <v>5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98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5"/>
      <c r="AZ12" s="265"/>
      <c r="BA12" s="157" t="s">
        <v>201</v>
      </c>
      <c r="BB12" s="157" t="s">
        <v>201</v>
      </c>
      <c r="BC12" s="83">
        <v>5</v>
      </c>
      <c r="BD12" s="83">
        <v>10.5</v>
      </c>
      <c r="BE12" s="83">
        <v>10.5</v>
      </c>
      <c r="BF12" s="83">
        <v>10.5</v>
      </c>
      <c r="BG12" s="83">
        <v>10.5</v>
      </c>
      <c r="BH12" s="83">
        <v>10.5</v>
      </c>
      <c r="BI12" s="83">
        <v>10.5</v>
      </c>
      <c r="BJ12" s="83">
        <v>10.5</v>
      </c>
      <c r="BK12" s="83">
        <v>10.5</v>
      </c>
      <c r="BL12" s="83">
        <v>10.5</v>
      </c>
      <c r="BM12" s="83">
        <v>10.5</v>
      </c>
      <c r="BN12" s="84">
        <v>10.5</v>
      </c>
      <c r="BO12" s="85">
        <v>10.5</v>
      </c>
      <c r="BP12" s="83">
        <v>10.5</v>
      </c>
      <c r="BQ12" s="83">
        <v>10.5</v>
      </c>
      <c r="BR12" s="83">
        <v>10.5</v>
      </c>
      <c r="BS12" s="83">
        <v>10.5</v>
      </c>
      <c r="BT12" s="83">
        <v>10.5</v>
      </c>
      <c r="BU12" s="83">
        <v>10.5</v>
      </c>
      <c r="BV12" s="83">
        <v>10.5</v>
      </c>
      <c r="BW12" s="83">
        <v>10.5</v>
      </c>
      <c r="BX12" s="83">
        <v>5</v>
      </c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157" t="s">
        <v>201</v>
      </c>
      <c r="CK12" s="157" t="s">
        <v>201</v>
      </c>
      <c r="CL12" s="83">
        <v>5</v>
      </c>
      <c r="CM12" s="83">
        <v>10.5</v>
      </c>
      <c r="CN12" s="83">
        <v>10.5</v>
      </c>
      <c r="CO12" s="83">
        <v>10.5</v>
      </c>
      <c r="CP12" s="83">
        <v>10.5</v>
      </c>
      <c r="CQ12" s="83">
        <v>10.5</v>
      </c>
      <c r="CR12" s="83">
        <v>10.5</v>
      </c>
      <c r="CS12" s="83">
        <v>10.5</v>
      </c>
      <c r="CT12" s="85">
        <v>10.5</v>
      </c>
      <c r="CU12" s="83">
        <v>10.5</v>
      </c>
      <c r="CV12" s="83">
        <v>10.5</v>
      </c>
      <c r="CW12" s="83">
        <v>10.5</v>
      </c>
      <c r="CX12" s="83">
        <v>10.5</v>
      </c>
      <c r="CY12" s="83">
        <v>10.5</v>
      </c>
      <c r="CZ12" s="83">
        <v>5</v>
      </c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157" t="s">
        <v>201</v>
      </c>
      <c r="DM12" s="157" t="s">
        <v>201</v>
      </c>
      <c r="DN12" s="83">
        <v>5</v>
      </c>
      <c r="DO12" s="83">
        <v>10.5</v>
      </c>
      <c r="DP12" s="83">
        <v>10.5</v>
      </c>
      <c r="DQ12" s="83">
        <v>10.5</v>
      </c>
      <c r="DR12" s="83">
        <v>10.5</v>
      </c>
      <c r="DS12" s="83">
        <v>10.5</v>
      </c>
      <c r="DT12" s="83">
        <v>10.5</v>
      </c>
      <c r="DU12" s="83">
        <v>10.5</v>
      </c>
      <c r="DV12" s="83">
        <v>10.5</v>
      </c>
      <c r="DW12" s="84">
        <v>10.5</v>
      </c>
      <c r="DX12" s="85">
        <v>10.5</v>
      </c>
      <c r="DY12" s="83">
        <v>5</v>
      </c>
      <c r="DZ12" s="249"/>
      <c r="EA12" s="249"/>
      <c r="EB12" s="249"/>
      <c r="EC12" s="249"/>
      <c r="ED12" s="249"/>
      <c r="EE12" s="249"/>
      <c r="EF12" s="249"/>
      <c r="EG12" s="249"/>
      <c r="EH12" s="249"/>
      <c r="EI12" s="249"/>
      <c r="EJ12" s="249"/>
      <c r="EK12" s="249"/>
      <c r="EL12" s="249"/>
      <c r="EM12" s="249"/>
      <c r="EN12" s="308" t="s">
        <v>201</v>
      </c>
      <c r="EO12" s="308" t="s">
        <v>201</v>
      </c>
      <c r="EP12" s="296">
        <v>5</v>
      </c>
      <c r="EQ12" s="296">
        <v>10.5</v>
      </c>
      <c r="ER12" s="296">
        <v>10.5</v>
      </c>
      <c r="ES12" s="296">
        <v>10.5</v>
      </c>
      <c r="ET12" s="296">
        <v>10.5</v>
      </c>
      <c r="EU12" s="296">
        <v>10.5</v>
      </c>
      <c r="EV12" s="296">
        <v>10.5</v>
      </c>
      <c r="EW12" s="296">
        <v>10.5</v>
      </c>
      <c r="EX12" s="296">
        <v>10.5</v>
      </c>
      <c r="EY12" s="296">
        <v>10.5</v>
      </c>
      <c r="EZ12" s="296">
        <v>10.5</v>
      </c>
      <c r="FA12" s="296">
        <v>10.5</v>
      </c>
      <c r="FB12" s="297">
        <v>10.5</v>
      </c>
      <c r="FC12" s="296">
        <v>10.5</v>
      </c>
      <c r="FD12" s="296">
        <v>5</v>
      </c>
      <c r="FE12" s="286"/>
      <c r="FF12" s="286"/>
      <c r="FG12" s="286"/>
      <c r="FH12" s="286"/>
      <c r="FI12" s="286"/>
      <c r="FJ12" s="286"/>
      <c r="FK12" s="286"/>
      <c r="FL12" s="286"/>
      <c r="FM12" s="286"/>
      <c r="FN12" s="286"/>
      <c r="FO12" s="286"/>
      <c r="FP12" s="286"/>
      <c r="FQ12" s="286"/>
      <c r="FR12" s="286">
        <v>5</v>
      </c>
      <c r="FS12" s="286">
        <v>10.5</v>
      </c>
      <c r="FT12" s="286">
        <v>10.5</v>
      </c>
      <c r="FU12" s="286">
        <v>10.5</v>
      </c>
      <c r="FV12" s="286">
        <v>10.5</v>
      </c>
      <c r="FW12" s="286">
        <v>10.5</v>
      </c>
      <c r="FX12" s="286">
        <v>10.5</v>
      </c>
      <c r="FY12" s="286">
        <v>10.5</v>
      </c>
      <c r="FZ12" s="286">
        <v>10.5</v>
      </c>
      <c r="GA12" s="286">
        <v>10.5</v>
      </c>
      <c r="GB12" s="286">
        <v>10.5</v>
      </c>
      <c r="GC12" s="286">
        <v>10.5</v>
      </c>
      <c r="GD12" s="286">
        <v>10.5</v>
      </c>
      <c r="GE12" s="286">
        <v>10.5</v>
      </c>
      <c r="GF12" s="295">
        <v>5</v>
      </c>
      <c r="GG12" s="85"/>
      <c r="GH12" s="83"/>
      <c r="GI12" s="83"/>
      <c r="GJ12" s="83"/>
      <c r="GK12" s="83"/>
      <c r="GL12" s="83"/>
      <c r="GM12" s="83"/>
      <c r="GN12" s="83"/>
      <c r="GO12" s="83"/>
      <c r="GP12" s="83"/>
      <c r="GQ12" s="83"/>
      <c r="GR12" s="83"/>
      <c r="GS12" s="83"/>
      <c r="GT12" s="83">
        <v>5</v>
      </c>
      <c r="GU12" s="83">
        <v>10.5</v>
      </c>
      <c r="GV12" s="83">
        <v>10.5</v>
      </c>
      <c r="GW12" s="83">
        <v>10.5</v>
      </c>
      <c r="GX12" s="83">
        <v>10.5</v>
      </c>
      <c r="GY12" s="83">
        <v>10.5</v>
      </c>
      <c r="GZ12" s="83">
        <v>10.5</v>
      </c>
      <c r="HA12" s="83">
        <v>10.5</v>
      </c>
      <c r="HB12" s="83">
        <v>10.5</v>
      </c>
      <c r="HC12" s="83">
        <v>10.5</v>
      </c>
      <c r="HD12" s="83">
        <v>10.5</v>
      </c>
      <c r="HE12" s="83">
        <v>10.5</v>
      </c>
      <c r="HF12" s="83">
        <v>10.5</v>
      </c>
      <c r="HG12" s="83">
        <v>10.5</v>
      </c>
      <c r="HH12" s="83">
        <v>5</v>
      </c>
      <c r="HI12" s="83"/>
      <c r="HJ12" s="83"/>
      <c r="HK12" s="84"/>
      <c r="HL12" s="85"/>
      <c r="HM12" s="83"/>
      <c r="HN12" s="83"/>
      <c r="HO12" s="83"/>
      <c r="HP12" s="83"/>
      <c r="HQ12" s="83"/>
      <c r="HR12" s="83"/>
      <c r="HS12" s="83"/>
      <c r="HT12" s="83"/>
      <c r="HU12" s="83"/>
      <c r="HV12" s="83"/>
      <c r="HW12" s="83"/>
      <c r="HX12" s="83"/>
      <c r="HY12" s="83"/>
      <c r="HZ12" s="83"/>
      <c r="IA12" s="83"/>
      <c r="IB12" s="83"/>
      <c r="IC12" s="83"/>
      <c r="ID12" s="83"/>
      <c r="IE12" s="83"/>
      <c r="IF12" s="83"/>
      <c r="IG12" s="83"/>
      <c r="IH12" s="83"/>
      <c r="II12" s="83"/>
      <c r="IJ12" s="83"/>
      <c r="IK12" s="83"/>
      <c r="IL12" s="83"/>
      <c r="IM12" s="83"/>
      <c r="IN12" s="83"/>
      <c r="IO12" s="83"/>
      <c r="IP12" s="84"/>
      <c r="IQ12" s="307"/>
      <c r="IR12" s="307"/>
      <c r="IS12" s="307"/>
      <c r="IT12" s="307"/>
      <c r="IU12" s="307"/>
      <c r="IV12" s="307"/>
      <c r="IW12" s="307"/>
      <c r="IX12" s="307"/>
      <c r="IY12" s="307"/>
      <c r="IZ12" s="307"/>
      <c r="JA12" s="307"/>
      <c r="JB12" s="307"/>
      <c r="JC12" s="307"/>
      <c r="JD12" s="307"/>
      <c r="JE12" s="307"/>
      <c r="JF12" s="307"/>
      <c r="JG12" s="307"/>
      <c r="JH12" s="307"/>
      <c r="JI12" s="307"/>
      <c r="JJ12" s="307"/>
      <c r="JK12" s="307"/>
      <c r="JL12" s="307"/>
      <c r="JM12" s="307"/>
      <c r="JN12" s="307"/>
      <c r="JO12" s="307"/>
      <c r="JP12" s="307"/>
      <c r="JQ12" s="307"/>
      <c r="JR12" s="307"/>
      <c r="JS12" s="307">
        <v>5</v>
      </c>
      <c r="JT12" s="307">
        <v>10.5</v>
      </c>
      <c r="JU12" s="307">
        <v>10.5</v>
      </c>
      <c r="JV12" s="307">
        <v>10.5</v>
      </c>
      <c r="JW12" s="307">
        <v>10.5</v>
      </c>
      <c r="JX12" s="307">
        <v>10.5</v>
      </c>
      <c r="JY12" s="307">
        <v>10.5</v>
      </c>
      <c r="JZ12" s="307">
        <v>10.5</v>
      </c>
      <c r="KA12" s="307">
        <v>10.5</v>
      </c>
      <c r="KB12" s="307">
        <v>10.5</v>
      </c>
      <c r="KC12" s="307">
        <v>10.5</v>
      </c>
      <c r="KD12" s="307">
        <v>10.5</v>
      </c>
      <c r="KE12" s="307">
        <v>10.5</v>
      </c>
      <c r="KF12" s="307">
        <v>10.5</v>
      </c>
      <c r="KG12" s="307">
        <v>10.5</v>
      </c>
      <c r="KH12" s="307">
        <v>10.5</v>
      </c>
      <c r="KI12" s="307">
        <v>10.5</v>
      </c>
      <c r="KJ12" s="307">
        <v>10.5</v>
      </c>
      <c r="KK12" s="307">
        <v>10.5</v>
      </c>
      <c r="KL12" s="307">
        <v>10.5</v>
      </c>
      <c r="KM12" s="307">
        <v>10.5</v>
      </c>
      <c r="KN12" s="307">
        <v>10.5</v>
      </c>
      <c r="KO12" s="307">
        <v>10.5</v>
      </c>
      <c r="KP12" s="307">
        <v>10.5</v>
      </c>
      <c r="KQ12" s="307">
        <v>10.5</v>
      </c>
      <c r="KR12" s="307">
        <v>10.5</v>
      </c>
      <c r="KS12" s="307">
        <v>10.5</v>
      </c>
      <c r="KT12" s="307">
        <v>10.5</v>
      </c>
      <c r="KU12" s="307">
        <v>5</v>
      </c>
      <c r="KV12" s="307"/>
      <c r="KW12" s="307"/>
      <c r="KX12" s="307"/>
      <c r="KY12" s="307"/>
      <c r="KZ12" s="307"/>
      <c r="LA12" s="307"/>
      <c r="LB12" s="307"/>
      <c r="LC12" s="307"/>
      <c r="LD12" s="307"/>
      <c r="LE12" s="307"/>
      <c r="LF12" s="307"/>
      <c r="LG12" s="307"/>
      <c r="LH12" s="307"/>
      <c r="LI12" s="307"/>
      <c r="LJ12" s="307"/>
      <c r="LK12" s="307"/>
      <c r="LL12" s="307"/>
      <c r="LM12" s="307"/>
      <c r="LN12" s="307"/>
      <c r="LO12" s="307"/>
      <c r="LP12" s="307"/>
      <c r="LQ12" s="307"/>
      <c r="LR12" s="307"/>
      <c r="LS12" s="307"/>
      <c r="LT12" s="307"/>
      <c r="LU12" s="307"/>
      <c r="LV12" s="307"/>
      <c r="LW12" s="307">
        <v>5</v>
      </c>
      <c r="LX12" s="307">
        <v>10.5</v>
      </c>
      <c r="LY12" s="307">
        <v>10.5</v>
      </c>
      <c r="LZ12" s="307">
        <v>10.5</v>
      </c>
      <c r="MA12" s="307">
        <v>10.5</v>
      </c>
      <c r="MB12" s="307">
        <v>10.5</v>
      </c>
      <c r="MC12" s="307">
        <v>10.5</v>
      </c>
      <c r="MD12" s="307">
        <v>10.5</v>
      </c>
      <c r="ME12" s="307">
        <v>10.5</v>
      </c>
      <c r="MF12" s="307">
        <v>10.5</v>
      </c>
      <c r="MG12" s="307">
        <v>10.5</v>
      </c>
      <c r="MH12" s="307">
        <v>10.5</v>
      </c>
      <c r="MI12" s="307">
        <v>10.5</v>
      </c>
      <c r="MJ12" s="307">
        <v>10.5</v>
      </c>
      <c r="MK12" s="307">
        <v>10.5</v>
      </c>
      <c r="ML12" s="307">
        <v>10.5</v>
      </c>
      <c r="MM12" s="307">
        <v>10.5</v>
      </c>
      <c r="MN12" s="307">
        <v>10.5</v>
      </c>
      <c r="MO12" s="307">
        <v>10.5</v>
      </c>
      <c r="MP12" s="307">
        <v>10.5</v>
      </c>
      <c r="MQ12" s="307">
        <v>10.5</v>
      </c>
      <c r="MR12" s="307">
        <v>10.5</v>
      </c>
      <c r="MS12" s="307">
        <v>10.5</v>
      </c>
      <c r="MT12" s="307">
        <v>10.5</v>
      </c>
      <c r="MU12" s="307">
        <v>10.5</v>
      </c>
      <c r="MV12" s="307">
        <v>10.5</v>
      </c>
      <c r="MW12" s="307">
        <v>10.5</v>
      </c>
      <c r="MX12" s="307">
        <v>10.5</v>
      </c>
      <c r="MY12" s="307">
        <v>5</v>
      </c>
      <c r="MZ12" s="307"/>
      <c r="NA12" s="307"/>
      <c r="NB12" s="307"/>
      <c r="NC12" s="307"/>
      <c r="ND12" s="307"/>
      <c r="NE12" s="307"/>
      <c r="NF12" s="307"/>
      <c r="NG12" s="307"/>
      <c r="NH12" s="307"/>
      <c r="NI12" s="307"/>
      <c r="NJ12" s="307"/>
      <c r="NK12" s="307"/>
      <c r="NL12" s="307"/>
      <c r="NM12" s="307"/>
      <c r="NN12" s="307"/>
      <c r="NO12" s="307"/>
      <c r="NP12" s="307"/>
      <c r="NQ12" s="307"/>
      <c r="NR12" s="307"/>
      <c r="NS12" s="307"/>
      <c r="NT12" s="307"/>
      <c r="NU12" s="307"/>
      <c r="NV12" s="307"/>
      <c r="NW12" s="307"/>
      <c r="NX12" s="307"/>
      <c r="NY12" s="307"/>
      <c r="NZ12" s="307"/>
      <c r="OA12" s="307">
        <v>5</v>
      </c>
      <c r="OB12" s="307">
        <v>10.5</v>
      </c>
      <c r="OC12" s="307">
        <v>10.5</v>
      </c>
      <c r="OD12" s="307">
        <v>10.5</v>
      </c>
      <c r="OE12" s="307">
        <v>10.5</v>
      </c>
      <c r="OF12" s="307">
        <v>10.5</v>
      </c>
      <c r="OG12" s="307">
        <v>10.5</v>
      </c>
      <c r="OH12" s="307">
        <v>10.5</v>
      </c>
      <c r="OI12" s="307">
        <v>10.5</v>
      </c>
      <c r="OJ12" s="307">
        <v>10.5</v>
      </c>
      <c r="OK12" s="307">
        <v>10.5</v>
      </c>
      <c r="OL12" s="307">
        <v>10.5</v>
      </c>
      <c r="OM12" s="307">
        <v>10.5</v>
      </c>
    </row>
    <row r="13" spans="1:419" ht="15.75" x14ac:dyDescent="0.25">
      <c r="A13" s="215" t="s">
        <v>71</v>
      </c>
      <c r="B13" s="128">
        <v>3</v>
      </c>
      <c r="C13" s="251">
        <v>3</v>
      </c>
      <c r="D13" s="264" t="s">
        <v>48</v>
      </c>
      <c r="E13" s="216" t="s">
        <v>2</v>
      </c>
      <c r="F13" s="244" t="s">
        <v>0</v>
      </c>
      <c r="G13" s="219" t="s">
        <v>304</v>
      </c>
      <c r="H13" s="226">
        <v>10.5</v>
      </c>
      <c r="I13" s="227">
        <v>10.5</v>
      </c>
      <c r="J13" s="227">
        <v>10.5</v>
      </c>
      <c r="K13" s="227">
        <v>10.5</v>
      </c>
      <c r="L13" s="227">
        <v>10.5</v>
      </c>
      <c r="M13" s="227">
        <v>5</v>
      </c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98"/>
      <c r="AM13" s="65"/>
      <c r="AN13" s="65"/>
      <c r="AO13" s="227">
        <v>5</v>
      </c>
      <c r="AP13" s="227">
        <v>10.5</v>
      </c>
      <c r="AQ13" s="227">
        <v>10.5</v>
      </c>
      <c r="AR13" s="227">
        <v>10.5</v>
      </c>
      <c r="AS13" s="227">
        <v>10.5</v>
      </c>
      <c r="AT13" s="227">
        <v>10.5</v>
      </c>
      <c r="AU13" s="227">
        <v>10.5</v>
      </c>
      <c r="AV13" s="227">
        <v>10.5</v>
      </c>
      <c r="AW13" s="227">
        <v>10.5</v>
      </c>
      <c r="AX13" s="227">
        <v>10.5</v>
      </c>
      <c r="AY13" s="227">
        <v>10.5</v>
      </c>
      <c r="AZ13" s="227">
        <v>10.5</v>
      </c>
      <c r="BA13" s="227">
        <v>10.5</v>
      </c>
      <c r="BB13" s="227">
        <v>10.5</v>
      </c>
      <c r="BC13" s="227">
        <v>10.5</v>
      </c>
      <c r="BD13" s="83">
        <v>10.5</v>
      </c>
      <c r="BE13" s="83">
        <v>10.5</v>
      </c>
      <c r="BF13" s="83">
        <v>10.5</v>
      </c>
      <c r="BG13" s="83">
        <v>10.5</v>
      </c>
      <c r="BH13" s="83">
        <v>10.5</v>
      </c>
      <c r="BI13" s="83">
        <v>10.5</v>
      </c>
      <c r="BJ13" s="83">
        <v>10.5</v>
      </c>
      <c r="BK13" s="83">
        <v>10.5</v>
      </c>
      <c r="BL13" s="83">
        <v>10.5</v>
      </c>
      <c r="BM13" s="83">
        <v>10.5</v>
      </c>
      <c r="BN13" s="84">
        <v>10.5</v>
      </c>
      <c r="BO13" s="85">
        <v>10.5</v>
      </c>
      <c r="BP13" s="83">
        <v>10.5</v>
      </c>
      <c r="BQ13" s="83">
        <v>5</v>
      </c>
      <c r="BR13" s="83"/>
      <c r="BS13" s="83"/>
      <c r="BT13" s="83"/>
      <c r="BU13" s="83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83"/>
      <c r="CL13" s="227">
        <v>5</v>
      </c>
      <c r="CM13" s="227">
        <v>10.5</v>
      </c>
      <c r="CN13" s="227">
        <v>10.5</v>
      </c>
      <c r="CO13" s="227">
        <v>10.5</v>
      </c>
      <c r="CP13" s="227">
        <v>10.5</v>
      </c>
      <c r="CQ13" s="227">
        <v>10.5</v>
      </c>
      <c r="CR13" s="227">
        <v>10.5</v>
      </c>
      <c r="CS13" s="227">
        <v>10.5</v>
      </c>
      <c r="CT13" s="226">
        <v>10.5</v>
      </c>
      <c r="CU13" s="227">
        <v>10.5</v>
      </c>
      <c r="CV13" s="227">
        <v>10.5</v>
      </c>
      <c r="CW13" s="227">
        <v>10.5</v>
      </c>
      <c r="CX13" s="227">
        <v>10.5</v>
      </c>
      <c r="CY13" s="227">
        <v>10.5</v>
      </c>
      <c r="CZ13" s="227">
        <v>5</v>
      </c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304">
        <v>5</v>
      </c>
      <c r="DO13" s="304">
        <v>10.5</v>
      </c>
      <c r="DP13" s="304">
        <v>10.5</v>
      </c>
      <c r="DQ13" s="304">
        <v>10.5</v>
      </c>
      <c r="DR13" s="304">
        <v>10.5</v>
      </c>
      <c r="DS13" s="304">
        <v>10.5</v>
      </c>
      <c r="DT13" s="304">
        <v>10.5</v>
      </c>
      <c r="DU13" s="304">
        <v>10.5</v>
      </c>
      <c r="DV13" s="304">
        <v>10.5</v>
      </c>
      <c r="DW13" s="304">
        <v>10.5</v>
      </c>
      <c r="DX13" s="304">
        <v>10.5</v>
      </c>
      <c r="DY13" s="304">
        <v>10.5</v>
      </c>
      <c r="DZ13" s="304">
        <v>5</v>
      </c>
      <c r="EA13" s="249"/>
      <c r="EB13" s="249"/>
      <c r="EC13" s="249"/>
      <c r="ED13" s="249"/>
      <c r="EE13" s="249"/>
      <c r="EF13" s="249"/>
      <c r="EG13" s="249"/>
      <c r="EH13" s="249"/>
      <c r="EI13" s="249"/>
      <c r="EJ13" s="249"/>
      <c r="EK13" s="249"/>
      <c r="EL13" s="249"/>
      <c r="EM13" s="249"/>
      <c r="EN13" s="249"/>
      <c r="EO13" s="249"/>
      <c r="EP13" s="296">
        <v>5</v>
      </c>
      <c r="EQ13" s="296">
        <v>10.5</v>
      </c>
      <c r="ER13" s="296">
        <v>10.5</v>
      </c>
      <c r="ES13" s="296">
        <v>10.5</v>
      </c>
      <c r="ET13" s="296">
        <v>10.5</v>
      </c>
      <c r="EU13" s="296">
        <v>10.5</v>
      </c>
      <c r="EV13" s="296">
        <v>10.5</v>
      </c>
      <c r="EW13" s="296">
        <v>10.5</v>
      </c>
      <c r="EX13" s="296">
        <v>10.5</v>
      </c>
      <c r="EY13" s="296">
        <v>10.5</v>
      </c>
      <c r="EZ13" s="296">
        <v>10.5</v>
      </c>
      <c r="FA13" s="296">
        <v>10.5</v>
      </c>
      <c r="FB13" s="297">
        <v>10.5</v>
      </c>
      <c r="FC13" s="296">
        <v>10.5</v>
      </c>
      <c r="FD13" s="296">
        <v>5</v>
      </c>
      <c r="FE13" s="286"/>
      <c r="FF13" s="286"/>
      <c r="FG13" s="286"/>
      <c r="FH13" s="286"/>
      <c r="FI13" s="286"/>
      <c r="FJ13" s="286"/>
      <c r="FK13" s="286"/>
      <c r="FL13" s="286"/>
      <c r="FM13" s="286"/>
      <c r="FN13" s="286"/>
      <c r="FO13" s="286"/>
      <c r="FP13" s="286"/>
      <c r="FQ13" s="286"/>
      <c r="FR13" s="286">
        <v>5</v>
      </c>
      <c r="FS13" s="286">
        <v>10.5</v>
      </c>
      <c r="FT13" s="286">
        <v>10.5</v>
      </c>
      <c r="FU13" s="286">
        <v>10.5</v>
      </c>
      <c r="FV13" s="286">
        <v>10.5</v>
      </c>
      <c r="FW13" s="286">
        <v>10.5</v>
      </c>
      <c r="FX13" s="286">
        <v>10.5</v>
      </c>
      <c r="FY13" s="286">
        <v>10.5</v>
      </c>
      <c r="FZ13" s="286">
        <v>10.5</v>
      </c>
      <c r="GA13" s="286">
        <v>10.5</v>
      </c>
      <c r="GB13" s="286">
        <v>10.5</v>
      </c>
      <c r="GC13" s="286">
        <v>10.5</v>
      </c>
      <c r="GD13" s="286">
        <v>10.5</v>
      </c>
      <c r="GE13" s="286">
        <v>10.5</v>
      </c>
      <c r="GF13" s="295">
        <v>5</v>
      </c>
      <c r="GG13" s="85"/>
      <c r="GH13" s="83"/>
      <c r="GI13" s="83"/>
      <c r="GJ13" s="83"/>
      <c r="GK13" s="83"/>
      <c r="GL13" s="83"/>
      <c r="GM13" s="83"/>
      <c r="GN13" s="83"/>
      <c r="GO13" s="83"/>
      <c r="GP13" s="83"/>
      <c r="GQ13" s="83"/>
      <c r="GR13" s="83"/>
      <c r="GS13" s="83"/>
      <c r="GT13" s="83">
        <v>5</v>
      </c>
      <c r="GU13" s="83">
        <v>10.5</v>
      </c>
      <c r="GV13" s="83">
        <v>10.5</v>
      </c>
      <c r="GW13" s="83">
        <v>10.5</v>
      </c>
      <c r="GX13" s="83">
        <v>10.5</v>
      </c>
      <c r="GY13" s="83">
        <v>10.5</v>
      </c>
      <c r="GZ13" s="83">
        <v>10.5</v>
      </c>
      <c r="HA13" s="83">
        <v>10.5</v>
      </c>
      <c r="HB13" s="83">
        <v>10.5</v>
      </c>
      <c r="HC13" s="83">
        <v>10.5</v>
      </c>
      <c r="HD13" s="83">
        <v>10.5</v>
      </c>
      <c r="HE13" s="83">
        <v>10.5</v>
      </c>
      <c r="HF13" s="83">
        <v>10.5</v>
      </c>
      <c r="HG13" s="83">
        <v>10.5</v>
      </c>
      <c r="HH13" s="83">
        <v>5</v>
      </c>
      <c r="HI13" s="83"/>
      <c r="HJ13" s="83"/>
      <c r="HK13" s="84"/>
      <c r="HL13" s="85"/>
      <c r="HM13" s="83"/>
      <c r="HN13" s="83"/>
      <c r="HO13" s="83"/>
      <c r="HP13" s="83"/>
      <c r="HQ13" s="83"/>
      <c r="HR13" s="83"/>
      <c r="HS13" s="83"/>
      <c r="HT13" s="83"/>
      <c r="HU13" s="83"/>
      <c r="HV13" s="83"/>
      <c r="HW13" s="83"/>
      <c r="HX13" s="83"/>
      <c r="HY13" s="83"/>
      <c r="HZ13" s="83"/>
      <c r="IA13" s="83"/>
      <c r="IB13" s="83"/>
      <c r="IC13" s="83"/>
      <c r="ID13" s="83"/>
      <c r="IE13" s="83"/>
      <c r="IF13" s="83"/>
      <c r="IG13" s="83"/>
      <c r="IH13" s="83"/>
      <c r="II13" s="83"/>
      <c r="IJ13" s="83"/>
      <c r="IK13" s="83"/>
      <c r="IL13" s="83"/>
      <c r="IM13" s="83"/>
      <c r="IN13" s="83"/>
      <c r="IO13" s="83"/>
      <c r="IP13" s="84"/>
      <c r="IQ13" s="307"/>
      <c r="IR13" s="307"/>
      <c r="IS13" s="307"/>
      <c r="IT13" s="307"/>
      <c r="IU13" s="307"/>
      <c r="IV13" s="307"/>
      <c r="IW13" s="307"/>
      <c r="IX13" s="307"/>
      <c r="IY13" s="307"/>
      <c r="IZ13" s="307"/>
      <c r="JA13" s="307"/>
      <c r="JB13" s="307"/>
      <c r="JC13" s="307"/>
      <c r="JD13" s="307"/>
      <c r="JE13" s="307"/>
      <c r="JF13" s="307"/>
      <c r="JG13" s="307"/>
      <c r="JH13" s="307"/>
      <c r="JI13" s="307">
        <v>10.5</v>
      </c>
      <c r="JJ13" s="307">
        <v>10.5</v>
      </c>
      <c r="JK13" s="307">
        <v>10.5</v>
      </c>
      <c r="JL13" s="307">
        <v>10.5</v>
      </c>
      <c r="JM13" s="307">
        <v>10.5</v>
      </c>
      <c r="JN13" s="307">
        <v>10.5</v>
      </c>
      <c r="JO13" s="307">
        <v>10.5</v>
      </c>
      <c r="JP13" s="307">
        <v>10.5</v>
      </c>
      <c r="JQ13" s="307">
        <v>10.5</v>
      </c>
      <c r="JR13" s="307">
        <v>10.5</v>
      </c>
      <c r="JS13" s="307">
        <v>10.5</v>
      </c>
      <c r="JT13" s="307">
        <v>10.5</v>
      </c>
      <c r="JU13" s="307">
        <v>10.5</v>
      </c>
      <c r="JV13" s="307">
        <v>10.5</v>
      </c>
      <c r="JW13" s="307">
        <v>10.5</v>
      </c>
      <c r="JX13" s="307">
        <v>10.5</v>
      </c>
      <c r="JY13" s="307">
        <v>10.5</v>
      </c>
      <c r="JZ13" s="307">
        <v>10.5</v>
      </c>
      <c r="KA13" s="307">
        <v>10.5</v>
      </c>
      <c r="KB13" s="307">
        <v>10.5</v>
      </c>
      <c r="KC13" s="307">
        <v>10.5</v>
      </c>
      <c r="KD13" s="307">
        <v>10.5</v>
      </c>
      <c r="KE13" s="307">
        <v>10.5</v>
      </c>
      <c r="KF13" s="307">
        <v>10.5</v>
      </c>
      <c r="KG13" s="307">
        <v>5</v>
      </c>
      <c r="KH13" s="307"/>
      <c r="KI13" s="307"/>
      <c r="KJ13" s="307"/>
      <c r="KK13" s="307"/>
      <c r="KL13" s="307"/>
      <c r="KM13" s="307"/>
      <c r="KN13" s="307"/>
      <c r="KO13" s="307"/>
      <c r="KP13" s="307"/>
      <c r="KQ13" s="307"/>
      <c r="KR13" s="307"/>
      <c r="KS13" s="307"/>
      <c r="KT13" s="307"/>
      <c r="KU13" s="307"/>
      <c r="KV13" s="307"/>
      <c r="KW13" s="307"/>
      <c r="KX13" s="307"/>
      <c r="KY13" s="307"/>
      <c r="KZ13" s="307"/>
      <c r="LA13" s="307"/>
      <c r="LB13" s="307"/>
      <c r="LC13" s="307"/>
      <c r="LD13" s="307"/>
      <c r="LE13" s="307"/>
      <c r="LF13" s="307"/>
      <c r="LG13" s="307"/>
      <c r="LH13" s="307"/>
      <c r="LI13" s="307">
        <v>5</v>
      </c>
      <c r="LJ13" s="307">
        <v>10.5</v>
      </c>
      <c r="LK13" s="307">
        <v>10.5</v>
      </c>
      <c r="LL13" s="307">
        <v>10.5</v>
      </c>
      <c r="LM13" s="307">
        <v>10.5</v>
      </c>
      <c r="LN13" s="307">
        <v>10.5</v>
      </c>
      <c r="LO13" s="307">
        <v>10.5</v>
      </c>
      <c r="LP13" s="307">
        <v>10.5</v>
      </c>
      <c r="LQ13" s="307">
        <v>10.5</v>
      </c>
      <c r="LR13" s="307">
        <v>10.5</v>
      </c>
      <c r="LS13" s="307">
        <v>10.5</v>
      </c>
      <c r="LT13" s="307">
        <v>10.5</v>
      </c>
      <c r="LU13" s="307">
        <v>10.5</v>
      </c>
      <c r="LV13" s="307">
        <v>10.5</v>
      </c>
      <c r="LW13" s="307">
        <v>10.5</v>
      </c>
      <c r="LX13" s="307">
        <v>10.5</v>
      </c>
      <c r="LY13" s="307">
        <v>10.5</v>
      </c>
      <c r="LZ13" s="307">
        <v>10.5</v>
      </c>
      <c r="MA13" s="307">
        <v>10.5</v>
      </c>
      <c r="MB13" s="307">
        <v>10.5</v>
      </c>
      <c r="MC13" s="307">
        <v>10.5</v>
      </c>
      <c r="MD13" s="307">
        <v>10.5</v>
      </c>
      <c r="ME13" s="307">
        <v>10.5</v>
      </c>
      <c r="MF13" s="307">
        <v>10.5</v>
      </c>
      <c r="MG13" s="307">
        <v>10.5</v>
      </c>
      <c r="MH13" s="307">
        <v>10.5</v>
      </c>
      <c r="MI13" s="307">
        <v>10.5</v>
      </c>
      <c r="MJ13" s="307">
        <v>10.5</v>
      </c>
      <c r="MK13" s="307">
        <v>5</v>
      </c>
      <c r="ML13" s="307"/>
      <c r="MM13" s="307"/>
      <c r="MN13" s="307"/>
      <c r="MO13" s="307"/>
      <c r="MP13" s="307"/>
      <c r="MQ13" s="307"/>
      <c r="MR13" s="307"/>
      <c r="MS13" s="307"/>
      <c r="MT13" s="307"/>
      <c r="MU13" s="307"/>
      <c r="MV13" s="307"/>
      <c r="MW13" s="307"/>
      <c r="MX13" s="307"/>
      <c r="MY13" s="307"/>
      <c r="MZ13" s="307"/>
      <c r="NA13" s="307"/>
      <c r="NB13" s="307"/>
      <c r="NC13" s="307"/>
      <c r="ND13" s="307"/>
      <c r="NE13" s="307"/>
      <c r="NF13" s="307"/>
      <c r="NG13" s="307"/>
      <c r="NH13" s="307"/>
      <c r="NI13" s="307"/>
      <c r="NJ13" s="307"/>
      <c r="NK13" s="307"/>
      <c r="NL13" s="307"/>
      <c r="NM13" s="307">
        <v>5</v>
      </c>
      <c r="NN13" s="307">
        <v>10.5</v>
      </c>
      <c r="NO13" s="307">
        <v>10.5</v>
      </c>
      <c r="NP13" s="307">
        <v>10.5</v>
      </c>
      <c r="NQ13" s="307">
        <v>10.5</v>
      </c>
      <c r="NR13" s="307">
        <v>10.5</v>
      </c>
      <c r="NS13" s="307">
        <v>10.5</v>
      </c>
      <c r="NT13" s="307">
        <v>10.5</v>
      </c>
      <c r="NU13" s="307">
        <v>10.5</v>
      </c>
      <c r="NV13" s="307">
        <v>10.5</v>
      </c>
      <c r="NW13" s="307">
        <v>10.5</v>
      </c>
      <c r="NX13" s="307">
        <v>10.5</v>
      </c>
      <c r="NY13" s="307">
        <v>10.5</v>
      </c>
      <c r="NZ13" s="307">
        <v>10.5</v>
      </c>
      <c r="OA13" s="307">
        <v>10.5</v>
      </c>
      <c r="OB13" s="307">
        <v>10.5</v>
      </c>
      <c r="OC13" s="307">
        <v>10.5</v>
      </c>
      <c r="OD13" s="307">
        <v>10.5</v>
      </c>
      <c r="OE13" s="307">
        <v>10.5</v>
      </c>
      <c r="OF13" s="307">
        <v>10.5</v>
      </c>
      <c r="OG13" s="307">
        <v>10.5</v>
      </c>
      <c r="OH13" s="307">
        <v>10.5</v>
      </c>
      <c r="OI13" s="307">
        <v>10.5</v>
      </c>
      <c r="OJ13" s="307">
        <v>10.5</v>
      </c>
      <c r="OK13" s="307">
        <v>10.5</v>
      </c>
      <c r="OL13" s="307">
        <v>10.5</v>
      </c>
      <c r="OM13" s="307">
        <v>10.5</v>
      </c>
      <c r="ON13" s="307"/>
      <c r="OO13" s="307"/>
    </row>
    <row r="14" spans="1:419" ht="15.75" x14ac:dyDescent="0.25">
      <c r="A14" s="214" t="s">
        <v>57</v>
      </c>
      <c r="B14" s="128">
        <v>4</v>
      </c>
      <c r="C14" s="251">
        <v>3</v>
      </c>
      <c r="D14" s="264" t="s">
        <v>48</v>
      </c>
      <c r="E14" s="216" t="s">
        <v>3</v>
      </c>
      <c r="F14" s="244" t="s">
        <v>0</v>
      </c>
      <c r="G14" s="219" t="s">
        <v>306</v>
      </c>
      <c r="H14" s="85"/>
      <c r="I14" s="83"/>
      <c r="J14" s="83"/>
      <c r="K14" s="157" t="s">
        <v>201</v>
      </c>
      <c r="L14" s="157" t="s">
        <v>201</v>
      </c>
      <c r="M14" s="83">
        <v>5</v>
      </c>
      <c r="N14" s="83">
        <v>10.5</v>
      </c>
      <c r="O14" s="83">
        <v>10.5</v>
      </c>
      <c r="P14" s="83">
        <v>10.5</v>
      </c>
      <c r="Q14" s="83">
        <v>10.5</v>
      </c>
      <c r="R14" s="83">
        <v>10.5</v>
      </c>
      <c r="S14" s="83">
        <v>10.5</v>
      </c>
      <c r="T14" s="83">
        <v>10.5</v>
      </c>
      <c r="U14" s="83">
        <v>10.5</v>
      </c>
      <c r="V14" s="83">
        <v>10.5</v>
      </c>
      <c r="W14" s="83">
        <v>10.5</v>
      </c>
      <c r="X14" s="83">
        <v>10.5</v>
      </c>
      <c r="Y14" s="83">
        <v>10.5</v>
      </c>
      <c r="Z14" s="83">
        <v>10.5</v>
      </c>
      <c r="AA14" s="227">
        <v>10.5</v>
      </c>
      <c r="AB14" s="227">
        <v>10.5</v>
      </c>
      <c r="AC14" s="227">
        <v>10.5</v>
      </c>
      <c r="AD14" s="227">
        <v>10.5</v>
      </c>
      <c r="AE14" s="227">
        <v>10.5</v>
      </c>
      <c r="AF14" s="227">
        <v>10.5</v>
      </c>
      <c r="AG14" s="227">
        <v>10.5</v>
      </c>
      <c r="AH14" s="227">
        <v>10.5</v>
      </c>
      <c r="AI14" s="227">
        <v>10.5</v>
      </c>
      <c r="AJ14" s="227">
        <v>10.5</v>
      </c>
      <c r="AK14" s="227">
        <v>10.5</v>
      </c>
      <c r="AL14" s="229">
        <v>10.5</v>
      </c>
      <c r="AM14" s="227">
        <v>10.5</v>
      </c>
      <c r="AN14" s="227">
        <v>10.5</v>
      </c>
      <c r="AO14" s="227">
        <v>5</v>
      </c>
      <c r="AP14" s="65"/>
      <c r="AQ14" s="65"/>
      <c r="AR14" s="65"/>
      <c r="AS14" s="65"/>
      <c r="AT14" s="265"/>
      <c r="AU14" s="265"/>
      <c r="AV14" s="265"/>
      <c r="AW14" s="265"/>
      <c r="AX14" s="265"/>
      <c r="AY14" s="265"/>
      <c r="AZ14" s="265"/>
      <c r="BA14" s="265"/>
      <c r="BB14" s="265"/>
      <c r="BC14" s="265"/>
      <c r="BD14" s="265"/>
      <c r="BE14" s="265"/>
      <c r="BF14" s="265"/>
      <c r="BG14" s="265"/>
      <c r="BH14" s="65"/>
      <c r="BI14" s="65"/>
      <c r="BJ14" s="65"/>
      <c r="BK14" s="65"/>
      <c r="BL14" s="65"/>
      <c r="BM14" s="65"/>
      <c r="BN14" s="98"/>
      <c r="BO14" s="247" t="s">
        <v>201</v>
      </c>
      <c r="BP14" s="157" t="s">
        <v>201</v>
      </c>
      <c r="BQ14" s="227">
        <v>5</v>
      </c>
      <c r="BR14" s="227">
        <v>10.5</v>
      </c>
      <c r="BS14" s="227">
        <v>10.5</v>
      </c>
      <c r="BT14" s="227">
        <v>10.5</v>
      </c>
      <c r="BU14" s="227">
        <v>10.5</v>
      </c>
      <c r="BV14" s="227">
        <v>10.5</v>
      </c>
      <c r="BW14" s="227">
        <v>10.5</v>
      </c>
      <c r="BX14" s="227">
        <v>5</v>
      </c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157" t="s">
        <v>201</v>
      </c>
      <c r="CK14" s="157" t="s">
        <v>201</v>
      </c>
      <c r="CL14" s="83">
        <v>5</v>
      </c>
      <c r="CM14" s="83">
        <v>10.5</v>
      </c>
      <c r="CN14" s="83">
        <v>10.5</v>
      </c>
      <c r="CO14" s="83">
        <v>10.5</v>
      </c>
      <c r="CP14" s="83">
        <v>10.5</v>
      </c>
      <c r="CQ14" s="83">
        <v>10.5</v>
      </c>
      <c r="CR14" s="83">
        <v>10.5</v>
      </c>
      <c r="CS14" s="83">
        <v>10.5</v>
      </c>
      <c r="CT14" s="85">
        <v>10.5</v>
      </c>
      <c r="CU14" s="83">
        <v>10.5</v>
      </c>
      <c r="CV14" s="83">
        <v>10.5</v>
      </c>
      <c r="CW14" s="83">
        <v>5</v>
      </c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83"/>
      <c r="DL14" s="157" t="s">
        <v>201</v>
      </c>
      <c r="DM14" s="157" t="s">
        <v>201</v>
      </c>
      <c r="DN14" s="227">
        <v>5</v>
      </c>
      <c r="DO14" s="227">
        <v>10.5</v>
      </c>
      <c r="DP14" s="227">
        <v>10.5</v>
      </c>
      <c r="DQ14" s="227">
        <v>10.5</v>
      </c>
      <c r="DR14" s="227">
        <v>10.5</v>
      </c>
      <c r="DS14" s="227">
        <v>10.5</v>
      </c>
      <c r="DT14" s="227">
        <v>10.5</v>
      </c>
      <c r="DU14" s="227">
        <v>10.5</v>
      </c>
      <c r="DV14" s="227">
        <v>10.5</v>
      </c>
      <c r="DW14" s="229">
        <v>10.5</v>
      </c>
      <c r="DX14" s="226">
        <v>10.5</v>
      </c>
      <c r="DY14" s="227">
        <v>10.5</v>
      </c>
      <c r="DZ14" s="227">
        <v>10.5</v>
      </c>
      <c r="EA14" s="227">
        <v>10.5</v>
      </c>
      <c r="EB14" s="227">
        <v>5</v>
      </c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308" t="s">
        <v>201</v>
      </c>
      <c r="EO14" s="308" t="s">
        <v>201</v>
      </c>
      <c r="EP14" s="296">
        <v>5</v>
      </c>
      <c r="EQ14" s="296">
        <v>10.5</v>
      </c>
      <c r="ER14" s="296">
        <v>10.5</v>
      </c>
      <c r="ES14" s="296">
        <v>10.5</v>
      </c>
      <c r="ET14" s="296">
        <v>10.5</v>
      </c>
      <c r="EU14" s="296">
        <v>10.5</v>
      </c>
      <c r="EV14" s="296">
        <v>10.5</v>
      </c>
      <c r="EW14" s="296">
        <v>10.5</v>
      </c>
      <c r="EX14" s="296">
        <v>10.5</v>
      </c>
      <c r="EY14" s="296">
        <v>10.5</v>
      </c>
      <c r="EZ14" s="296">
        <v>10.5</v>
      </c>
      <c r="FA14" s="296">
        <v>10.5</v>
      </c>
      <c r="FB14" s="297">
        <v>10.5</v>
      </c>
      <c r="FC14" s="296">
        <v>10.5</v>
      </c>
      <c r="FD14" s="296">
        <v>5</v>
      </c>
      <c r="FE14" s="286"/>
      <c r="FF14" s="286"/>
      <c r="FG14" s="286"/>
      <c r="FH14" s="286"/>
      <c r="FI14" s="286"/>
      <c r="FJ14" s="286"/>
      <c r="FK14" s="286"/>
      <c r="FL14" s="286"/>
      <c r="FM14" s="286"/>
      <c r="FN14" s="286"/>
      <c r="FO14" s="286"/>
      <c r="FP14" s="286"/>
      <c r="FQ14" s="286"/>
      <c r="FR14" s="227">
        <v>5</v>
      </c>
      <c r="FS14" s="227">
        <v>10.5</v>
      </c>
      <c r="FT14" s="227">
        <v>10.5</v>
      </c>
      <c r="FU14" s="227">
        <v>10.5</v>
      </c>
      <c r="FV14" s="227">
        <v>10.5</v>
      </c>
      <c r="FW14" s="227">
        <v>10.5</v>
      </c>
      <c r="FX14" s="227">
        <v>10.5</v>
      </c>
      <c r="FY14" s="227">
        <v>10.5</v>
      </c>
      <c r="FZ14" s="227">
        <v>10.5</v>
      </c>
      <c r="GA14" s="227">
        <v>10.5</v>
      </c>
      <c r="GB14" s="227">
        <v>10.5</v>
      </c>
      <c r="GC14" s="227">
        <v>10.5</v>
      </c>
      <c r="GD14" s="227">
        <v>10.5</v>
      </c>
      <c r="GE14" s="227">
        <v>10.5</v>
      </c>
      <c r="GF14" s="229">
        <v>5</v>
      </c>
      <c r="GG14" s="85"/>
      <c r="GH14" s="83"/>
      <c r="GI14" s="83"/>
      <c r="GJ14" s="83"/>
      <c r="GK14" s="83"/>
      <c r="GL14" s="83"/>
      <c r="GM14" s="83"/>
      <c r="GN14" s="83"/>
      <c r="GO14" s="83"/>
      <c r="GP14" s="83"/>
      <c r="GQ14" s="83"/>
      <c r="GR14" s="83"/>
      <c r="GS14" s="83"/>
      <c r="GT14" s="83">
        <v>5</v>
      </c>
      <c r="GU14" s="83">
        <v>10.5</v>
      </c>
      <c r="GV14" s="83">
        <v>10.5</v>
      </c>
      <c r="GW14" s="83">
        <v>10.5</v>
      </c>
      <c r="GX14" s="83">
        <v>10.5</v>
      </c>
      <c r="GY14" s="83">
        <v>10.5</v>
      </c>
      <c r="GZ14" s="83">
        <v>10.5</v>
      </c>
      <c r="HA14" s="83">
        <v>10.5</v>
      </c>
      <c r="HB14" s="83">
        <v>10.5</v>
      </c>
      <c r="HC14" s="83">
        <v>10.5</v>
      </c>
      <c r="HD14" s="83">
        <v>10.5</v>
      </c>
      <c r="HE14" s="83">
        <v>10.5</v>
      </c>
      <c r="HF14" s="83">
        <v>10.5</v>
      </c>
      <c r="HG14" s="83">
        <v>10.5</v>
      </c>
      <c r="HH14" s="83">
        <v>5</v>
      </c>
      <c r="HI14" s="83"/>
      <c r="HJ14" s="83"/>
      <c r="HK14" s="84"/>
      <c r="HL14" s="85"/>
      <c r="HM14" s="83"/>
      <c r="HN14" s="83"/>
      <c r="HO14" s="83"/>
      <c r="HP14" s="83"/>
      <c r="HQ14" s="83"/>
      <c r="HR14" s="83"/>
      <c r="HS14" s="83"/>
      <c r="HT14" s="83"/>
      <c r="HU14" s="83"/>
      <c r="HV14" s="83"/>
      <c r="HW14" s="83"/>
      <c r="HX14" s="83"/>
      <c r="HY14" s="83"/>
      <c r="HZ14" s="83"/>
      <c r="IA14" s="83"/>
      <c r="IB14" s="83"/>
      <c r="IC14" s="83"/>
      <c r="ID14" s="83"/>
      <c r="IE14" s="83"/>
      <c r="IF14" s="83"/>
      <c r="IG14" s="83"/>
      <c r="IH14" s="83"/>
      <c r="II14" s="83"/>
      <c r="IJ14" s="83"/>
      <c r="IK14" s="83"/>
      <c r="IL14" s="83"/>
      <c r="IM14" s="83"/>
      <c r="IN14" s="83"/>
      <c r="IO14" s="83"/>
      <c r="IP14" s="84"/>
      <c r="IQ14" s="307"/>
      <c r="IR14" s="307"/>
      <c r="IS14" s="307"/>
      <c r="IT14" s="307"/>
      <c r="IU14" s="307"/>
      <c r="IV14" s="307"/>
      <c r="IW14" s="307"/>
      <c r="IX14" s="307"/>
      <c r="IY14" s="307"/>
      <c r="IZ14" s="307"/>
      <c r="JA14" s="307"/>
      <c r="JB14" s="307"/>
      <c r="JC14" s="307"/>
      <c r="JD14" s="307"/>
      <c r="JE14" s="307"/>
      <c r="JF14" s="307"/>
      <c r="JG14" s="307"/>
      <c r="JH14" s="307"/>
      <c r="JI14" s="307"/>
      <c r="JJ14" s="307"/>
      <c r="JK14" s="307"/>
      <c r="JL14" s="307"/>
      <c r="JM14" s="307"/>
      <c r="JN14" s="307"/>
      <c r="JO14" s="307"/>
      <c r="JP14" s="307"/>
      <c r="JQ14" s="307"/>
      <c r="JR14" s="307"/>
      <c r="JS14" s="307"/>
      <c r="JT14" s="307"/>
      <c r="JU14" s="307"/>
      <c r="JV14" s="307"/>
      <c r="JW14" s="307"/>
      <c r="JX14" s="307"/>
      <c r="JY14" s="307"/>
      <c r="JZ14" s="307"/>
      <c r="KA14" s="307"/>
      <c r="KB14" s="307"/>
      <c r="KC14" s="307"/>
      <c r="KD14" s="307"/>
      <c r="KE14" s="307"/>
      <c r="KF14" s="307"/>
      <c r="KG14" s="307">
        <v>5</v>
      </c>
      <c r="KH14" s="307">
        <v>10.5</v>
      </c>
      <c r="KI14" s="307">
        <v>10.5</v>
      </c>
      <c r="KJ14" s="307">
        <v>10.5</v>
      </c>
      <c r="KK14" s="307">
        <v>10.5</v>
      </c>
      <c r="KL14" s="307">
        <v>10.5</v>
      </c>
      <c r="KM14" s="307">
        <v>10.5</v>
      </c>
      <c r="KN14" s="307">
        <v>10.5</v>
      </c>
      <c r="KO14" s="307">
        <v>10.5</v>
      </c>
      <c r="KP14" s="307">
        <v>10.5</v>
      </c>
      <c r="KQ14" s="307">
        <v>10.5</v>
      </c>
      <c r="KR14" s="307">
        <v>10.5</v>
      </c>
      <c r="KS14" s="307">
        <v>10.5</v>
      </c>
      <c r="KT14" s="307">
        <v>10.5</v>
      </c>
      <c r="KU14" s="307">
        <v>10.5</v>
      </c>
      <c r="KV14" s="307">
        <v>10.5</v>
      </c>
      <c r="KW14" s="307">
        <v>10.5</v>
      </c>
      <c r="KX14" s="307">
        <v>10.5</v>
      </c>
      <c r="KY14" s="307">
        <v>10.5</v>
      </c>
      <c r="KZ14" s="307">
        <v>10.5</v>
      </c>
      <c r="LA14" s="307">
        <v>10.5</v>
      </c>
      <c r="LB14" s="307">
        <v>10.5</v>
      </c>
      <c r="LC14" s="307">
        <v>10.5</v>
      </c>
      <c r="LD14" s="307">
        <v>10.5</v>
      </c>
      <c r="LE14" s="307">
        <v>10.5</v>
      </c>
      <c r="LF14" s="307">
        <v>10.5</v>
      </c>
      <c r="LG14" s="307">
        <v>10.5</v>
      </c>
      <c r="LH14" s="307">
        <v>10.5</v>
      </c>
      <c r="LI14" s="307">
        <v>5</v>
      </c>
      <c r="LJ14" s="307"/>
      <c r="LK14" s="307"/>
      <c r="LL14" s="307"/>
      <c r="LM14" s="307"/>
      <c r="LN14" s="307"/>
      <c r="LO14" s="307"/>
      <c r="LP14" s="307"/>
      <c r="LQ14" s="307"/>
      <c r="LR14" s="307"/>
      <c r="LS14" s="307"/>
      <c r="LT14" s="307"/>
      <c r="LU14" s="307"/>
      <c r="LV14" s="307"/>
      <c r="LW14" s="307"/>
      <c r="LX14" s="307"/>
      <c r="LY14" s="307"/>
      <c r="LZ14" s="307"/>
      <c r="MA14" s="307"/>
      <c r="MB14" s="307"/>
      <c r="MC14" s="307"/>
      <c r="MD14" s="307"/>
      <c r="ME14" s="307"/>
      <c r="MF14" s="307"/>
      <c r="MG14" s="307"/>
      <c r="MH14" s="307"/>
      <c r="MI14" s="307"/>
      <c r="MJ14" s="307"/>
      <c r="MK14" s="307">
        <v>5</v>
      </c>
      <c r="ML14" s="307">
        <v>10.5</v>
      </c>
      <c r="MM14" s="307">
        <v>10.5</v>
      </c>
      <c r="MN14" s="307">
        <v>10.5</v>
      </c>
      <c r="MO14" s="307">
        <v>10.5</v>
      </c>
      <c r="MP14" s="307">
        <v>10.5</v>
      </c>
      <c r="MQ14" s="307">
        <v>10.5</v>
      </c>
      <c r="MR14" s="307">
        <v>10.5</v>
      </c>
      <c r="MS14" s="307">
        <v>10.5</v>
      </c>
      <c r="MT14" s="307">
        <v>10.5</v>
      </c>
      <c r="MU14" s="307">
        <v>10.5</v>
      </c>
      <c r="MV14" s="307">
        <v>10.5</v>
      </c>
      <c r="MW14" s="307">
        <v>10.5</v>
      </c>
      <c r="MX14" s="307">
        <v>10.5</v>
      </c>
      <c r="MY14" s="307">
        <v>10.5</v>
      </c>
      <c r="MZ14" s="307">
        <v>10.5</v>
      </c>
      <c r="NA14" s="307">
        <v>10.5</v>
      </c>
      <c r="NB14" s="307">
        <v>10.5</v>
      </c>
      <c r="NC14" s="307">
        <v>10.5</v>
      </c>
      <c r="ND14" s="307">
        <v>10.5</v>
      </c>
      <c r="NE14" s="307">
        <v>10.5</v>
      </c>
      <c r="NF14" s="307">
        <v>10.5</v>
      </c>
      <c r="NG14" s="307">
        <v>10.5</v>
      </c>
      <c r="NH14" s="307">
        <v>10.5</v>
      </c>
      <c r="NI14" s="307">
        <v>10.5</v>
      </c>
      <c r="NJ14" s="307">
        <v>10.5</v>
      </c>
      <c r="NK14" s="307">
        <v>10.5</v>
      </c>
      <c r="NL14" s="307">
        <v>10.5</v>
      </c>
      <c r="NM14" s="307">
        <v>5</v>
      </c>
      <c r="NN14" s="307"/>
      <c r="NO14" s="307"/>
      <c r="NP14" s="307"/>
      <c r="NQ14" s="307"/>
      <c r="NR14" s="307"/>
      <c r="NS14" s="307"/>
      <c r="NT14" s="307"/>
      <c r="NU14" s="307"/>
      <c r="NV14" s="307"/>
      <c r="NW14" s="307"/>
      <c r="NX14" s="307"/>
      <c r="NY14" s="307"/>
      <c r="NZ14" s="307"/>
      <c r="OA14" s="307"/>
      <c r="OB14" s="307"/>
      <c r="OC14" s="307"/>
      <c r="OD14" s="307"/>
      <c r="OE14" s="307"/>
      <c r="OF14" s="307"/>
      <c r="OG14" s="307"/>
      <c r="OH14" s="307"/>
      <c r="OI14" s="307"/>
      <c r="OJ14" s="307"/>
      <c r="OK14" s="307"/>
      <c r="OL14" s="307"/>
      <c r="OM14" s="307"/>
      <c r="ON14" s="307"/>
      <c r="OO14" s="307"/>
    </row>
    <row r="15" spans="1:419" ht="15.75" x14ac:dyDescent="0.25">
      <c r="A15" s="212" t="s">
        <v>70</v>
      </c>
      <c r="B15" s="128">
        <v>6</v>
      </c>
      <c r="C15" s="251">
        <v>3</v>
      </c>
      <c r="D15" s="264" t="s">
        <v>48</v>
      </c>
      <c r="E15" s="216" t="s">
        <v>3</v>
      </c>
      <c r="F15" s="244" t="s">
        <v>345</v>
      </c>
      <c r="G15" s="219" t="s">
        <v>300</v>
      </c>
      <c r="H15" s="85"/>
      <c r="I15" s="83"/>
      <c r="J15" s="83"/>
      <c r="K15" s="83"/>
      <c r="L15" s="83"/>
      <c r="M15" s="228">
        <v>5</v>
      </c>
      <c r="N15" s="83">
        <v>10.5</v>
      </c>
      <c r="O15" s="83">
        <v>10.5</v>
      </c>
      <c r="P15" s="83">
        <v>10.5</v>
      </c>
      <c r="Q15" s="83">
        <v>10.5</v>
      </c>
      <c r="R15" s="83">
        <v>10.5</v>
      </c>
      <c r="S15" s="83">
        <v>10.5</v>
      </c>
      <c r="T15" s="83">
        <v>10.5</v>
      </c>
      <c r="U15" s="83">
        <v>10.5</v>
      </c>
      <c r="V15" s="83">
        <v>10.5</v>
      </c>
      <c r="W15" s="83">
        <v>10.5</v>
      </c>
      <c r="X15" s="83">
        <v>10.5</v>
      </c>
      <c r="Y15" s="83">
        <v>10.5</v>
      </c>
      <c r="Z15" s="83">
        <v>10.5</v>
      </c>
      <c r="AA15" s="83">
        <v>10.5</v>
      </c>
      <c r="AB15" s="83">
        <v>10.5</v>
      </c>
      <c r="AC15" s="83">
        <v>10.5</v>
      </c>
      <c r="AD15" s="83">
        <v>10.5</v>
      </c>
      <c r="AE15" s="83">
        <v>10.5</v>
      </c>
      <c r="AF15" s="83">
        <v>10.5</v>
      </c>
      <c r="AG15" s="83">
        <v>10.5</v>
      </c>
      <c r="AH15" s="83">
        <v>10.5</v>
      </c>
      <c r="AI15" s="83">
        <v>10.5</v>
      </c>
      <c r="AJ15" s="83">
        <v>10.5</v>
      </c>
      <c r="AK15" s="83">
        <v>10.5</v>
      </c>
      <c r="AL15" s="84">
        <v>10.5</v>
      </c>
      <c r="AM15" s="83">
        <v>10.5</v>
      </c>
      <c r="AN15" s="83">
        <v>10.5</v>
      </c>
      <c r="AO15" s="83">
        <v>5</v>
      </c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98"/>
      <c r="BO15" s="85"/>
      <c r="BP15" s="83"/>
      <c r="BQ15" s="83">
        <v>5</v>
      </c>
      <c r="BR15" s="83">
        <v>10.5</v>
      </c>
      <c r="BS15" s="83">
        <v>10.5</v>
      </c>
      <c r="BT15" s="83">
        <v>10.5</v>
      </c>
      <c r="BU15" s="83">
        <v>10.5</v>
      </c>
      <c r="BV15" s="83">
        <v>10.5</v>
      </c>
      <c r="BW15" s="83">
        <v>10.5</v>
      </c>
      <c r="BX15" s="83">
        <v>10.5</v>
      </c>
      <c r="BY15" s="83">
        <v>10.5</v>
      </c>
      <c r="BZ15" s="83">
        <v>10.5</v>
      </c>
      <c r="CA15" s="83">
        <v>10.5</v>
      </c>
      <c r="CB15" s="83">
        <v>10.5</v>
      </c>
      <c r="CC15" s="83">
        <v>10.5</v>
      </c>
      <c r="CD15" s="83">
        <v>10.5</v>
      </c>
      <c r="CE15" s="83">
        <v>5</v>
      </c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262">
        <v>5</v>
      </c>
      <c r="CT15" s="85">
        <v>10.5</v>
      </c>
      <c r="CU15" s="83">
        <v>10.5</v>
      </c>
      <c r="CV15" s="83">
        <v>10.5</v>
      </c>
      <c r="CW15" s="83">
        <v>10.5</v>
      </c>
      <c r="CX15" s="83">
        <v>10.5</v>
      </c>
      <c r="CY15" s="83">
        <v>5</v>
      </c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305">
        <v>5</v>
      </c>
      <c r="DO15" s="305">
        <v>10.5</v>
      </c>
      <c r="DP15" s="305">
        <v>10.5</v>
      </c>
      <c r="DQ15" s="305">
        <v>10.5</v>
      </c>
      <c r="DR15" s="305">
        <v>10.5</v>
      </c>
      <c r="DS15" s="305">
        <v>10.5</v>
      </c>
      <c r="DT15" s="305">
        <v>10.5</v>
      </c>
      <c r="DU15" s="305">
        <v>10.5</v>
      </c>
      <c r="DV15" s="305">
        <v>10.5</v>
      </c>
      <c r="DW15" s="305">
        <v>10.5</v>
      </c>
      <c r="DX15" s="305">
        <v>10.5</v>
      </c>
      <c r="DY15" s="305">
        <v>10.5</v>
      </c>
      <c r="DZ15" s="305">
        <v>10.5</v>
      </c>
      <c r="EA15" s="305">
        <v>10.5</v>
      </c>
      <c r="EB15" s="305">
        <v>5</v>
      </c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286">
        <v>5</v>
      </c>
      <c r="EQ15" s="286">
        <v>10.5</v>
      </c>
      <c r="ER15" s="286">
        <v>10.5</v>
      </c>
      <c r="ES15" s="286">
        <v>10.5</v>
      </c>
      <c r="ET15" s="286">
        <v>10.5</v>
      </c>
      <c r="EU15" s="286">
        <v>10.5</v>
      </c>
      <c r="EV15" s="286">
        <v>10.5</v>
      </c>
      <c r="EW15" s="286">
        <v>10.5</v>
      </c>
      <c r="EX15" s="286">
        <v>10.5</v>
      </c>
      <c r="EY15" s="286">
        <v>10.5</v>
      </c>
      <c r="EZ15" s="286">
        <v>10.5</v>
      </c>
      <c r="FA15" s="286">
        <v>10.5</v>
      </c>
      <c r="FB15" s="295">
        <v>10.5</v>
      </c>
      <c r="FC15" s="286">
        <v>10.5</v>
      </c>
      <c r="FD15" s="286">
        <v>5</v>
      </c>
      <c r="FE15" s="286"/>
      <c r="FF15" s="286"/>
      <c r="FG15" s="286"/>
      <c r="FH15" s="286"/>
      <c r="FI15" s="286"/>
      <c r="FJ15" s="286"/>
      <c r="FK15" s="286"/>
      <c r="FL15" s="286"/>
      <c r="FM15" s="286"/>
      <c r="FN15" s="286"/>
      <c r="FO15" s="286"/>
      <c r="FP15" s="309" t="s">
        <v>201</v>
      </c>
      <c r="FQ15" s="309" t="s">
        <v>201</v>
      </c>
      <c r="FR15" s="286">
        <v>5</v>
      </c>
      <c r="FS15" s="296">
        <v>10.5</v>
      </c>
      <c r="FT15" s="296">
        <v>10.5</v>
      </c>
      <c r="FU15" s="296">
        <v>10.5</v>
      </c>
      <c r="FV15" s="296">
        <v>10.5</v>
      </c>
      <c r="FW15" s="296">
        <v>10.5</v>
      </c>
      <c r="FX15" s="296">
        <v>10.5</v>
      </c>
      <c r="FY15" s="296">
        <v>10.5</v>
      </c>
      <c r="FZ15" s="296">
        <v>10.5</v>
      </c>
      <c r="GA15" s="296">
        <v>10.5</v>
      </c>
      <c r="GB15" s="296">
        <v>10.5</v>
      </c>
      <c r="GC15" s="296">
        <v>10.5</v>
      </c>
      <c r="GD15" s="296">
        <v>10.5</v>
      </c>
      <c r="GE15" s="296">
        <v>10.5</v>
      </c>
      <c r="GF15" s="297">
        <v>5</v>
      </c>
      <c r="GG15" s="85"/>
      <c r="GH15" s="83"/>
      <c r="GI15" s="83"/>
      <c r="GJ15" s="83"/>
      <c r="GK15" s="83"/>
      <c r="GL15" s="83"/>
      <c r="GM15" s="83"/>
      <c r="GN15" s="83"/>
      <c r="GO15" s="83"/>
      <c r="GP15" s="83"/>
      <c r="GQ15" s="83"/>
      <c r="GR15" s="83" t="s">
        <v>201</v>
      </c>
      <c r="GS15" s="83" t="s">
        <v>201</v>
      </c>
      <c r="GT15" s="83">
        <v>5</v>
      </c>
      <c r="GU15" s="83">
        <v>10.5</v>
      </c>
      <c r="GV15" s="83">
        <v>10.5</v>
      </c>
      <c r="GW15" s="83">
        <v>10.5</v>
      </c>
      <c r="GX15" s="83">
        <v>10.5</v>
      </c>
      <c r="GY15" s="83">
        <v>10.5</v>
      </c>
      <c r="GZ15" s="83">
        <v>10.5</v>
      </c>
      <c r="HA15" s="83">
        <v>10.5</v>
      </c>
      <c r="HB15" s="83">
        <v>10.5</v>
      </c>
      <c r="HC15" s="83">
        <v>10.5</v>
      </c>
      <c r="HD15" s="83">
        <v>10.5</v>
      </c>
      <c r="HE15" s="83">
        <v>10.5</v>
      </c>
      <c r="HF15" s="235">
        <v>10.5</v>
      </c>
      <c r="HG15" s="235">
        <v>10.5</v>
      </c>
      <c r="HH15" s="235">
        <v>5</v>
      </c>
      <c r="HI15" s="235"/>
      <c r="HJ15" s="235"/>
      <c r="HK15" s="236"/>
      <c r="HL15" s="271"/>
      <c r="HM15" s="235"/>
      <c r="HN15" s="235"/>
      <c r="HO15" s="235"/>
      <c r="HP15" s="235"/>
      <c r="HQ15" s="235"/>
      <c r="HR15" s="235"/>
      <c r="HS15" s="235"/>
      <c r="HT15" s="83"/>
      <c r="HU15" s="83"/>
      <c r="HV15" s="83"/>
      <c r="HW15" s="83"/>
      <c r="HX15" s="83"/>
      <c r="HY15" s="83"/>
      <c r="HZ15" s="83"/>
      <c r="IA15" s="83"/>
      <c r="IB15" s="83"/>
      <c r="IC15" s="83"/>
      <c r="ID15" s="83"/>
      <c r="IE15" s="83"/>
      <c r="IF15" s="83"/>
      <c r="IG15" s="83"/>
      <c r="IH15" s="83"/>
      <c r="II15" s="83"/>
      <c r="IJ15" s="83"/>
      <c r="IK15" s="83"/>
      <c r="IL15" s="83"/>
      <c r="IM15" s="83"/>
      <c r="IN15" s="83"/>
      <c r="IO15" s="83"/>
      <c r="IP15" s="84"/>
      <c r="IQ15" s="307"/>
      <c r="IR15" s="307"/>
      <c r="IS15" s="307"/>
      <c r="IT15" s="307"/>
      <c r="IU15" s="307"/>
      <c r="IV15" s="307"/>
      <c r="IW15" s="307"/>
      <c r="IX15" s="307"/>
      <c r="IY15" s="307"/>
      <c r="IZ15" s="307"/>
      <c r="JA15" s="307"/>
      <c r="JB15" s="307"/>
      <c r="JC15" s="307"/>
      <c r="JD15" s="307"/>
      <c r="JE15" s="307"/>
      <c r="JF15" s="307"/>
      <c r="JG15" s="307"/>
      <c r="JH15" s="307"/>
      <c r="JI15" s="307"/>
      <c r="JJ15" s="307"/>
      <c r="JK15" s="307"/>
      <c r="JL15" s="307"/>
      <c r="JM15" s="307"/>
      <c r="JN15" s="307"/>
      <c r="JO15" s="307"/>
      <c r="JP15" s="307"/>
      <c r="JQ15" s="307"/>
      <c r="JR15" s="307"/>
      <c r="JS15" s="307"/>
      <c r="JT15" s="307"/>
      <c r="JU15" s="307"/>
      <c r="JV15" s="307"/>
      <c r="JW15" s="307"/>
      <c r="JX15" s="307"/>
      <c r="JY15" s="307"/>
      <c r="JZ15" s="307"/>
      <c r="KA15" s="307"/>
      <c r="KB15" s="307"/>
      <c r="KC15" s="307"/>
      <c r="KD15" s="307"/>
      <c r="KE15" s="307"/>
      <c r="KF15" s="307"/>
      <c r="KG15" s="307">
        <v>5</v>
      </c>
      <c r="KH15" s="307">
        <v>10.5</v>
      </c>
      <c r="KI15" s="307">
        <v>10.5</v>
      </c>
      <c r="KJ15" s="307">
        <v>10.5</v>
      </c>
      <c r="KK15" s="307">
        <v>10.5</v>
      </c>
      <c r="KL15" s="307">
        <v>10.5</v>
      </c>
      <c r="KM15" s="307">
        <v>10.5</v>
      </c>
      <c r="KN15" s="307">
        <v>10.5</v>
      </c>
      <c r="KO15" s="307">
        <v>10.5</v>
      </c>
      <c r="KP15" s="307">
        <v>10.5</v>
      </c>
      <c r="KQ15" s="307">
        <v>10.5</v>
      </c>
      <c r="KR15" s="307">
        <v>10.5</v>
      </c>
      <c r="KS15" s="307">
        <v>10.5</v>
      </c>
      <c r="KT15" s="307">
        <v>10.5</v>
      </c>
      <c r="KU15" s="307">
        <v>10.5</v>
      </c>
      <c r="KV15" s="307">
        <v>10.5</v>
      </c>
      <c r="KW15" s="307">
        <v>10.5</v>
      </c>
      <c r="KX15" s="307">
        <v>10.5</v>
      </c>
      <c r="KY15" s="307">
        <v>10.5</v>
      </c>
      <c r="KZ15" s="307">
        <v>10.5</v>
      </c>
      <c r="LA15" s="307">
        <v>10.5</v>
      </c>
      <c r="LB15" s="307">
        <v>10.5</v>
      </c>
      <c r="LC15" s="307">
        <v>10.5</v>
      </c>
      <c r="LD15" s="307">
        <v>10.5</v>
      </c>
      <c r="LE15" s="307">
        <v>10.5</v>
      </c>
      <c r="LF15" s="307">
        <v>10.5</v>
      </c>
      <c r="LG15" s="307">
        <v>10.5</v>
      </c>
      <c r="LH15" s="307">
        <v>10.5</v>
      </c>
      <c r="LI15" s="307">
        <v>5</v>
      </c>
      <c r="LJ15" s="307"/>
      <c r="LK15" s="307"/>
      <c r="LL15" s="307"/>
      <c r="LM15" s="307"/>
      <c r="LN15" s="307"/>
      <c r="LO15" s="307"/>
      <c r="LP15" s="307"/>
      <c r="LQ15" s="307"/>
      <c r="LR15" s="307"/>
      <c r="LS15" s="307"/>
      <c r="LT15" s="307"/>
      <c r="LU15" s="307"/>
      <c r="LV15" s="307"/>
      <c r="LW15" s="307"/>
      <c r="LX15" s="307"/>
      <c r="LY15" s="307"/>
      <c r="LZ15" s="307"/>
      <c r="MA15" s="307"/>
      <c r="MB15" s="307"/>
      <c r="MC15" s="307"/>
      <c r="MD15" s="307"/>
      <c r="ME15" s="307"/>
      <c r="MF15" s="307"/>
      <c r="MG15" s="307"/>
      <c r="MH15" s="307"/>
      <c r="MI15" s="307"/>
      <c r="MJ15" s="307"/>
      <c r="MK15" s="307">
        <v>5</v>
      </c>
      <c r="ML15" s="307">
        <v>10.5</v>
      </c>
      <c r="MM15" s="307">
        <v>10.5</v>
      </c>
      <c r="MN15" s="307">
        <v>10.5</v>
      </c>
      <c r="MO15" s="307">
        <v>10.5</v>
      </c>
      <c r="MP15" s="307">
        <v>10.5</v>
      </c>
      <c r="MQ15" s="307">
        <v>10.5</v>
      </c>
      <c r="MR15" s="307">
        <v>10.5</v>
      </c>
      <c r="MS15" s="307">
        <v>10.5</v>
      </c>
      <c r="MT15" s="307">
        <v>10.5</v>
      </c>
      <c r="MU15" s="307">
        <v>10.5</v>
      </c>
      <c r="MV15" s="307">
        <v>10.5</v>
      </c>
      <c r="MW15" s="307">
        <v>10.5</v>
      </c>
      <c r="MX15" s="307">
        <v>10.5</v>
      </c>
      <c r="MY15" s="307">
        <v>10.5</v>
      </c>
      <c r="MZ15" s="307">
        <v>10.5</v>
      </c>
      <c r="NA15" s="307">
        <v>10.5</v>
      </c>
      <c r="NB15" s="307">
        <v>10.5</v>
      </c>
      <c r="NC15" s="307">
        <v>10.5</v>
      </c>
      <c r="ND15" s="307">
        <v>10.5</v>
      </c>
      <c r="NE15" s="307">
        <v>10.5</v>
      </c>
      <c r="NF15" s="307">
        <v>10.5</v>
      </c>
      <c r="NG15" s="307">
        <v>10.5</v>
      </c>
      <c r="NH15" s="307">
        <v>10.5</v>
      </c>
      <c r="NI15" s="307">
        <v>10.5</v>
      </c>
      <c r="NJ15" s="307">
        <v>10.5</v>
      </c>
      <c r="NK15" s="307">
        <v>10.5</v>
      </c>
      <c r="NL15" s="307">
        <v>10.5</v>
      </c>
      <c r="NM15" s="307">
        <v>5</v>
      </c>
      <c r="NN15" s="307"/>
      <c r="NO15" s="307"/>
      <c r="NP15" s="307"/>
      <c r="NQ15" s="307"/>
      <c r="NR15" s="307"/>
      <c r="NS15" s="307"/>
      <c r="NT15" s="307"/>
      <c r="NU15" s="307"/>
      <c r="NV15" s="307"/>
      <c r="NW15" s="307"/>
      <c r="NX15" s="307"/>
      <c r="NY15" s="307"/>
      <c r="NZ15" s="307"/>
      <c r="OA15" s="307"/>
      <c r="OB15" s="307"/>
      <c r="OC15" s="307"/>
      <c r="OD15" s="307"/>
      <c r="OE15" s="307"/>
      <c r="OF15" s="307"/>
      <c r="OG15" s="307"/>
      <c r="OH15" s="307"/>
      <c r="OI15" s="307"/>
      <c r="OJ15" s="307"/>
      <c r="OK15" s="307"/>
      <c r="OL15" s="307"/>
      <c r="OM15" s="307"/>
    </row>
    <row r="16" spans="1:419" ht="15.75" x14ac:dyDescent="0.25">
      <c r="A16" s="212" t="s">
        <v>95</v>
      </c>
      <c r="B16" s="128">
        <v>6</v>
      </c>
      <c r="C16" s="251">
        <v>3</v>
      </c>
      <c r="D16" s="245" t="s">
        <v>48</v>
      </c>
      <c r="E16" s="216" t="s">
        <v>2</v>
      </c>
      <c r="F16" s="244" t="s">
        <v>0</v>
      </c>
      <c r="G16" s="219" t="s">
        <v>300</v>
      </c>
      <c r="H16" s="85">
        <v>10.5</v>
      </c>
      <c r="I16" s="83">
        <v>10.5</v>
      </c>
      <c r="J16" s="83">
        <v>10.5</v>
      </c>
      <c r="K16" s="83">
        <v>10.5</v>
      </c>
      <c r="L16" s="83">
        <v>10.5</v>
      </c>
      <c r="M16" s="225">
        <v>5</v>
      </c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98"/>
      <c r="AM16" s="65"/>
      <c r="AN16" s="65"/>
      <c r="AO16" s="83">
        <v>5</v>
      </c>
      <c r="AP16" s="83">
        <v>10.5</v>
      </c>
      <c r="AQ16" s="83">
        <v>10.5</v>
      </c>
      <c r="AR16" s="83">
        <v>10.5</v>
      </c>
      <c r="AS16" s="83">
        <v>10.5</v>
      </c>
      <c r="AT16" s="83">
        <v>10.5</v>
      </c>
      <c r="AU16" s="83">
        <v>10.5</v>
      </c>
      <c r="AV16" s="83">
        <v>10.5</v>
      </c>
      <c r="AW16" s="83">
        <v>10.5</v>
      </c>
      <c r="AX16" s="83">
        <v>10.5</v>
      </c>
      <c r="AY16" s="83">
        <v>10.5</v>
      </c>
      <c r="AZ16" s="83">
        <v>10.5</v>
      </c>
      <c r="BA16" s="83">
        <v>10.5</v>
      </c>
      <c r="BB16" s="83">
        <v>10.5</v>
      </c>
      <c r="BC16" s="83">
        <v>10.5</v>
      </c>
      <c r="BD16" s="83">
        <v>10.5</v>
      </c>
      <c r="BE16" s="83">
        <v>10.5</v>
      </c>
      <c r="BF16" s="83">
        <v>10.5</v>
      </c>
      <c r="BG16" s="83">
        <v>10.5</v>
      </c>
      <c r="BH16" s="83">
        <v>10.5</v>
      </c>
      <c r="BI16" s="83">
        <v>10.5</v>
      </c>
      <c r="BJ16" s="83">
        <v>10.5</v>
      </c>
      <c r="BK16" s="83">
        <v>10.5</v>
      </c>
      <c r="BL16" s="83">
        <v>10.5</v>
      </c>
      <c r="BM16" s="83">
        <v>10.5</v>
      </c>
      <c r="BN16" s="84">
        <v>10.5</v>
      </c>
      <c r="BO16" s="85">
        <v>10.5</v>
      </c>
      <c r="BP16" s="83">
        <v>10.5</v>
      </c>
      <c r="BQ16" s="83">
        <v>5</v>
      </c>
      <c r="BR16" s="83"/>
      <c r="BS16" s="83"/>
      <c r="BT16" s="83"/>
      <c r="BU16" s="83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83"/>
      <c r="CL16" s="83">
        <v>5</v>
      </c>
      <c r="CM16" s="83">
        <v>10.5</v>
      </c>
      <c r="CN16" s="83">
        <v>10.5</v>
      </c>
      <c r="CO16" s="83">
        <v>10.5</v>
      </c>
      <c r="CP16" s="83">
        <v>10.5</v>
      </c>
      <c r="CQ16" s="83">
        <v>10.5</v>
      </c>
      <c r="CR16" s="83">
        <v>10.5</v>
      </c>
      <c r="CS16" s="262">
        <v>5</v>
      </c>
      <c r="CT16" s="85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303">
        <v>5</v>
      </c>
      <c r="DO16" s="303">
        <v>10.5</v>
      </c>
      <c r="DP16" s="303">
        <v>10.5</v>
      </c>
      <c r="DQ16" s="303">
        <v>10.5</v>
      </c>
      <c r="DR16" s="303">
        <v>10.5</v>
      </c>
      <c r="DS16" s="303">
        <v>10.5</v>
      </c>
      <c r="DT16" s="303">
        <v>10.5</v>
      </c>
      <c r="DU16" s="303">
        <v>10.5</v>
      </c>
      <c r="DV16" s="303">
        <v>10.5</v>
      </c>
      <c r="DW16" s="303">
        <v>10.5</v>
      </c>
      <c r="DX16" s="303">
        <v>10.5</v>
      </c>
      <c r="DY16" s="303">
        <v>10.5</v>
      </c>
      <c r="DZ16" s="303">
        <v>5</v>
      </c>
      <c r="EA16" s="249"/>
      <c r="EB16" s="249"/>
      <c r="EC16" s="249"/>
      <c r="ED16" s="249"/>
      <c r="EE16" s="249"/>
      <c r="EF16" s="249"/>
      <c r="EG16" s="249"/>
      <c r="EH16" s="249"/>
      <c r="EI16" s="249"/>
      <c r="EJ16" s="249"/>
      <c r="EK16" s="249"/>
      <c r="EL16" s="249"/>
      <c r="EM16" s="249"/>
      <c r="EN16" s="249"/>
      <c r="EO16" s="249"/>
      <c r="EP16" s="286">
        <v>5</v>
      </c>
      <c r="EQ16" s="286">
        <v>10.5</v>
      </c>
      <c r="ER16" s="286">
        <v>10.5</v>
      </c>
      <c r="ES16" s="286">
        <v>10.5</v>
      </c>
      <c r="ET16" s="286">
        <v>10.5</v>
      </c>
      <c r="EU16" s="286">
        <v>10.5</v>
      </c>
      <c r="EV16" s="286">
        <v>10.5</v>
      </c>
      <c r="EW16" s="286">
        <v>10.5</v>
      </c>
      <c r="EX16" s="286">
        <v>10.5</v>
      </c>
      <c r="EY16" s="286">
        <v>10.5</v>
      </c>
      <c r="EZ16" s="286">
        <v>10.5</v>
      </c>
      <c r="FA16" s="286">
        <v>10.5</v>
      </c>
      <c r="FB16" s="295">
        <v>10.5</v>
      </c>
      <c r="FC16" s="286">
        <v>10.5</v>
      </c>
      <c r="FD16" s="286">
        <v>5</v>
      </c>
      <c r="FE16" s="286"/>
      <c r="FF16" s="286"/>
      <c r="FG16" s="286"/>
      <c r="FH16" s="286"/>
      <c r="FI16" s="286"/>
      <c r="FJ16" s="286"/>
      <c r="FK16" s="286"/>
      <c r="FL16" s="286"/>
      <c r="FM16" s="286"/>
      <c r="FN16" s="286"/>
      <c r="FO16" s="286"/>
      <c r="FP16" s="286"/>
      <c r="FQ16" s="286"/>
      <c r="FR16" s="286">
        <v>5</v>
      </c>
      <c r="FS16" s="296">
        <v>10.5</v>
      </c>
      <c r="FT16" s="296">
        <v>10.5</v>
      </c>
      <c r="FU16" s="296">
        <v>10.5</v>
      </c>
      <c r="FV16" s="296">
        <v>10.5</v>
      </c>
      <c r="FW16" s="296">
        <v>10.5</v>
      </c>
      <c r="FX16" s="296">
        <v>10.5</v>
      </c>
      <c r="FY16" s="296">
        <v>10.5</v>
      </c>
      <c r="FZ16" s="296">
        <v>10.5</v>
      </c>
      <c r="GA16" s="296">
        <v>10.5</v>
      </c>
      <c r="GB16" s="296">
        <v>10.5</v>
      </c>
      <c r="GC16" s="296">
        <v>10.5</v>
      </c>
      <c r="GD16" s="296">
        <v>10.5</v>
      </c>
      <c r="GE16" s="296">
        <v>10.5</v>
      </c>
      <c r="GF16" s="297">
        <v>5</v>
      </c>
      <c r="GG16" s="85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>
        <v>5</v>
      </c>
      <c r="GU16" s="83">
        <v>10.5</v>
      </c>
      <c r="GV16" s="83">
        <v>10.5</v>
      </c>
      <c r="GW16" s="83">
        <v>10.5</v>
      </c>
      <c r="GX16" s="83">
        <v>10.5</v>
      </c>
      <c r="GY16" s="83">
        <v>10.5</v>
      </c>
      <c r="GZ16" s="83">
        <v>10.5</v>
      </c>
      <c r="HA16" s="83">
        <v>10.5</v>
      </c>
      <c r="HB16" s="83">
        <v>10.5</v>
      </c>
      <c r="HC16" s="83">
        <v>10.5</v>
      </c>
      <c r="HD16" s="83">
        <v>10.5</v>
      </c>
      <c r="HE16" s="83">
        <v>10.5</v>
      </c>
      <c r="HF16" s="83">
        <v>10.5</v>
      </c>
      <c r="HG16" s="83">
        <v>10.5</v>
      </c>
      <c r="HH16" s="83">
        <v>5</v>
      </c>
      <c r="HI16" s="83"/>
      <c r="HJ16" s="83"/>
      <c r="HK16" s="84"/>
      <c r="HL16" s="85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4"/>
      <c r="IQ16" s="307"/>
      <c r="IR16" s="307"/>
      <c r="IS16" s="307"/>
      <c r="IT16" s="307"/>
      <c r="IU16" s="307"/>
      <c r="IV16" s="307"/>
      <c r="IW16" s="307"/>
      <c r="IX16" s="307"/>
      <c r="IY16" s="307"/>
      <c r="IZ16" s="307"/>
      <c r="JA16" s="307"/>
      <c r="JB16" s="307"/>
      <c r="JC16" s="307"/>
      <c r="JD16" s="307"/>
      <c r="JE16" s="307"/>
      <c r="JF16" s="307"/>
      <c r="JG16" s="307"/>
      <c r="JH16" s="307"/>
      <c r="JI16" s="307">
        <v>10.5</v>
      </c>
      <c r="JJ16" s="307">
        <v>10.5</v>
      </c>
      <c r="JK16" s="307">
        <v>10.5</v>
      </c>
      <c r="JL16" s="307">
        <v>10.5</v>
      </c>
      <c r="JM16" s="307">
        <v>10.5</v>
      </c>
      <c r="JN16" s="307">
        <v>10.5</v>
      </c>
      <c r="JO16" s="307">
        <v>10.5</v>
      </c>
      <c r="JP16" s="307">
        <v>10.5</v>
      </c>
      <c r="JQ16" s="307">
        <v>10.5</v>
      </c>
      <c r="JR16" s="307">
        <v>10.5</v>
      </c>
      <c r="JS16" s="307">
        <v>10.5</v>
      </c>
      <c r="JT16" s="307">
        <v>10.5</v>
      </c>
      <c r="JU16" s="307">
        <v>10.5</v>
      </c>
      <c r="JV16" s="307">
        <v>10.5</v>
      </c>
      <c r="JW16" s="307">
        <v>10.5</v>
      </c>
      <c r="JX16" s="307">
        <v>10.5</v>
      </c>
      <c r="JY16" s="307">
        <v>10.5</v>
      </c>
      <c r="JZ16" s="307">
        <v>10.5</v>
      </c>
      <c r="KA16" s="307">
        <v>10.5</v>
      </c>
      <c r="KB16" s="307">
        <v>10.5</v>
      </c>
      <c r="KC16" s="307">
        <v>10.5</v>
      </c>
      <c r="KD16" s="307">
        <v>10.5</v>
      </c>
      <c r="KE16" s="307">
        <v>10.5</v>
      </c>
      <c r="KF16" s="307">
        <v>10.5</v>
      </c>
      <c r="KG16" s="307">
        <v>5</v>
      </c>
      <c r="KH16" s="307"/>
      <c r="KI16" s="307"/>
      <c r="KJ16" s="307"/>
      <c r="KK16" s="307"/>
      <c r="KL16" s="307"/>
      <c r="KM16" s="307"/>
      <c r="KN16" s="307"/>
      <c r="KO16" s="307"/>
      <c r="KP16" s="307"/>
      <c r="KQ16" s="307"/>
      <c r="KR16" s="307"/>
      <c r="KS16" s="307"/>
      <c r="KT16" s="307"/>
      <c r="KU16" s="307"/>
      <c r="KV16" s="307"/>
      <c r="KW16" s="307"/>
      <c r="KX16" s="307"/>
      <c r="KY16" s="307"/>
      <c r="KZ16" s="307"/>
      <c r="LA16" s="307"/>
      <c r="LB16" s="307"/>
      <c r="LC16" s="307"/>
      <c r="LD16" s="307"/>
      <c r="LE16" s="307"/>
      <c r="LF16" s="307"/>
      <c r="LG16" s="307"/>
      <c r="LH16" s="307"/>
      <c r="LI16" s="307">
        <v>5</v>
      </c>
      <c r="LJ16" s="307">
        <v>10.5</v>
      </c>
      <c r="LK16" s="307">
        <v>10.5</v>
      </c>
      <c r="LL16" s="307">
        <v>10.5</v>
      </c>
      <c r="LM16" s="307">
        <v>10.5</v>
      </c>
      <c r="LN16" s="307">
        <v>10.5</v>
      </c>
      <c r="LO16" s="307">
        <v>10.5</v>
      </c>
      <c r="LP16" s="307">
        <v>10.5</v>
      </c>
      <c r="LQ16" s="307">
        <v>10.5</v>
      </c>
      <c r="LR16" s="307">
        <v>10.5</v>
      </c>
      <c r="LS16" s="307">
        <v>10.5</v>
      </c>
      <c r="LT16" s="307">
        <v>10.5</v>
      </c>
      <c r="LU16" s="307">
        <v>10.5</v>
      </c>
      <c r="LV16" s="307">
        <v>10.5</v>
      </c>
      <c r="LW16" s="307">
        <v>10.5</v>
      </c>
      <c r="LX16" s="307">
        <v>10.5</v>
      </c>
      <c r="LY16" s="307">
        <v>10.5</v>
      </c>
      <c r="LZ16" s="307">
        <v>10.5</v>
      </c>
      <c r="MA16" s="307">
        <v>10.5</v>
      </c>
      <c r="MB16" s="307">
        <v>10.5</v>
      </c>
      <c r="MC16" s="307">
        <v>10.5</v>
      </c>
      <c r="MD16" s="307">
        <v>10.5</v>
      </c>
      <c r="ME16" s="307">
        <v>10.5</v>
      </c>
      <c r="MF16" s="307">
        <v>10.5</v>
      </c>
      <c r="MG16" s="307">
        <v>10.5</v>
      </c>
      <c r="MH16" s="307">
        <v>10.5</v>
      </c>
      <c r="MI16" s="307">
        <v>10.5</v>
      </c>
      <c r="MJ16" s="307">
        <v>10.5</v>
      </c>
      <c r="MK16" s="307">
        <v>5</v>
      </c>
      <c r="ML16" s="307"/>
      <c r="MM16" s="307"/>
      <c r="MN16" s="307"/>
      <c r="MO16" s="307"/>
      <c r="MP16" s="307"/>
      <c r="MQ16" s="307"/>
      <c r="MR16" s="307"/>
      <c r="MS16" s="307"/>
      <c r="MT16" s="307"/>
      <c r="MU16" s="307"/>
      <c r="MV16" s="307"/>
      <c r="MW16" s="307"/>
      <c r="MX16" s="307"/>
      <c r="MY16" s="307"/>
      <c r="MZ16" s="307"/>
      <c r="NA16" s="307"/>
      <c r="NB16" s="307"/>
      <c r="NC16" s="307"/>
      <c r="ND16" s="307"/>
      <c r="NE16" s="307"/>
      <c r="NF16" s="307"/>
      <c r="NG16" s="307"/>
      <c r="NH16" s="307"/>
      <c r="NI16" s="307"/>
      <c r="NJ16" s="307"/>
      <c r="NK16" s="307"/>
      <c r="NL16" s="307"/>
      <c r="NM16" s="307">
        <v>5</v>
      </c>
      <c r="NN16" s="307">
        <v>10.5</v>
      </c>
      <c r="NO16" s="307">
        <v>10.5</v>
      </c>
      <c r="NP16" s="307">
        <v>10.5</v>
      </c>
      <c r="NQ16" s="307">
        <v>10.5</v>
      </c>
      <c r="NR16" s="307">
        <v>10.5</v>
      </c>
      <c r="NS16" s="307">
        <v>10.5</v>
      </c>
      <c r="NT16" s="307">
        <v>10.5</v>
      </c>
      <c r="NU16" s="307">
        <v>10.5</v>
      </c>
      <c r="NV16" s="307">
        <v>10.5</v>
      </c>
      <c r="NW16" s="307">
        <v>10.5</v>
      </c>
      <c r="NX16" s="307">
        <v>10.5</v>
      </c>
      <c r="NY16" s="307">
        <v>10.5</v>
      </c>
      <c r="NZ16" s="307">
        <v>10.5</v>
      </c>
      <c r="OA16" s="307">
        <v>10.5</v>
      </c>
      <c r="OB16" s="307">
        <v>10.5</v>
      </c>
      <c r="OC16" s="307">
        <v>10.5</v>
      </c>
      <c r="OD16" s="307">
        <v>10.5</v>
      </c>
      <c r="OE16" s="307">
        <v>10.5</v>
      </c>
      <c r="OF16" s="307">
        <v>10.5</v>
      </c>
      <c r="OG16" s="307">
        <v>10.5</v>
      </c>
      <c r="OH16" s="307">
        <v>10.5</v>
      </c>
      <c r="OI16" s="307">
        <v>10.5</v>
      </c>
      <c r="OJ16" s="307">
        <v>10.5</v>
      </c>
      <c r="OK16" s="307">
        <v>10.5</v>
      </c>
      <c r="OL16" s="307">
        <v>10.5</v>
      </c>
      <c r="OM16" s="307">
        <v>10.5</v>
      </c>
    </row>
    <row r="17" spans="1:405" ht="15.75" x14ac:dyDescent="0.25">
      <c r="A17" s="212" t="s">
        <v>61</v>
      </c>
      <c r="B17" s="128">
        <v>7</v>
      </c>
      <c r="C17" s="251">
        <v>3</v>
      </c>
      <c r="D17" s="245" t="s">
        <v>48</v>
      </c>
      <c r="E17" s="216" t="s">
        <v>3</v>
      </c>
      <c r="F17" s="244" t="s">
        <v>0</v>
      </c>
      <c r="G17" s="219" t="s">
        <v>300</v>
      </c>
      <c r="H17" s="85"/>
      <c r="I17" s="83"/>
      <c r="J17" s="83"/>
      <c r="K17" s="83"/>
      <c r="L17" s="83"/>
      <c r="M17" s="228">
        <v>5</v>
      </c>
      <c r="N17" s="83">
        <v>10.5</v>
      </c>
      <c r="O17" s="83">
        <v>10.5</v>
      </c>
      <c r="P17" s="83">
        <v>10.5</v>
      </c>
      <c r="Q17" s="83">
        <v>10.5</v>
      </c>
      <c r="R17" s="83">
        <v>10.5</v>
      </c>
      <c r="S17" s="83">
        <v>10.5</v>
      </c>
      <c r="T17" s="83">
        <v>10.5</v>
      </c>
      <c r="U17" s="83">
        <v>10.5</v>
      </c>
      <c r="V17" s="83">
        <v>10.5</v>
      </c>
      <c r="W17" s="83">
        <v>10.5</v>
      </c>
      <c r="X17" s="83">
        <v>10.5</v>
      </c>
      <c r="Y17" s="83">
        <v>10.5</v>
      </c>
      <c r="Z17" s="83">
        <v>10.5</v>
      </c>
      <c r="AA17" s="83">
        <v>10.5</v>
      </c>
      <c r="AB17" s="83">
        <v>10.5</v>
      </c>
      <c r="AC17" s="83">
        <v>10.5</v>
      </c>
      <c r="AD17" s="83">
        <v>10.5</v>
      </c>
      <c r="AE17" s="83">
        <v>10.5</v>
      </c>
      <c r="AF17" s="83">
        <v>10.5</v>
      </c>
      <c r="AG17" s="83">
        <v>10.5</v>
      </c>
      <c r="AH17" s="83">
        <v>10.5</v>
      </c>
      <c r="AI17" s="83">
        <v>10.5</v>
      </c>
      <c r="AJ17" s="83">
        <v>10.5</v>
      </c>
      <c r="AK17" s="83">
        <v>10.5</v>
      </c>
      <c r="AL17" s="84">
        <v>10.5</v>
      </c>
      <c r="AM17" s="83">
        <v>10.5</v>
      </c>
      <c r="AN17" s="83">
        <v>10.5</v>
      </c>
      <c r="AO17" s="83">
        <v>5</v>
      </c>
      <c r="AP17" s="65"/>
      <c r="AQ17" s="65"/>
      <c r="AR17" s="65"/>
      <c r="AS17" s="65"/>
      <c r="AT17" s="265"/>
      <c r="AU17" s="265"/>
      <c r="AV17" s="265"/>
      <c r="AW17" s="265"/>
      <c r="AX17" s="265"/>
      <c r="AY17" s="265"/>
      <c r="AZ17" s="265"/>
      <c r="BA17" s="265"/>
      <c r="BB17" s="265"/>
      <c r="BC17" s="265"/>
      <c r="BD17" s="265"/>
      <c r="BE17" s="265"/>
      <c r="BF17" s="265"/>
      <c r="BG17" s="265"/>
      <c r="BH17" s="65"/>
      <c r="BI17" s="65"/>
      <c r="BJ17" s="65"/>
      <c r="BK17" s="65"/>
      <c r="BL17" s="65"/>
      <c r="BM17" s="65"/>
      <c r="BN17" s="98"/>
      <c r="BO17" s="85"/>
      <c r="BP17" s="83"/>
      <c r="BQ17" s="83">
        <v>5</v>
      </c>
      <c r="BR17" s="83">
        <v>10.5</v>
      </c>
      <c r="BS17" s="83">
        <v>10.5</v>
      </c>
      <c r="BT17" s="83">
        <v>10.5</v>
      </c>
      <c r="BU17" s="83">
        <v>10.5</v>
      </c>
      <c r="BV17" s="83">
        <v>10.5</v>
      </c>
      <c r="BW17" s="83">
        <v>10.5</v>
      </c>
      <c r="BX17" s="83">
        <v>5</v>
      </c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>
        <v>5</v>
      </c>
      <c r="CM17" s="83">
        <v>10.5</v>
      </c>
      <c r="CN17" s="83">
        <v>10.5</v>
      </c>
      <c r="CO17" s="83">
        <v>10.5</v>
      </c>
      <c r="CP17" s="83">
        <v>10.5</v>
      </c>
      <c r="CQ17" s="83">
        <v>10.5</v>
      </c>
      <c r="CR17" s="83">
        <v>10.5</v>
      </c>
      <c r="CS17" s="83">
        <v>10.5</v>
      </c>
      <c r="CT17" s="85">
        <v>10.5</v>
      </c>
      <c r="CU17" s="83">
        <v>10.5</v>
      </c>
      <c r="CV17" s="83">
        <v>10.5</v>
      </c>
      <c r="CW17" s="83">
        <v>10.5</v>
      </c>
      <c r="CX17" s="83">
        <v>10.5</v>
      </c>
      <c r="CY17" s="83">
        <v>5</v>
      </c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28">
        <v>5</v>
      </c>
      <c r="DO17" s="228">
        <v>10.5</v>
      </c>
      <c r="DP17" s="228">
        <v>10.5</v>
      </c>
      <c r="DQ17" s="228">
        <v>10.5</v>
      </c>
      <c r="DR17" s="228">
        <v>10.5</v>
      </c>
      <c r="DS17" s="228">
        <v>10.5</v>
      </c>
      <c r="DT17" s="228">
        <v>10.5</v>
      </c>
      <c r="DU17" s="302">
        <v>10.5</v>
      </c>
      <c r="DV17" s="302">
        <v>10.5</v>
      </c>
      <c r="DW17" s="302">
        <v>10.5</v>
      </c>
      <c r="DX17" s="302">
        <v>10.5</v>
      </c>
      <c r="DY17" s="302">
        <v>10.5</v>
      </c>
      <c r="DZ17" s="302">
        <v>10.5</v>
      </c>
      <c r="EA17" s="302">
        <v>10.5</v>
      </c>
      <c r="EB17" s="302">
        <v>5</v>
      </c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296">
        <v>5</v>
      </c>
      <c r="EQ17" s="296">
        <v>10.5</v>
      </c>
      <c r="ER17" s="296">
        <v>10.5</v>
      </c>
      <c r="ES17" s="296">
        <v>10.5</v>
      </c>
      <c r="ET17" s="296">
        <v>10.5</v>
      </c>
      <c r="EU17" s="296">
        <v>10.5</v>
      </c>
      <c r="EV17" s="296">
        <v>10.5</v>
      </c>
      <c r="EW17" s="296">
        <v>10.5</v>
      </c>
      <c r="EX17" s="296">
        <v>10.5</v>
      </c>
      <c r="EY17" s="296">
        <v>10.5</v>
      </c>
      <c r="EZ17" s="296">
        <v>10.5</v>
      </c>
      <c r="FA17" s="296">
        <v>10.5</v>
      </c>
      <c r="FB17" s="297">
        <v>10.5</v>
      </c>
      <c r="FC17" s="296">
        <v>10.5</v>
      </c>
      <c r="FD17" s="296">
        <v>5</v>
      </c>
      <c r="FE17" s="286"/>
      <c r="FF17" s="286"/>
      <c r="FG17" s="286"/>
      <c r="FH17" s="286"/>
      <c r="FI17" s="286"/>
      <c r="FJ17" s="286"/>
      <c r="FK17" s="286"/>
      <c r="FL17" s="286"/>
      <c r="FM17" s="286"/>
      <c r="FN17" s="286"/>
      <c r="FO17" s="286"/>
      <c r="FP17" s="286"/>
      <c r="FQ17" s="286"/>
      <c r="FR17" s="286">
        <v>5</v>
      </c>
      <c r="FS17" s="286">
        <v>10.5</v>
      </c>
      <c r="FT17" s="286">
        <v>10.5</v>
      </c>
      <c r="FU17" s="286">
        <v>10.5</v>
      </c>
      <c r="FV17" s="286">
        <v>10.5</v>
      </c>
      <c r="FW17" s="286">
        <v>10.5</v>
      </c>
      <c r="FX17" s="286">
        <v>10.5</v>
      </c>
      <c r="FY17" s="286">
        <v>10.5</v>
      </c>
      <c r="FZ17" s="286">
        <v>10.5</v>
      </c>
      <c r="GA17" s="286">
        <v>10.5</v>
      </c>
      <c r="GB17" s="286">
        <v>10.5</v>
      </c>
      <c r="GC17" s="286">
        <v>10.5</v>
      </c>
      <c r="GD17" s="286">
        <v>10.5</v>
      </c>
      <c r="GE17" s="286">
        <v>10.5</v>
      </c>
      <c r="GF17" s="295">
        <v>5</v>
      </c>
      <c r="GG17" s="85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>
        <v>5</v>
      </c>
      <c r="GU17" s="83">
        <v>10.5</v>
      </c>
      <c r="GV17" s="83">
        <v>10.5</v>
      </c>
      <c r="GW17" s="83">
        <v>10.5</v>
      </c>
      <c r="GX17" s="83">
        <v>10.5</v>
      </c>
      <c r="GY17" s="83">
        <v>10.5</v>
      </c>
      <c r="GZ17" s="83">
        <v>10.5</v>
      </c>
      <c r="HA17" s="83">
        <v>10.5</v>
      </c>
      <c r="HB17" s="83">
        <v>10.5</v>
      </c>
      <c r="HC17" s="83">
        <v>10.5</v>
      </c>
      <c r="HD17" s="83">
        <v>10.5</v>
      </c>
      <c r="HE17" s="83">
        <v>10.5</v>
      </c>
      <c r="HF17" s="83">
        <v>10.5</v>
      </c>
      <c r="HG17" s="83">
        <v>10.5</v>
      </c>
      <c r="HH17" s="83">
        <v>5</v>
      </c>
      <c r="HI17" s="83"/>
      <c r="HJ17" s="83"/>
      <c r="HK17" s="84"/>
      <c r="HL17" s="85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4"/>
      <c r="IQ17" s="307"/>
      <c r="IR17" s="307"/>
      <c r="IS17" s="307"/>
      <c r="IT17" s="307"/>
      <c r="IU17" s="307"/>
      <c r="IV17" s="307"/>
      <c r="IW17" s="307"/>
      <c r="IX17" s="307"/>
      <c r="IY17" s="307"/>
      <c r="IZ17" s="307"/>
      <c r="JA17" s="307"/>
      <c r="JB17" s="307"/>
      <c r="JC17" s="307"/>
      <c r="JD17" s="307"/>
      <c r="JE17" s="307"/>
      <c r="JF17" s="307"/>
      <c r="JG17" s="307"/>
      <c r="JH17" s="307"/>
      <c r="JI17" s="307"/>
      <c r="JJ17" s="307"/>
      <c r="JK17" s="307"/>
      <c r="JL17" s="307"/>
      <c r="JM17" s="307"/>
      <c r="JN17" s="307"/>
      <c r="JO17" s="307"/>
      <c r="JP17" s="307"/>
      <c r="JQ17" s="307"/>
      <c r="JR17" s="307"/>
      <c r="JS17" s="307"/>
      <c r="JT17" s="307"/>
      <c r="JU17" s="307"/>
      <c r="JV17" s="307"/>
      <c r="JW17" s="307"/>
      <c r="JX17" s="307"/>
      <c r="JY17" s="307"/>
      <c r="JZ17" s="307"/>
      <c r="KA17" s="307"/>
      <c r="KB17" s="307"/>
      <c r="KC17" s="307"/>
      <c r="KD17" s="307"/>
      <c r="KE17" s="307"/>
      <c r="KF17" s="307"/>
      <c r="KG17" s="307">
        <v>5</v>
      </c>
      <c r="KH17" s="307">
        <v>10.5</v>
      </c>
      <c r="KI17" s="307">
        <v>10.5</v>
      </c>
      <c r="KJ17" s="307">
        <v>10.5</v>
      </c>
      <c r="KK17" s="307">
        <v>10.5</v>
      </c>
      <c r="KL17" s="307">
        <v>10.5</v>
      </c>
      <c r="KM17" s="307">
        <v>10.5</v>
      </c>
      <c r="KN17" s="307">
        <v>10.5</v>
      </c>
      <c r="KO17" s="307">
        <v>10.5</v>
      </c>
      <c r="KP17" s="307">
        <v>10.5</v>
      </c>
      <c r="KQ17" s="307">
        <v>10.5</v>
      </c>
      <c r="KR17" s="307">
        <v>10.5</v>
      </c>
      <c r="KS17" s="307">
        <v>10.5</v>
      </c>
      <c r="KT17" s="307">
        <v>10.5</v>
      </c>
      <c r="KU17" s="307">
        <v>10.5</v>
      </c>
      <c r="KV17" s="307">
        <v>10.5</v>
      </c>
      <c r="KW17" s="307">
        <v>10.5</v>
      </c>
      <c r="KX17" s="307">
        <v>10.5</v>
      </c>
      <c r="KY17" s="307">
        <v>10.5</v>
      </c>
      <c r="KZ17" s="307">
        <v>10.5</v>
      </c>
      <c r="LA17" s="307">
        <v>10.5</v>
      </c>
      <c r="LB17" s="307">
        <v>10.5</v>
      </c>
      <c r="LC17" s="307">
        <v>10.5</v>
      </c>
      <c r="LD17" s="307">
        <v>10.5</v>
      </c>
      <c r="LE17" s="307">
        <v>10.5</v>
      </c>
      <c r="LF17" s="307">
        <v>10.5</v>
      </c>
      <c r="LG17" s="307">
        <v>10.5</v>
      </c>
      <c r="LH17" s="307">
        <v>10.5</v>
      </c>
      <c r="LI17" s="307">
        <v>5</v>
      </c>
      <c r="LJ17" s="307"/>
      <c r="LK17" s="307"/>
      <c r="LL17" s="307"/>
      <c r="LM17" s="307"/>
      <c r="LN17" s="307"/>
      <c r="LO17" s="307"/>
      <c r="LP17" s="307"/>
      <c r="LQ17" s="307"/>
      <c r="LR17" s="307"/>
      <c r="LS17" s="307"/>
      <c r="LT17" s="307"/>
      <c r="LU17" s="307"/>
      <c r="LV17" s="307"/>
      <c r="LW17" s="307"/>
      <c r="LX17" s="307"/>
      <c r="LY17" s="307"/>
      <c r="LZ17" s="307"/>
      <c r="MA17" s="307"/>
      <c r="MB17" s="307"/>
      <c r="MC17" s="307"/>
      <c r="MD17" s="307"/>
      <c r="ME17" s="307"/>
      <c r="MF17" s="307"/>
      <c r="MG17" s="307"/>
      <c r="MH17" s="307"/>
      <c r="MI17" s="307"/>
      <c r="MJ17" s="307"/>
      <c r="MK17" s="307">
        <v>5</v>
      </c>
      <c r="ML17" s="307">
        <v>10.5</v>
      </c>
      <c r="MM17" s="307">
        <v>10.5</v>
      </c>
      <c r="MN17" s="307">
        <v>10.5</v>
      </c>
      <c r="MO17" s="307">
        <v>10.5</v>
      </c>
      <c r="MP17" s="307">
        <v>10.5</v>
      </c>
      <c r="MQ17" s="307">
        <v>10.5</v>
      </c>
      <c r="MR17" s="307">
        <v>10.5</v>
      </c>
      <c r="MS17" s="307">
        <v>10.5</v>
      </c>
      <c r="MT17" s="307">
        <v>10.5</v>
      </c>
      <c r="MU17" s="307">
        <v>10.5</v>
      </c>
      <c r="MV17" s="307">
        <v>10.5</v>
      </c>
      <c r="MW17" s="307">
        <v>10.5</v>
      </c>
      <c r="MX17" s="307">
        <v>10.5</v>
      </c>
      <c r="MY17" s="307">
        <v>10.5</v>
      </c>
      <c r="MZ17" s="307">
        <v>10.5</v>
      </c>
      <c r="NA17" s="307">
        <v>10.5</v>
      </c>
      <c r="NB17" s="307">
        <v>10.5</v>
      </c>
      <c r="NC17" s="307">
        <v>10.5</v>
      </c>
      <c r="ND17" s="307">
        <v>10.5</v>
      </c>
      <c r="NE17" s="307">
        <v>10.5</v>
      </c>
      <c r="NF17" s="307">
        <v>10.5</v>
      </c>
      <c r="NG17" s="307">
        <v>10.5</v>
      </c>
      <c r="NH17" s="307">
        <v>10.5</v>
      </c>
      <c r="NI17" s="307">
        <v>10.5</v>
      </c>
      <c r="NJ17" s="307">
        <v>10.5</v>
      </c>
      <c r="NK17" s="307">
        <v>10.5</v>
      </c>
      <c r="NL17" s="307">
        <v>10.5</v>
      </c>
      <c r="NM17" s="307">
        <v>5</v>
      </c>
      <c r="NN17" s="307"/>
      <c r="NO17" s="307"/>
      <c r="NP17" s="307"/>
      <c r="NQ17" s="307"/>
      <c r="NR17" s="307"/>
      <c r="NS17" s="307"/>
      <c r="NT17" s="307"/>
      <c r="NU17" s="307"/>
      <c r="NV17" s="307"/>
      <c r="NW17" s="307"/>
      <c r="NX17" s="307"/>
      <c r="NY17" s="307"/>
      <c r="NZ17" s="307"/>
      <c r="OA17" s="307"/>
      <c r="OB17" s="307"/>
      <c r="OC17" s="307"/>
      <c r="OD17" s="307"/>
      <c r="OE17" s="307"/>
      <c r="OF17" s="307"/>
      <c r="OG17" s="307"/>
      <c r="OH17" s="307"/>
      <c r="OI17" s="307"/>
      <c r="OJ17" s="307"/>
      <c r="OK17" s="307"/>
      <c r="OL17" s="307"/>
      <c r="OM17" s="307"/>
    </row>
    <row r="18" spans="1:405" ht="15.75" x14ac:dyDescent="0.25">
      <c r="A18" s="299" t="s">
        <v>50</v>
      </c>
      <c r="B18" s="128">
        <v>2</v>
      </c>
      <c r="C18" s="251">
        <v>4</v>
      </c>
      <c r="D18" s="245" t="s">
        <v>51</v>
      </c>
      <c r="E18" s="216" t="s">
        <v>1</v>
      </c>
      <c r="F18" s="244" t="s">
        <v>1</v>
      </c>
      <c r="G18" s="220" t="s">
        <v>303</v>
      </c>
      <c r="H18" s="85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157" t="s">
        <v>201</v>
      </c>
      <c r="Z18" s="157" t="s">
        <v>201</v>
      </c>
      <c r="AA18" s="83">
        <v>5</v>
      </c>
      <c r="AB18" s="83">
        <v>10.5</v>
      </c>
      <c r="AC18" s="83">
        <v>10.5</v>
      </c>
      <c r="AD18" s="83">
        <v>10.5</v>
      </c>
      <c r="AE18" s="83">
        <v>10.5</v>
      </c>
      <c r="AF18" s="83">
        <v>10.5</v>
      </c>
      <c r="AG18" s="83">
        <v>10.5</v>
      </c>
      <c r="AH18" s="83">
        <v>10.5</v>
      </c>
      <c r="AI18" s="83">
        <v>10.5</v>
      </c>
      <c r="AJ18" s="83">
        <v>10.5</v>
      </c>
      <c r="AK18" s="83">
        <v>10.5</v>
      </c>
      <c r="AL18" s="84">
        <v>10.5</v>
      </c>
      <c r="AM18" s="83">
        <v>10.5</v>
      </c>
      <c r="AN18" s="83">
        <v>10.5</v>
      </c>
      <c r="AO18" s="83">
        <v>10.5</v>
      </c>
      <c r="AP18" s="83">
        <v>10.5</v>
      </c>
      <c r="AQ18" s="83">
        <v>10.5</v>
      </c>
      <c r="AR18" s="83">
        <v>10.5</v>
      </c>
      <c r="AS18" s="83">
        <v>10.5</v>
      </c>
      <c r="AT18" s="83">
        <v>10.5</v>
      </c>
      <c r="AU18" s="83">
        <v>10.5</v>
      </c>
      <c r="AV18" s="83">
        <v>10.5</v>
      </c>
      <c r="AW18" s="83">
        <v>10.5</v>
      </c>
      <c r="AX18" s="83">
        <v>10.5</v>
      </c>
      <c r="AY18" s="83">
        <v>10.5</v>
      </c>
      <c r="AZ18" s="83">
        <v>10.5</v>
      </c>
      <c r="BA18" s="83">
        <v>10.5</v>
      </c>
      <c r="BB18" s="83">
        <v>10.5</v>
      </c>
      <c r="BC18" s="83">
        <v>5</v>
      </c>
      <c r="BD18" s="65"/>
      <c r="BE18" s="65"/>
      <c r="BF18" s="65"/>
      <c r="BG18" s="65"/>
      <c r="BH18" s="265"/>
      <c r="BI18" s="265"/>
      <c r="BJ18" s="265"/>
      <c r="BK18" s="265"/>
      <c r="BL18" s="265"/>
      <c r="BM18" s="265"/>
      <c r="BN18" s="266"/>
      <c r="BO18" s="269"/>
      <c r="BP18" s="270"/>
      <c r="BQ18" s="270"/>
      <c r="BR18" s="270"/>
      <c r="BS18" s="270"/>
      <c r="BT18" s="270"/>
      <c r="BU18" s="270"/>
      <c r="BV18" s="157" t="s">
        <v>201</v>
      </c>
      <c r="BW18" s="157" t="s">
        <v>201</v>
      </c>
      <c r="BX18" s="83">
        <v>5</v>
      </c>
      <c r="BY18" s="83">
        <v>10.5</v>
      </c>
      <c r="BZ18" s="83">
        <v>10.5</v>
      </c>
      <c r="CA18" s="83">
        <v>10.5</v>
      </c>
      <c r="CB18" s="83">
        <v>10.5</v>
      </c>
      <c r="CC18" s="83">
        <v>10.5</v>
      </c>
      <c r="CD18" s="83">
        <v>10.5</v>
      </c>
      <c r="CE18" s="83">
        <v>10.5</v>
      </c>
      <c r="CF18" s="83">
        <v>10.5</v>
      </c>
      <c r="CG18" s="83">
        <v>10.5</v>
      </c>
      <c r="CH18" s="83">
        <v>10.5</v>
      </c>
      <c r="CI18" s="83">
        <v>10.5</v>
      </c>
      <c r="CJ18" s="83">
        <v>10.5</v>
      </c>
      <c r="CK18" s="83">
        <v>10.5</v>
      </c>
      <c r="CL18" s="83">
        <v>5</v>
      </c>
      <c r="CM18" s="83"/>
      <c r="CN18" s="83"/>
      <c r="CO18" s="83"/>
      <c r="CP18" s="83"/>
      <c r="CQ18" s="83"/>
      <c r="CR18" s="83"/>
      <c r="CS18" s="83"/>
      <c r="CT18" s="85"/>
      <c r="CU18" s="83"/>
      <c r="CV18" s="83"/>
      <c r="CW18" s="83"/>
      <c r="CX18" s="157" t="s">
        <v>201</v>
      </c>
      <c r="CY18" s="157" t="s">
        <v>201</v>
      </c>
      <c r="CZ18" s="83">
        <v>5</v>
      </c>
      <c r="DA18" s="83">
        <v>10.5</v>
      </c>
      <c r="DB18" s="83">
        <v>10.5</v>
      </c>
      <c r="DC18" s="83">
        <v>10.5</v>
      </c>
      <c r="DD18" s="83">
        <v>10.5</v>
      </c>
      <c r="DE18" s="83">
        <v>10.5</v>
      </c>
      <c r="DF18" s="83">
        <v>10.5</v>
      </c>
      <c r="DG18" s="83">
        <v>10.5</v>
      </c>
      <c r="DH18" s="83">
        <v>10.5</v>
      </c>
      <c r="DI18" s="83">
        <v>10.5</v>
      </c>
      <c r="DJ18" s="83">
        <v>10.5</v>
      </c>
      <c r="DK18" s="83">
        <v>5</v>
      </c>
      <c r="DL18" s="249"/>
      <c r="DM18" s="249"/>
      <c r="DN18" s="249"/>
      <c r="DO18" s="249"/>
      <c r="DP18" s="249"/>
      <c r="DQ18" s="249"/>
      <c r="DR18" s="249"/>
      <c r="DS18" s="249"/>
      <c r="DT18" s="249"/>
      <c r="DU18" s="249"/>
      <c r="DV18" s="249"/>
      <c r="DW18" s="253"/>
      <c r="DX18" s="258"/>
      <c r="DY18" s="83"/>
      <c r="DZ18" s="308" t="s">
        <v>201</v>
      </c>
      <c r="EA18" s="308" t="s">
        <v>201</v>
      </c>
      <c r="EB18" s="83">
        <v>5</v>
      </c>
      <c r="EC18" s="83">
        <v>10.5</v>
      </c>
      <c r="ED18" s="83">
        <v>10.5</v>
      </c>
      <c r="EE18" s="83">
        <v>10.5</v>
      </c>
      <c r="EF18" s="83">
        <v>10.5</v>
      </c>
      <c r="EG18" s="83">
        <v>10.5</v>
      </c>
      <c r="EH18" s="83">
        <v>10.5</v>
      </c>
      <c r="EI18" s="83">
        <v>10.5</v>
      </c>
      <c r="EJ18" s="83">
        <v>10.5</v>
      </c>
      <c r="EK18" s="83">
        <v>10.5</v>
      </c>
      <c r="EL18" s="83">
        <v>10.5</v>
      </c>
      <c r="EM18" s="83">
        <v>10.5</v>
      </c>
      <c r="EN18" s="83">
        <v>10.5</v>
      </c>
      <c r="EO18" s="83">
        <v>10.5</v>
      </c>
      <c r="EP18" s="83">
        <v>5</v>
      </c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310" t="s">
        <v>201</v>
      </c>
      <c r="FC18" s="308" t="s">
        <v>201</v>
      </c>
      <c r="FD18" s="286">
        <v>5</v>
      </c>
      <c r="FE18" s="286">
        <v>10.5</v>
      </c>
      <c r="FF18" s="286">
        <v>10.5</v>
      </c>
      <c r="FG18" s="286">
        <v>10.5</v>
      </c>
      <c r="FH18" s="286">
        <v>10.5</v>
      </c>
      <c r="FI18" s="286">
        <v>10.5</v>
      </c>
      <c r="FJ18" s="286">
        <v>10.5</v>
      </c>
      <c r="FK18" s="286">
        <v>10.5</v>
      </c>
      <c r="FL18" s="286">
        <v>10.5</v>
      </c>
      <c r="FM18" s="286">
        <v>10.5</v>
      </c>
      <c r="FN18" s="286">
        <v>10.5</v>
      </c>
      <c r="FO18" s="286">
        <v>10.5</v>
      </c>
      <c r="FP18" s="286">
        <v>10.5</v>
      </c>
      <c r="FQ18" s="286">
        <v>10.5</v>
      </c>
      <c r="FR18" s="286">
        <v>5</v>
      </c>
      <c r="FS18" s="286"/>
      <c r="FT18" s="286"/>
      <c r="FU18" s="286"/>
      <c r="FV18" s="286"/>
      <c r="FW18" s="286"/>
      <c r="FX18" s="286"/>
      <c r="FY18" s="286"/>
      <c r="FZ18" s="83"/>
      <c r="GA18" s="83"/>
      <c r="GB18" s="83"/>
      <c r="GC18" s="83"/>
      <c r="GD18" s="308" t="s">
        <v>201</v>
      </c>
      <c r="GE18" s="308" t="s">
        <v>201</v>
      </c>
      <c r="GF18" s="84">
        <v>5</v>
      </c>
      <c r="GG18" s="85">
        <v>10.5</v>
      </c>
      <c r="GH18" s="83">
        <v>10.5</v>
      </c>
      <c r="GI18" s="307">
        <v>10.5</v>
      </c>
      <c r="GJ18" s="307">
        <v>10.5</v>
      </c>
      <c r="GK18" s="307">
        <v>10.5</v>
      </c>
      <c r="GL18" s="307">
        <v>10.5</v>
      </c>
      <c r="GM18" s="307">
        <v>10.5</v>
      </c>
      <c r="GN18" s="83">
        <v>10.5</v>
      </c>
      <c r="GO18" s="83">
        <v>10.5</v>
      </c>
      <c r="GP18" s="83">
        <v>10.5</v>
      </c>
      <c r="GQ18" s="83">
        <v>10.5</v>
      </c>
      <c r="GR18" s="83">
        <v>10.5</v>
      </c>
      <c r="GS18" s="83">
        <v>10.5</v>
      </c>
      <c r="GT18" s="83">
        <v>5</v>
      </c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 t="s">
        <v>201</v>
      </c>
      <c r="HG18" s="83" t="s">
        <v>201</v>
      </c>
      <c r="HH18" s="83">
        <v>5</v>
      </c>
      <c r="HI18" s="83">
        <v>10.5</v>
      </c>
      <c r="HJ18" s="83">
        <v>10.5</v>
      </c>
      <c r="HK18" s="84">
        <v>10.5</v>
      </c>
      <c r="HL18" s="85">
        <v>10.5</v>
      </c>
      <c r="HM18" s="83">
        <v>10.5</v>
      </c>
      <c r="HN18" s="83">
        <v>10.5</v>
      </c>
      <c r="HO18" s="83">
        <v>10.5</v>
      </c>
      <c r="HP18" s="83">
        <v>10.5</v>
      </c>
      <c r="HQ18" s="83">
        <v>10.5</v>
      </c>
      <c r="HR18" s="83">
        <v>10.5</v>
      </c>
      <c r="HS18" s="83">
        <v>10.5</v>
      </c>
      <c r="HT18" s="83">
        <v>10.5</v>
      </c>
      <c r="HU18" s="83">
        <v>10.5</v>
      </c>
      <c r="HV18" s="83">
        <v>5</v>
      </c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4"/>
      <c r="IQ18" s="307"/>
      <c r="IR18" s="307"/>
      <c r="IS18" s="307"/>
      <c r="IT18" s="307"/>
      <c r="IU18" s="307"/>
      <c r="IV18" s="307"/>
      <c r="IW18" s="307"/>
      <c r="IX18" s="307"/>
      <c r="IY18" s="307"/>
      <c r="IZ18" s="307"/>
      <c r="JA18" s="307"/>
      <c r="JB18" s="307"/>
      <c r="JC18" s="307"/>
      <c r="JD18" s="307"/>
      <c r="JE18" s="307"/>
      <c r="JF18" s="307"/>
      <c r="JG18" s="307"/>
      <c r="JH18" s="307"/>
      <c r="JI18" s="307">
        <v>10.5</v>
      </c>
      <c r="JJ18" s="307">
        <v>10.5</v>
      </c>
      <c r="JK18" s="307">
        <v>10.5</v>
      </c>
      <c r="JL18" s="307">
        <v>10.5</v>
      </c>
      <c r="JM18" s="307">
        <v>10.5</v>
      </c>
      <c r="JN18" s="307">
        <v>10.5</v>
      </c>
      <c r="JO18" s="307">
        <v>10.5</v>
      </c>
      <c r="JP18" s="307">
        <v>10.5</v>
      </c>
      <c r="JQ18" s="307">
        <v>10.5</v>
      </c>
      <c r="JR18" s="307">
        <v>10.5</v>
      </c>
      <c r="JS18" s="307">
        <v>5</v>
      </c>
      <c r="JT18" s="307"/>
      <c r="JU18" s="307"/>
      <c r="JV18" s="307"/>
      <c r="JW18" s="307"/>
      <c r="JX18" s="307"/>
      <c r="JY18" s="307"/>
      <c r="JZ18" s="307"/>
      <c r="KA18" s="307"/>
      <c r="KB18" s="307"/>
      <c r="KC18" s="307"/>
      <c r="KD18" s="307"/>
      <c r="KE18" s="307"/>
      <c r="KF18" s="307"/>
      <c r="KG18" s="307"/>
      <c r="KH18" s="307"/>
      <c r="KI18" s="307"/>
      <c r="KJ18" s="307"/>
      <c r="KK18" s="307"/>
      <c r="KL18" s="307"/>
      <c r="KM18" s="307"/>
      <c r="KN18" s="307"/>
      <c r="KO18" s="307"/>
      <c r="KP18" s="307"/>
      <c r="KQ18" s="307"/>
      <c r="KR18" s="307"/>
      <c r="KS18" s="307"/>
      <c r="KT18" s="307"/>
      <c r="KU18" s="307">
        <v>5</v>
      </c>
      <c r="KV18" s="307">
        <v>10.5</v>
      </c>
      <c r="KW18" s="307">
        <v>10.5</v>
      </c>
      <c r="KX18" s="307">
        <v>10.5</v>
      </c>
      <c r="KY18" s="307">
        <v>10.5</v>
      </c>
      <c r="KZ18" s="307">
        <v>10.5</v>
      </c>
      <c r="LA18" s="307">
        <v>10.5</v>
      </c>
      <c r="LB18" s="307">
        <v>10.5</v>
      </c>
      <c r="LC18" s="307">
        <v>10.5</v>
      </c>
      <c r="LD18" s="307">
        <v>10.5</v>
      </c>
      <c r="LE18" s="307">
        <v>10.5</v>
      </c>
      <c r="LF18" s="307">
        <v>10.5</v>
      </c>
      <c r="LG18" s="307">
        <v>10.5</v>
      </c>
      <c r="LH18" s="307">
        <v>10.5</v>
      </c>
      <c r="LI18" s="307">
        <v>10.5</v>
      </c>
      <c r="LJ18" s="307">
        <v>10.5</v>
      </c>
      <c r="LK18" s="307">
        <v>10.5</v>
      </c>
      <c r="LL18" s="307">
        <v>10.5</v>
      </c>
      <c r="LM18" s="307">
        <v>10.5</v>
      </c>
      <c r="LN18" s="307">
        <v>10.5</v>
      </c>
      <c r="LO18" s="307">
        <v>10.5</v>
      </c>
      <c r="LP18" s="307">
        <v>10.5</v>
      </c>
      <c r="LQ18" s="307">
        <v>10.5</v>
      </c>
      <c r="LR18" s="307">
        <v>10.5</v>
      </c>
      <c r="LS18" s="307">
        <v>10.5</v>
      </c>
      <c r="LT18" s="307">
        <v>10.5</v>
      </c>
      <c r="LU18" s="307">
        <v>10.5</v>
      </c>
      <c r="LV18" s="307">
        <v>10.5</v>
      </c>
      <c r="LW18" s="307">
        <v>5</v>
      </c>
      <c r="LX18" s="307"/>
      <c r="LY18" s="307"/>
      <c r="LZ18" s="307"/>
      <c r="MA18" s="307"/>
      <c r="MB18" s="307"/>
      <c r="MC18" s="307"/>
      <c r="MD18" s="307"/>
      <c r="ME18" s="307"/>
      <c r="MF18" s="307"/>
      <c r="MG18" s="307"/>
      <c r="MH18" s="307"/>
      <c r="MI18" s="307"/>
      <c r="MJ18" s="307"/>
      <c r="MK18" s="307"/>
      <c r="ML18" s="307"/>
      <c r="MM18" s="307"/>
      <c r="MN18" s="307"/>
      <c r="MO18" s="307"/>
      <c r="MP18" s="307"/>
      <c r="MQ18" s="307"/>
      <c r="MR18" s="307"/>
      <c r="MS18" s="307"/>
      <c r="MT18" s="307"/>
      <c r="MU18" s="307"/>
      <c r="MV18" s="307"/>
      <c r="MW18" s="307"/>
      <c r="MX18" s="307"/>
      <c r="MY18" s="307">
        <v>5</v>
      </c>
      <c r="MZ18" s="307">
        <v>10.5</v>
      </c>
      <c r="NA18" s="307">
        <v>10.5</v>
      </c>
      <c r="NB18" s="307">
        <v>10.5</v>
      </c>
      <c r="NC18" s="307">
        <v>10.5</v>
      </c>
      <c r="ND18" s="307">
        <v>10.5</v>
      </c>
      <c r="NE18" s="307">
        <v>10.5</v>
      </c>
      <c r="NF18" s="307">
        <v>10.5</v>
      </c>
      <c r="NG18" s="307">
        <v>10.5</v>
      </c>
      <c r="NH18" s="307">
        <v>10.5</v>
      </c>
      <c r="NI18" s="307">
        <v>10.5</v>
      </c>
      <c r="NJ18" s="307">
        <v>10.5</v>
      </c>
      <c r="NK18" s="307">
        <v>10.5</v>
      </c>
      <c r="NL18" s="307">
        <v>10.5</v>
      </c>
      <c r="NM18" s="307">
        <v>10.5</v>
      </c>
      <c r="NN18" s="307">
        <v>10.5</v>
      </c>
      <c r="NO18" s="307">
        <v>10.5</v>
      </c>
      <c r="NP18" s="307">
        <v>10.5</v>
      </c>
      <c r="NQ18" s="307">
        <v>10.5</v>
      </c>
      <c r="NR18" s="307">
        <v>10.5</v>
      </c>
      <c r="NS18" s="307">
        <v>10.5</v>
      </c>
      <c r="NT18" s="307">
        <v>10.5</v>
      </c>
      <c r="NU18" s="307">
        <v>10.5</v>
      </c>
      <c r="NV18" s="307">
        <v>10.5</v>
      </c>
      <c r="NW18" s="307">
        <v>10.5</v>
      </c>
      <c r="NX18" s="307">
        <v>10.5</v>
      </c>
      <c r="NY18" s="307">
        <v>10.5</v>
      </c>
      <c r="NZ18" s="307">
        <v>10.5</v>
      </c>
      <c r="OA18" s="307">
        <v>5</v>
      </c>
      <c r="OB18" s="307"/>
      <c r="OC18" s="307"/>
      <c r="OD18" s="307"/>
      <c r="OE18" s="307"/>
      <c r="OF18" s="307"/>
      <c r="OG18" s="307"/>
      <c r="OH18" s="307"/>
      <c r="OI18" s="307"/>
      <c r="OJ18" s="307"/>
      <c r="OK18" s="307"/>
      <c r="OL18" s="307"/>
      <c r="OM18" s="307"/>
      <c r="ON18" s="307"/>
      <c r="OO18" s="307"/>
    </row>
    <row r="19" spans="1:405" ht="15.75" x14ac:dyDescent="0.25">
      <c r="A19" s="215" t="s">
        <v>75</v>
      </c>
      <c r="B19" s="128">
        <v>3</v>
      </c>
      <c r="C19" s="251">
        <v>4</v>
      </c>
      <c r="D19" s="245" t="s">
        <v>48</v>
      </c>
      <c r="E19" s="216" t="s">
        <v>2</v>
      </c>
      <c r="F19" s="244" t="s">
        <v>1</v>
      </c>
      <c r="G19" s="220" t="s">
        <v>305</v>
      </c>
      <c r="H19" s="85">
        <v>10.5</v>
      </c>
      <c r="I19" s="83">
        <v>10.5</v>
      </c>
      <c r="J19" s="83">
        <v>10.5</v>
      </c>
      <c r="K19" s="83">
        <v>10.5</v>
      </c>
      <c r="L19" s="83">
        <v>10.5</v>
      </c>
      <c r="M19" s="225">
        <v>5</v>
      </c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98"/>
      <c r="AM19" s="157" t="s">
        <v>201</v>
      </c>
      <c r="AN19" s="157" t="s">
        <v>201</v>
      </c>
      <c r="AO19" s="83">
        <v>5</v>
      </c>
      <c r="AP19" s="83">
        <v>10.5</v>
      </c>
      <c r="AQ19" s="83">
        <v>10.5</v>
      </c>
      <c r="AR19" s="83">
        <v>10.5</v>
      </c>
      <c r="AS19" s="83">
        <v>10.5</v>
      </c>
      <c r="AT19" s="83">
        <v>10.5</v>
      </c>
      <c r="AU19" s="83">
        <v>10.5</v>
      </c>
      <c r="AV19" s="83">
        <v>10.5</v>
      </c>
      <c r="AW19" s="83">
        <v>10.5</v>
      </c>
      <c r="AX19" s="83">
        <v>10.5</v>
      </c>
      <c r="AY19" s="83">
        <v>10.5</v>
      </c>
      <c r="AZ19" s="83">
        <v>10.5</v>
      </c>
      <c r="BA19" s="83">
        <v>10.5</v>
      </c>
      <c r="BB19" s="83">
        <v>10.5</v>
      </c>
      <c r="BC19" s="227">
        <v>10.5</v>
      </c>
      <c r="BD19" s="227">
        <v>10.5</v>
      </c>
      <c r="BE19" s="227">
        <v>10.5</v>
      </c>
      <c r="BF19" s="227">
        <v>10.5</v>
      </c>
      <c r="BG19" s="227">
        <v>10.5</v>
      </c>
      <c r="BH19" s="227">
        <v>10.5</v>
      </c>
      <c r="BI19" s="227">
        <v>10.5</v>
      </c>
      <c r="BJ19" s="227">
        <v>10.5</v>
      </c>
      <c r="BK19" s="227">
        <v>10.5</v>
      </c>
      <c r="BL19" s="227">
        <v>10.5</v>
      </c>
      <c r="BM19" s="227">
        <v>10.5</v>
      </c>
      <c r="BN19" s="229">
        <v>10.5</v>
      </c>
      <c r="BO19" s="226">
        <v>10.5</v>
      </c>
      <c r="BP19" s="227">
        <v>10.5</v>
      </c>
      <c r="BQ19" s="227">
        <v>5</v>
      </c>
      <c r="BR19" s="83"/>
      <c r="BS19" s="83"/>
      <c r="BT19" s="83"/>
      <c r="BU19" s="83"/>
      <c r="BV19" s="157" t="s">
        <v>201</v>
      </c>
      <c r="BW19" s="157" t="s">
        <v>201</v>
      </c>
      <c r="BX19" s="83">
        <v>5</v>
      </c>
      <c r="BY19" s="83">
        <v>10.5</v>
      </c>
      <c r="BZ19" s="83">
        <v>10.5</v>
      </c>
      <c r="CA19" s="83">
        <v>10.5</v>
      </c>
      <c r="CB19" s="83">
        <v>10.5</v>
      </c>
      <c r="CC19" s="83">
        <v>10.5</v>
      </c>
      <c r="CD19" s="83">
        <v>10.5</v>
      </c>
      <c r="CE19" s="83">
        <v>10.5</v>
      </c>
      <c r="CF19" s="83">
        <v>10.5</v>
      </c>
      <c r="CG19" s="83">
        <v>10.5</v>
      </c>
      <c r="CH19" s="83">
        <v>10.5</v>
      </c>
      <c r="CI19" s="83">
        <v>5</v>
      </c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58"/>
      <c r="CU19" s="249"/>
      <c r="CV19" s="249"/>
      <c r="CW19" s="249"/>
      <c r="CX19" s="157" t="s">
        <v>201</v>
      </c>
      <c r="CY19" s="157" t="s">
        <v>201</v>
      </c>
      <c r="CZ19" s="227">
        <v>5</v>
      </c>
      <c r="DA19" s="227">
        <v>10.5</v>
      </c>
      <c r="DB19" s="227">
        <v>10.5</v>
      </c>
      <c r="DC19" s="227">
        <v>10.5</v>
      </c>
      <c r="DD19" s="227">
        <v>10.5</v>
      </c>
      <c r="DE19" s="227">
        <v>10.5</v>
      </c>
      <c r="DF19" s="227">
        <v>10.5</v>
      </c>
      <c r="DG19" s="227">
        <v>10.5</v>
      </c>
      <c r="DH19" s="227">
        <v>10.5</v>
      </c>
      <c r="DI19" s="227">
        <v>10.5</v>
      </c>
      <c r="DJ19" s="227">
        <v>10.5</v>
      </c>
      <c r="DK19" s="227">
        <v>10.5</v>
      </c>
      <c r="DL19" s="227">
        <v>10.5</v>
      </c>
      <c r="DM19" s="227">
        <v>10.5</v>
      </c>
      <c r="DN19" s="227">
        <v>5</v>
      </c>
      <c r="DO19" s="83"/>
      <c r="DP19" s="83"/>
      <c r="DQ19" s="83"/>
      <c r="DR19" s="83"/>
      <c r="DS19" s="83"/>
      <c r="DT19" s="83"/>
      <c r="DU19" s="83"/>
      <c r="DV19" s="83"/>
      <c r="DW19" s="84"/>
      <c r="DX19" s="85"/>
      <c r="DY19" s="83"/>
      <c r="DZ19" s="308" t="s">
        <v>201</v>
      </c>
      <c r="EA19" s="308" t="s">
        <v>201</v>
      </c>
      <c r="EB19" s="304">
        <v>5</v>
      </c>
      <c r="EC19" s="304">
        <v>10.5</v>
      </c>
      <c r="ED19" s="304">
        <v>10.5</v>
      </c>
      <c r="EE19" s="304">
        <v>10.5</v>
      </c>
      <c r="EF19" s="304">
        <v>10.5</v>
      </c>
      <c r="EG19" s="304">
        <v>10.5</v>
      </c>
      <c r="EH19" s="304">
        <v>10.5</v>
      </c>
      <c r="EI19" s="304">
        <v>10.5</v>
      </c>
      <c r="EJ19" s="304">
        <v>10.5</v>
      </c>
      <c r="EK19" s="304">
        <v>10.5</v>
      </c>
      <c r="EL19" s="304">
        <v>10.5</v>
      </c>
      <c r="EM19" s="304">
        <v>5</v>
      </c>
      <c r="EN19" s="249"/>
      <c r="EO19" s="249"/>
      <c r="EP19" s="249"/>
      <c r="EQ19" s="249"/>
      <c r="ER19" s="249"/>
      <c r="ES19" s="249"/>
      <c r="ET19" s="249"/>
      <c r="EU19" s="249"/>
      <c r="EV19" s="249"/>
      <c r="EW19" s="249"/>
      <c r="EX19" s="249"/>
      <c r="EY19" s="249"/>
      <c r="EZ19" s="249"/>
      <c r="FA19" s="249"/>
      <c r="FB19" s="310" t="s">
        <v>201</v>
      </c>
      <c r="FC19" s="308" t="s">
        <v>201</v>
      </c>
      <c r="FD19" s="227">
        <v>5</v>
      </c>
      <c r="FE19" s="227">
        <v>10.5</v>
      </c>
      <c r="FF19" s="227">
        <v>10.5</v>
      </c>
      <c r="FG19" s="227">
        <v>10.5</v>
      </c>
      <c r="FH19" s="227">
        <v>10.5</v>
      </c>
      <c r="FI19" s="227">
        <v>10.5</v>
      </c>
      <c r="FJ19" s="227">
        <v>10.5</v>
      </c>
      <c r="FK19" s="227">
        <v>10.5</v>
      </c>
      <c r="FL19" s="227">
        <v>10.5</v>
      </c>
      <c r="FM19" s="227">
        <v>10.5</v>
      </c>
      <c r="FN19" s="227">
        <v>10.5</v>
      </c>
      <c r="FO19" s="227">
        <v>10.5</v>
      </c>
      <c r="FP19" s="227">
        <v>10.5</v>
      </c>
      <c r="FQ19" s="227">
        <v>10.5</v>
      </c>
      <c r="FR19" s="227">
        <v>5</v>
      </c>
      <c r="FS19" s="83"/>
      <c r="FT19" s="83"/>
      <c r="FU19" s="83"/>
      <c r="FV19" s="83"/>
      <c r="FW19" s="83"/>
      <c r="FX19" s="83"/>
      <c r="FY19" s="83"/>
      <c r="FZ19" s="83"/>
      <c r="GA19" s="83"/>
      <c r="GB19" s="83"/>
      <c r="GC19" s="83"/>
      <c r="GD19" s="308" t="s">
        <v>201</v>
      </c>
      <c r="GE19" s="308" t="s">
        <v>201</v>
      </c>
      <c r="GF19" s="84">
        <v>5</v>
      </c>
      <c r="GG19" s="85">
        <v>10.5</v>
      </c>
      <c r="GH19" s="83">
        <v>10.5</v>
      </c>
      <c r="GI19" s="307">
        <v>10.5</v>
      </c>
      <c r="GJ19" s="307">
        <v>10.5</v>
      </c>
      <c r="GK19" s="307">
        <v>10.5</v>
      </c>
      <c r="GL19" s="307">
        <v>10.5</v>
      </c>
      <c r="GM19" s="307">
        <v>10.5</v>
      </c>
      <c r="GN19" s="83">
        <v>10.5</v>
      </c>
      <c r="GO19" s="83">
        <v>10.5</v>
      </c>
      <c r="GP19" s="83">
        <v>10.5</v>
      </c>
      <c r="GQ19" s="83">
        <v>10.5</v>
      </c>
      <c r="GR19" s="83">
        <v>10.5</v>
      </c>
      <c r="GS19" s="83">
        <v>10.5</v>
      </c>
      <c r="GT19" s="83">
        <v>5</v>
      </c>
      <c r="GU19" s="83"/>
      <c r="GV19" s="83"/>
      <c r="GW19" s="83"/>
      <c r="GX19" s="83"/>
      <c r="GY19" s="83"/>
      <c r="GZ19" s="83"/>
      <c r="HA19" s="83"/>
      <c r="HB19" s="83"/>
      <c r="HC19" s="83"/>
      <c r="HD19" s="83"/>
      <c r="HE19" s="83"/>
      <c r="HF19" s="83" t="s">
        <v>201</v>
      </c>
      <c r="HG19" s="83" t="s">
        <v>201</v>
      </c>
      <c r="HH19" s="83">
        <v>5</v>
      </c>
      <c r="HI19" s="83">
        <v>10.5</v>
      </c>
      <c r="HJ19" s="83">
        <v>10.5</v>
      </c>
      <c r="HK19" s="84">
        <v>10.5</v>
      </c>
      <c r="HL19" s="85">
        <v>10.5</v>
      </c>
      <c r="HM19" s="83">
        <v>10.5</v>
      </c>
      <c r="HN19" s="83">
        <v>10.5</v>
      </c>
      <c r="HO19" s="83">
        <v>10.5</v>
      </c>
      <c r="HP19" s="83">
        <v>10.5</v>
      </c>
      <c r="HQ19" s="83">
        <v>10.5</v>
      </c>
      <c r="HR19" s="83">
        <v>10.5</v>
      </c>
      <c r="HS19" s="83">
        <v>10.5</v>
      </c>
      <c r="HT19" s="83">
        <v>10.5</v>
      </c>
      <c r="HU19" s="83">
        <v>10.5</v>
      </c>
      <c r="HV19" s="83">
        <v>5</v>
      </c>
      <c r="HW19" s="83"/>
      <c r="HX19" s="83"/>
      <c r="HY19" s="83"/>
      <c r="HZ19" s="83"/>
      <c r="IA19" s="83"/>
      <c r="IB19" s="83"/>
      <c r="IC19" s="83"/>
      <c r="ID19" s="83"/>
      <c r="IE19" s="83"/>
      <c r="IF19" s="83"/>
      <c r="IG19" s="83"/>
      <c r="IH19" s="83"/>
      <c r="II19" s="83"/>
      <c r="IJ19" s="83"/>
      <c r="IK19" s="83"/>
      <c r="IL19" s="83"/>
      <c r="IM19" s="83"/>
      <c r="IN19" s="83"/>
      <c r="IO19" s="83"/>
      <c r="IP19" s="84"/>
      <c r="IQ19" s="307"/>
      <c r="IR19" s="307"/>
      <c r="IS19" s="307"/>
      <c r="IT19" s="307"/>
      <c r="IU19" s="307"/>
      <c r="IV19" s="307"/>
      <c r="IW19" s="307"/>
      <c r="IX19" s="307"/>
      <c r="IY19" s="307"/>
      <c r="IZ19" s="307"/>
      <c r="JA19" s="307"/>
      <c r="JB19" s="307"/>
      <c r="JC19" s="307"/>
      <c r="JD19" s="307"/>
      <c r="JE19" s="307"/>
      <c r="JF19" s="307"/>
      <c r="JG19" s="307"/>
      <c r="JH19" s="307"/>
      <c r="JI19" s="307">
        <v>10.5</v>
      </c>
      <c r="JJ19" s="307">
        <v>10.5</v>
      </c>
      <c r="JK19" s="307">
        <v>10.5</v>
      </c>
      <c r="JL19" s="307">
        <v>10.5</v>
      </c>
      <c r="JM19" s="307">
        <v>10.5</v>
      </c>
      <c r="JN19" s="307">
        <v>10.5</v>
      </c>
      <c r="JO19" s="307">
        <v>10.5</v>
      </c>
      <c r="JP19" s="307">
        <v>10.5</v>
      </c>
      <c r="JQ19" s="307">
        <v>10.5</v>
      </c>
      <c r="JR19" s="307">
        <v>10.5</v>
      </c>
      <c r="JS19" s="307">
        <v>10.5</v>
      </c>
      <c r="JT19" s="307">
        <v>10.5</v>
      </c>
      <c r="JU19" s="307">
        <v>10.5</v>
      </c>
      <c r="JV19" s="307">
        <v>10.5</v>
      </c>
      <c r="JW19" s="307">
        <v>10.5</v>
      </c>
      <c r="JX19" s="307">
        <v>10.5</v>
      </c>
      <c r="JY19" s="307">
        <v>10.5</v>
      </c>
      <c r="JZ19" s="307">
        <v>10.5</v>
      </c>
      <c r="KA19" s="307">
        <v>10.5</v>
      </c>
      <c r="KB19" s="307">
        <v>10.5</v>
      </c>
      <c r="KC19" s="307">
        <v>10.5</v>
      </c>
      <c r="KD19" s="307">
        <v>10.5</v>
      </c>
      <c r="KE19" s="307">
        <v>10.5</v>
      </c>
      <c r="KF19" s="307">
        <v>10.5</v>
      </c>
      <c r="KG19" s="307">
        <v>5</v>
      </c>
      <c r="KH19" s="307"/>
      <c r="KI19" s="307"/>
      <c r="KJ19" s="307"/>
      <c r="KK19" s="307"/>
      <c r="KL19" s="307"/>
      <c r="KM19" s="307"/>
      <c r="KN19" s="307"/>
      <c r="KO19" s="307"/>
      <c r="KP19" s="307"/>
      <c r="KQ19" s="307"/>
      <c r="KR19" s="307"/>
      <c r="KS19" s="307"/>
      <c r="KT19" s="307"/>
      <c r="KU19" s="307"/>
      <c r="KV19" s="307"/>
      <c r="KW19" s="307"/>
      <c r="KX19" s="307"/>
      <c r="KY19" s="307"/>
      <c r="KZ19" s="307"/>
      <c r="LA19" s="307"/>
      <c r="LB19" s="307"/>
      <c r="LC19" s="307"/>
      <c r="LD19" s="307"/>
      <c r="LE19" s="307"/>
      <c r="LF19" s="307"/>
      <c r="LG19" s="307"/>
      <c r="LH19" s="307"/>
      <c r="LI19" s="307">
        <v>5</v>
      </c>
      <c r="LJ19" s="307">
        <v>10.5</v>
      </c>
      <c r="LK19" s="307">
        <v>10.5</v>
      </c>
      <c r="LL19" s="307">
        <v>10.5</v>
      </c>
      <c r="LM19" s="307">
        <v>10.5</v>
      </c>
      <c r="LN19" s="307">
        <v>10.5</v>
      </c>
      <c r="LO19" s="307">
        <v>10.5</v>
      </c>
      <c r="LP19" s="307">
        <v>10.5</v>
      </c>
      <c r="LQ19" s="307">
        <v>10.5</v>
      </c>
      <c r="LR19" s="307">
        <v>10.5</v>
      </c>
      <c r="LS19" s="307">
        <v>10.5</v>
      </c>
      <c r="LT19" s="307">
        <v>10.5</v>
      </c>
      <c r="LU19" s="307">
        <v>10.5</v>
      </c>
      <c r="LV19" s="307">
        <v>10.5</v>
      </c>
      <c r="LW19" s="307">
        <v>10.5</v>
      </c>
      <c r="LX19" s="307">
        <v>10.5</v>
      </c>
      <c r="LY19" s="307">
        <v>10.5</v>
      </c>
      <c r="LZ19" s="307">
        <v>10.5</v>
      </c>
      <c r="MA19" s="307">
        <v>10.5</v>
      </c>
      <c r="MB19" s="307">
        <v>10.5</v>
      </c>
      <c r="MC19" s="307">
        <v>10.5</v>
      </c>
      <c r="MD19" s="307">
        <v>10.5</v>
      </c>
      <c r="ME19" s="307">
        <v>10.5</v>
      </c>
      <c r="MF19" s="307">
        <v>10.5</v>
      </c>
      <c r="MG19" s="307">
        <v>10.5</v>
      </c>
      <c r="MH19" s="307">
        <v>10.5</v>
      </c>
      <c r="MI19" s="307">
        <v>10.5</v>
      </c>
      <c r="MJ19" s="307">
        <v>10.5</v>
      </c>
      <c r="MK19" s="307">
        <v>5</v>
      </c>
      <c r="ML19" s="307"/>
      <c r="MM19" s="307"/>
      <c r="MN19" s="307"/>
      <c r="MO19" s="307"/>
      <c r="MP19" s="307"/>
      <c r="MQ19" s="307"/>
      <c r="MR19" s="307"/>
      <c r="MS19" s="307"/>
      <c r="MT19" s="307"/>
      <c r="MU19" s="307"/>
      <c r="MV19" s="307"/>
      <c r="MW19" s="307"/>
      <c r="MX19" s="307"/>
      <c r="MY19" s="307"/>
      <c r="MZ19" s="307"/>
      <c r="NA19" s="307"/>
      <c r="NB19" s="307"/>
      <c r="NC19" s="307"/>
      <c r="ND19" s="307"/>
      <c r="NE19" s="307"/>
      <c r="NF19" s="307"/>
      <c r="NG19" s="307"/>
      <c r="NH19" s="307"/>
      <c r="NI19" s="307"/>
      <c r="NJ19" s="307"/>
      <c r="NK19" s="307"/>
      <c r="NL19" s="307"/>
      <c r="NM19" s="307">
        <v>5</v>
      </c>
      <c r="NN19" s="307">
        <v>10.5</v>
      </c>
      <c r="NO19" s="307">
        <v>10.5</v>
      </c>
      <c r="NP19" s="307">
        <v>10.5</v>
      </c>
      <c r="NQ19" s="307">
        <v>10.5</v>
      </c>
      <c r="NR19" s="307">
        <v>10.5</v>
      </c>
      <c r="NS19" s="307">
        <v>10.5</v>
      </c>
      <c r="NT19" s="307">
        <v>10.5</v>
      </c>
      <c r="NU19" s="307">
        <v>10.5</v>
      </c>
      <c r="NV19" s="307">
        <v>10.5</v>
      </c>
      <c r="NW19" s="307">
        <v>10.5</v>
      </c>
      <c r="NX19" s="307">
        <v>10.5</v>
      </c>
      <c r="NY19" s="307">
        <v>10.5</v>
      </c>
      <c r="NZ19" s="307">
        <v>10.5</v>
      </c>
      <c r="OA19" s="307">
        <v>10.5</v>
      </c>
      <c r="OB19" s="307">
        <v>10.5</v>
      </c>
      <c r="OC19" s="307">
        <v>10.5</v>
      </c>
      <c r="OD19" s="307">
        <v>10.5</v>
      </c>
      <c r="OE19" s="307">
        <v>10.5</v>
      </c>
      <c r="OF19" s="307">
        <v>10.5</v>
      </c>
      <c r="OG19" s="307">
        <v>10.5</v>
      </c>
      <c r="OH19" s="307">
        <v>10.5</v>
      </c>
      <c r="OI19" s="307">
        <v>10.5</v>
      </c>
      <c r="OJ19" s="307">
        <v>10.5</v>
      </c>
      <c r="OK19" s="307">
        <v>10.5</v>
      </c>
      <c r="OL19" s="307">
        <v>10.5</v>
      </c>
      <c r="OM19" s="307">
        <v>10.5</v>
      </c>
    </row>
    <row r="20" spans="1:405" s="136" customFormat="1" ht="15.75" x14ac:dyDescent="0.25">
      <c r="A20" s="214" t="s">
        <v>73</v>
      </c>
      <c r="B20" s="128">
        <v>4</v>
      </c>
      <c r="C20" s="251">
        <v>4</v>
      </c>
      <c r="D20" s="245" t="s">
        <v>48</v>
      </c>
      <c r="E20" s="216" t="s">
        <v>3</v>
      </c>
      <c r="F20" s="244" t="s">
        <v>1</v>
      </c>
      <c r="G20" s="220" t="s">
        <v>307</v>
      </c>
      <c r="H20" s="85"/>
      <c r="I20" s="83"/>
      <c r="J20" s="83"/>
      <c r="K20" s="157" t="s">
        <v>201</v>
      </c>
      <c r="L20" s="157" t="s">
        <v>201</v>
      </c>
      <c r="M20" s="227">
        <v>5</v>
      </c>
      <c r="N20" s="227">
        <v>10.5</v>
      </c>
      <c r="O20" s="227">
        <v>10.5</v>
      </c>
      <c r="P20" s="227">
        <v>10.5</v>
      </c>
      <c r="Q20" s="227">
        <v>10.5</v>
      </c>
      <c r="R20" s="227">
        <v>10.5</v>
      </c>
      <c r="S20" s="227">
        <v>10.5</v>
      </c>
      <c r="T20" s="227">
        <v>10.5</v>
      </c>
      <c r="U20" s="227">
        <v>10.5</v>
      </c>
      <c r="V20" s="227">
        <v>10.5</v>
      </c>
      <c r="W20" s="227">
        <v>10.5</v>
      </c>
      <c r="X20" s="227">
        <v>10.5</v>
      </c>
      <c r="Y20" s="227">
        <v>10.5</v>
      </c>
      <c r="Z20" s="227">
        <v>10.5</v>
      </c>
      <c r="AA20" s="227">
        <v>10.5</v>
      </c>
      <c r="AB20" s="83">
        <v>10.5</v>
      </c>
      <c r="AC20" s="83">
        <v>10.5</v>
      </c>
      <c r="AD20" s="83">
        <v>10.5</v>
      </c>
      <c r="AE20" s="83">
        <v>10.5</v>
      </c>
      <c r="AF20" s="83">
        <v>10.5</v>
      </c>
      <c r="AG20" s="83">
        <v>10.5</v>
      </c>
      <c r="AH20" s="83">
        <v>10.5</v>
      </c>
      <c r="AI20" s="83">
        <v>10.5</v>
      </c>
      <c r="AJ20" s="83">
        <v>10.5</v>
      </c>
      <c r="AK20" s="83">
        <v>10.5</v>
      </c>
      <c r="AL20" s="84">
        <v>10.5</v>
      </c>
      <c r="AM20" s="83">
        <v>10.5</v>
      </c>
      <c r="AN20" s="83">
        <v>10.5</v>
      </c>
      <c r="AO20" s="83">
        <v>5</v>
      </c>
      <c r="AP20" s="92"/>
      <c r="AQ20" s="92"/>
      <c r="AR20" s="92"/>
      <c r="AS20" s="92"/>
      <c r="AT20" s="265"/>
      <c r="AU20" s="265"/>
      <c r="AV20" s="265"/>
      <c r="AW20" s="265"/>
      <c r="AX20" s="265"/>
      <c r="AY20" s="265"/>
      <c r="AZ20" s="265"/>
      <c r="BA20" s="265"/>
      <c r="BB20" s="265"/>
      <c r="BC20" s="265"/>
      <c r="BD20" s="265"/>
      <c r="BE20" s="265"/>
      <c r="BF20" s="265"/>
      <c r="BG20" s="265"/>
      <c r="BH20" s="65"/>
      <c r="BI20" s="65"/>
      <c r="BJ20" s="65"/>
      <c r="BK20" s="65"/>
      <c r="BL20" s="65"/>
      <c r="BM20" s="65"/>
      <c r="BN20" s="98"/>
      <c r="BO20" s="85"/>
      <c r="BP20" s="83"/>
      <c r="BQ20" s="83"/>
      <c r="BR20" s="83"/>
      <c r="BS20" s="83"/>
      <c r="BT20" s="83"/>
      <c r="BU20" s="83"/>
      <c r="BV20" s="157" t="s">
        <v>201</v>
      </c>
      <c r="BW20" s="157" t="s">
        <v>201</v>
      </c>
      <c r="BX20" s="227">
        <v>5</v>
      </c>
      <c r="BY20" s="227">
        <v>10.5</v>
      </c>
      <c r="BZ20" s="227">
        <v>10.5</v>
      </c>
      <c r="CA20" s="227">
        <v>10.5</v>
      </c>
      <c r="CB20" s="227">
        <v>10.5</v>
      </c>
      <c r="CC20" s="227">
        <v>10.5</v>
      </c>
      <c r="CD20" s="227">
        <v>10.5</v>
      </c>
      <c r="CE20" s="227">
        <v>10.5</v>
      </c>
      <c r="CF20" s="227">
        <v>10.5</v>
      </c>
      <c r="CG20" s="227">
        <v>10.5</v>
      </c>
      <c r="CH20" s="227">
        <v>10.5</v>
      </c>
      <c r="CI20" s="227">
        <v>10.5</v>
      </c>
      <c r="CJ20" s="227">
        <v>10.5</v>
      </c>
      <c r="CK20" s="227">
        <v>10.5</v>
      </c>
      <c r="CL20" s="227">
        <v>5</v>
      </c>
      <c r="CM20" s="83"/>
      <c r="CN20" s="83"/>
      <c r="CO20" s="83"/>
      <c r="CP20" s="83"/>
      <c r="CQ20" s="83"/>
      <c r="CR20" s="83"/>
      <c r="CS20" s="83"/>
      <c r="CT20" s="85"/>
      <c r="CU20" s="83"/>
      <c r="CV20" s="83"/>
      <c r="CW20" s="83"/>
      <c r="CX20" s="157" t="s">
        <v>201</v>
      </c>
      <c r="CY20" s="157" t="s">
        <v>201</v>
      </c>
      <c r="CZ20" s="83">
        <v>5</v>
      </c>
      <c r="DA20" s="83">
        <v>10.5</v>
      </c>
      <c r="DB20" s="83">
        <v>10.5</v>
      </c>
      <c r="DC20" s="83">
        <v>10.5</v>
      </c>
      <c r="DD20" s="83">
        <v>10.5</v>
      </c>
      <c r="DE20" s="304">
        <v>10.5</v>
      </c>
      <c r="DF20" s="304">
        <v>10.5</v>
      </c>
      <c r="DG20" s="304">
        <v>10.5</v>
      </c>
      <c r="DH20" s="304">
        <v>10.5</v>
      </c>
      <c r="DI20" s="304">
        <v>10.5</v>
      </c>
      <c r="DJ20" s="304">
        <v>10.5</v>
      </c>
      <c r="DK20" s="304">
        <v>5</v>
      </c>
      <c r="DL20" s="249"/>
      <c r="DM20" s="249"/>
      <c r="DN20" s="249"/>
      <c r="DO20" s="249"/>
      <c r="DP20" s="249"/>
      <c r="DQ20" s="249"/>
      <c r="DR20" s="249"/>
      <c r="DS20" s="249"/>
      <c r="DT20" s="249"/>
      <c r="DU20" s="249"/>
      <c r="DV20" s="249"/>
      <c r="DW20" s="253"/>
      <c r="DX20" s="258"/>
      <c r="DY20" s="83"/>
      <c r="DZ20" s="308" t="s">
        <v>201</v>
      </c>
      <c r="EA20" s="308" t="s">
        <v>201</v>
      </c>
      <c r="EB20" s="227">
        <v>5</v>
      </c>
      <c r="EC20" s="227">
        <v>10.5</v>
      </c>
      <c r="ED20" s="227">
        <v>10.5</v>
      </c>
      <c r="EE20" s="227">
        <v>10.5</v>
      </c>
      <c r="EF20" s="227">
        <v>10.5</v>
      </c>
      <c r="EG20" s="227">
        <v>10.5</v>
      </c>
      <c r="EH20" s="227">
        <v>10.5</v>
      </c>
      <c r="EI20" s="227">
        <v>10.5</v>
      </c>
      <c r="EJ20" s="227">
        <v>10.5</v>
      </c>
      <c r="EK20" s="227">
        <v>10.5</v>
      </c>
      <c r="EL20" s="227">
        <v>10.5</v>
      </c>
      <c r="EM20" s="227">
        <v>10.5</v>
      </c>
      <c r="EN20" s="227">
        <v>10.5</v>
      </c>
      <c r="EO20" s="227">
        <v>10.5</v>
      </c>
      <c r="EP20" s="227">
        <v>5</v>
      </c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310" t="s">
        <v>201</v>
      </c>
      <c r="FC20" s="308" t="s">
        <v>201</v>
      </c>
      <c r="FD20" s="286">
        <v>5</v>
      </c>
      <c r="FE20" s="286">
        <v>10.5</v>
      </c>
      <c r="FF20" s="286">
        <v>10.5</v>
      </c>
      <c r="FG20" s="286">
        <v>10.5</v>
      </c>
      <c r="FH20" s="286">
        <v>10.5</v>
      </c>
      <c r="FI20" s="286">
        <v>10.5</v>
      </c>
      <c r="FJ20" s="286">
        <v>10.5</v>
      </c>
      <c r="FK20" s="286">
        <v>10.5</v>
      </c>
      <c r="FL20" s="286">
        <v>10.5</v>
      </c>
      <c r="FM20" s="286">
        <v>10.5</v>
      </c>
      <c r="FN20" s="286">
        <v>10.5</v>
      </c>
      <c r="FO20" s="286">
        <v>10.5</v>
      </c>
      <c r="FP20" s="286">
        <v>10.5</v>
      </c>
      <c r="FQ20" s="286">
        <v>10.5</v>
      </c>
      <c r="FR20" s="286">
        <v>5</v>
      </c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308" t="s">
        <v>201</v>
      </c>
      <c r="GE20" s="308" t="s">
        <v>201</v>
      </c>
      <c r="GF20" s="229">
        <v>5</v>
      </c>
      <c r="GG20" s="226">
        <v>10.5</v>
      </c>
      <c r="GH20" s="227">
        <v>10.5</v>
      </c>
      <c r="GI20" s="306">
        <v>10.5</v>
      </c>
      <c r="GJ20" s="306">
        <v>10.5</v>
      </c>
      <c r="GK20" s="306">
        <v>10.5</v>
      </c>
      <c r="GL20" s="306">
        <v>10.5</v>
      </c>
      <c r="GM20" s="306">
        <v>10.5</v>
      </c>
      <c r="GN20" s="227">
        <v>10.5</v>
      </c>
      <c r="GO20" s="227">
        <v>10.5</v>
      </c>
      <c r="GP20" s="227">
        <v>10.5</v>
      </c>
      <c r="GQ20" s="227">
        <v>10.5</v>
      </c>
      <c r="GR20" s="227">
        <v>10.5</v>
      </c>
      <c r="GS20" s="227">
        <v>10.5</v>
      </c>
      <c r="GT20" s="227">
        <v>5</v>
      </c>
      <c r="GU20" s="83"/>
      <c r="GV20" s="83"/>
      <c r="GW20" s="83"/>
      <c r="GX20" s="83"/>
      <c r="GY20" s="83"/>
      <c r="GZ20" s="83"/>
      <c r="HA20" s="83"/>
      <c r="HB20" s="83"/>
      <c r="HC20" s="83"/>
      <c r="HD20" s="83"/>
      <c r="HE20" s="83"/>
      <c r="HF20" s="83" t="s">
        <v>201</v>
      </c>
      <c r="HG20" s="83" t="s">
        <v>201</v>
      </c>
      <c r="HH20" s="83">
        <v>5</v>
      </c>
      <c r="HI20" s="83">
        <v>10.5</v>
      </c>
      <c r="HJ20" s="83">
        <v>10.5</v>
      </c>
      <c r="HK20" s="84">
        <v>10.5</v>
      </c>
      <c r="HL20" s="85">
        <v>10.5</v>
      </c>
      <c r="HM20" s="83">
        <v>10.5</v>
      </c>
      <c r="HN20" s="83">
        <v>10.5</v>
      </c>
      <c r="HO20" s="83">
        <v>10.5</v>
      </c>
      <c r="HP20" s="83">
        <v>10.5</v>
      </c>
      <c r="HQ20" s="83">
        <v>10.5</v>
      </c>
      <c r="HR20" s="83">
        <v>10.5</v>
      </c>
      <c r="HS20" s="83">
        <v>10.5</v>
      </c>
      <c r="HT20" s="83">
        <v>10.5</v>
      </c>
      <c r="HU20" s="83">
        <v>10.5</v>
      </c>
      <c r="HV20" s="83">
        <v>5</v>
      </c>
      <c r="HW20" s="83"/>
      <c r="HX20" s="83"/>
      <c r="HY20" s="83"/>
      <c r="HZ20" s="83"/>
      <c r="IA20" s="83"/>
      <c r="IB20" s="83"/>
      <c r="IC20" s="83"/>
      <c r="ID20" s="83"/>
      <c r="IE20" s="83"/>
      <c r="IF20" s="83"/>
      <c r="IG20" s="83"/>
      <c r="IH20" s="83"/>
      <c r="II20" s="83"/>
      <c r="IJ20" s="83"/>
      <c r="IK20" s="83"/>
      <c r="IL20" s="83"/>
      <c r="IM20" s="83"/>
      <c r="IN20" s="83"/>
      <c r="IO20" s="83"/>
      <c r="IP20" s="84"/>
      <c r="IQ20" s="307"/>
      <c r="IR20" s="307"/>
      <c r="IS20" s="307"/>
      <c r="IT20" s="307"/>
      <c r="IU20" s="307"/>
      <c r="IV20" s="307"/>
      <c r="IW20" s="307"/>
      <c r="IX20" s="307"/>
      <c r="IY20" s="307"/>
      <c r="IZ20" s="307"/>
      <c r="JA20" s="307"/>
      <c r="JB20" s="307"/>
      <c r="JC20" s="307"/>
      <c r="JD20" s="307"/>
      <c r="JE20" s="307"/>
      <c r="JF20" s="307"/>
      <c r="JG20" s="307"/>
      <c r="JH20" s="307"/>
      <c r="JI20" s="307"/>
      <c r="JJ20" s="307"/>
      <c r="JK20" s="307"/>
      <c r="JL20" s="307"/>
      <c r="JM20" s="307"/>
      <c r="JN20" s="307"/>
      <c r="JO20" s="307"/>
      <c r="JP20" s="307"/>
      <c r="JQ20" s="307"/>
      <c r="JR20" s="307"/>
      <c r="JS20" s="307"/>
      <c r="JT20" s="307"/>
      <c r="JU20" s="307"/>
      <c r="JV20" s="307"/>
      <c r="JW20" s="307"/>
      <c r="JX20" s="307"/>
      <c r="JY20" s="307"/>
      <c r="JZ20" s="307"/>
      <c r="KA20" s="307"/>
      <c r="KB20" s="307"/>
      <c r="KC20" s="307"/>
      <c r="KD20" s="307"/>
      <c r="KE20" s="307"/>
      <c r="KF20" s="307"/>
      <c r="KG20" s="307">
        <v>5</v>
      </c>
      <c r="KH20" s="307">
        <v>10.5</v>
      </c>
      <c r="KI20" s="307">
        <v>10.5</v>
      </c>
      <c r="KJ20" s="307">
        <v>10.5</v>
      </c>
      <c r="KK20" s="307">
        <v>10.5</v>
      </c>
      <c r="KL20" s="307">
        <v>10.5</v>
      </c>
      <c r="KM20" s="307">
        <v>10.5</v>
      </c>
      <c r="KN20" s="307">
        <v>10.5</v>
      </c>
      <c r="KO20" s="307">
        <v>10.5</v>
      </c>
      <c r="KP20" s="307">
        <v>10.5</v>
      </c>
      <c r="KQ20" s="307">
        <v>10.5</v>
      </c>
      <c r="KR20" s="307">
        <v>10.5</v>
      </c>
      <c r="KS20" s="307">
        <v>10.5</v>
      </c>
      <c r="KT20" s="307">
        <v>10.5</v>
      </c>
      <c r="KU20" s="307">
        <v>10.5</v>
      </c>
      <c r="KV20" s="307">
        <v>10.5</v>
      </c>
      <c r="KW20" s="307">
        <v>10.5</v>
      </c>
      <c r="KX20" s="307">
        <v>10.5</v>
      </c>
      <c r="KY20" s="307">
        <v>10.5</v>
      </c>
      <c r="KZ20" s="307">
        <v>10.5</v>
      </c>
      <c r="LA20" s="307">
        <v>10.5</v>
      </c>
      <c r="LB20" s="307">
        <v>10.5</v>
      </c>
      <c r="LC20" s="307">
        <v>10.5</v>
      </c>
      <c r="LD20" s="307">
        <v>10.5</v>
      </c>
      <c r="LE20" s="307">
        <v>10.5</v>
      </c>
      <c r="LF20" s="307">
        <v>10.5</v>
      </c>
      <c r="LG20" s="307">
        <v>10.5</v>
      </c>
      <c r="LH20" s="307">
        <v>10.5</v>
      </c>
      <c r="LI20" s="307">
        <v>5</v>
      </c>
      <c r="LJ20" s="307"/>
      <c r="LK20" s="307"/>
      <c r="LL20" s="307"/>
      <c r="LM20" s="307"/>
      <c r="LN20" s="307"/>
      <c r="LO20" s="307"/>
      <c r="LP20" s="307"/>
      <c r="LQ20" s="307"/>
      <c r="LR20" s="307"/>
      <c r="LS20" s="307"/>
      <c r="LT20" s="307"/>
      <c r="LU20" s="307"/>
      <c r="LV20" s="307"/>
      <c r="LW20" s="307"/>
      <c r="LX20" s="307"/>
      <c r="LY20" s="307"/>
      <c r="LZ20" s="307"/>
      <c r="MA20" s="307"/>
      <c r="MB20" s="307"/>
      <c r="MC20" s="307"/>
      <c r="MD20" s="307"/>
      <c r="ME20" s="307"/>
      <c r="MF20" s="307"/>
      <c r="MG20" s="307"/>
      <c r="MH20" s="307"/>
      <c r="MI20" s="307"/>
      <c r="MJ20" s="307"/>
      <c r="MK20" s="307">
        <v>5</v>
      </c>
      <c r="ML20" s="307">
        <v>10.5</v>
      </c>
      <c r="MM20" s="307">
        <v>10.5</v>
      </c>
      <c r="MN20" s="307">
        <v>10.5</v>
      </c>
      <c r="MO20" s="307">
        <v>10.5</v>
      </c>
      <c r="MP20" s="307">
        <v>10.5</v>
      </c>
      <c r="MQ20" s="307">
        <v>10.5</v>
      </c>
      <c r="MR20" s="307">
        <v>10.5</v>
      </c>
      <c r="MS20" s="307">
        <v>10.5</v>
      </c>
      <c r="MT20" s="307">
        <v>10.5</v>
      </c>
      <c r="MU20" s="307">
        <v>10.5</v>
      </c>
      <c r="MV20" s="307">
        <v>10.5</v>
      </c>
      <c r="MW20" s="307">
        <v>10.5</v>
      </c>
      <c r="MX20" s="307">
        <v>10.5</v>
      </c>
      <c r="MY20" s="307">
        <v>10.5</v>
      </c>
      <c r="MZ20" s="307">
        <v>10.5</v>
      </c>
      <c r="NA20" s="307">
        <v>10.5</v>
      </c>
      <c r="NB20" s="307">
        <v>10.5</v>
      </c>
      <c r="NC20" s="307">
        <v>10.5</v>
      </c>
      <c r="ND20" s="307">
        <v>10.5</v>
      </c>
      <c r="NE20" s="307">
        <v>10.5</v>
      </c>
      <c r="NF20" s="307">
        <v>10.5</v>
      </c>
      <c r="NG20" s="307">
        <v>10.5</v>
      </c>
      <c r="NH20" s="307">
        <v>10.5</v>
      </c>
      <c r="NI20" s="307">
        <v>10.5</v>
      </c>
      <c r="NJ20" s="307">
        <v>10.5</v>
      </c>
      <c r="NK20" s="307">
        <v>10.5</v>
      </c>
      <c r="NL20" s="307">
        <v>10.5</v>
      </c>
      <c r="NM20" s="307">
        <v>5</v>
      </c>
      <c r="NN20" s="307"/>
      <c r="NO20" s="307"/>
      <c r="NP20" s="307"/>
      <c r="NQ20" s="307"/>
      <c r="NR20" s="307"/>
      <c r="NS20" s="307"/>
      <c r="NT20" s="307"/>
      <c r="NU20" s="307"/>
      <c r="NV20" s="307"/>
      <c r="NW20" s="307"/>
      <c r="NX20" s="307"/>
      <c r="NY20" s="307"/>
      <c r="NZ20" s="307"/>
      <c r="OA20" s="307"/>
      <c r="OB20" s="307"/>
      <c r="OC20" s="307"/>
      <c r="OD20" s="307"/>
      <c r="OE20" s="307"/>
      <c r="OF20" s="307"/>
      <c r="OG20" s="307"/>
      <c r="OH20" s="307"/>
      <c r="OI20" s="307"/>
      <c r="OJ20" s="307"/>
      <c r="OK20" s="307"/>
      <c r="OL20" s="307"/>
      <c r="OM20" s="307"/>
    </row>
    <row r="21" spans="1:405" ht="16.5" customHeight="1" x14ac:dyDescent="0.25">
      <c r="A21" s="213" t="s">
        <v>66</v>
      </c>
      <c r="B21" s="128">
        <v>5</v>
      </c>
      <c r="C21" s="251">
        <v>4</v>
      </c>
      <c r="D21" s="245" t="s">
        <v>48</v>
      </c>
      <c r="E21" s="216" t="s">
        <v>3</v>
      </c>
      <c r="F21" s="244" t="s">
        <v>1</v>
      </c>
      <c r="G21" s="220" t="s">
        <v>303</v>
      </c>
      <c r="H21" s="85"/>
      <c r="I21" s="83"/>
      <c r="J21" s="83"/>
      <c r="K21" s="157" t="s">
        <v>201</v>
      </c>
      <c r="L21" s="157" t="s">
        <v>201</v>
      </c>
      <c r="M21" s="83">
        <v>5</v>
      </c>
      <c r="N21" s="83">
        <v>10.5</v>
      </c>
      <c r="O21" s="83">
        <v>10.5</v>
      </c>
      <c r="P21" s="83">
        <v>10.5</v>
      </c>
      <c r="Q21" s="83">
        <v>10.5</v>
      </c>
      <c r="R21" s="83">
        <v>10.5</v>
      </c>
      <c r="S21" s="83">
        <v>10.5</v>
      </c>
      <c r="T21" s="83">
        <v>10.5</v>
      </c>
      <c r="U21" s="83">
        <v>10.5</v>
      </c>
      <c r="V21" s="83">
        <v>10.5</v>
      </c>
      <c r="W21" s="83">
        <v>10.5</v>
      </c>
      <c r="X21" s="83">
        <v>10.5</v>
      </c>
      <c r="Y21" s="83">
        <v>10.5</v>
      </c>
      <c r="Z21" s="83">
        <v>10.5</v>
      </c>
      <c r="AA21" s="83">
        <v>10.5</v>
      </c>
      <c r="AB21" s="83">
        <v>10.5</v>
      </c>
      <c r="AC21" s="83">
        <v>10.5</v>
      </c>
      <c r="AD21" s="83">
        <v>10.5</v>
      </c>
      <c r="AE21" s="83">
        <v>10.5</v>
      </c>
      <c r="AF21" s="83">
        <v>10.5</v>
      </c>
      <c r="AG21" s="83">
        <v>10.5</v>
      </c>
      <c r="AH21" s="83">
        <v>10.5</v>
      </c>
      <c r="AI21" s="83">
        <v>10.5</v>
      </c>
      <c r="AJ21" s="83">
        <v>10.5</v>
      </c>
      <c r="AK21" s="83">
        <v>10.5</v>
      </c>
      <c r="AL21" s="84">
        <v>10.5</v>
      </c>
      <c r="AM21" s="83">
        <v>10.5</v>
      </c>
      <c r="AN21" s="83">
        <v>10.5</v>
      </c>
      <c r="AO21" s="83">
        <v>5</v>
      </c>
      <c r="AP21" s="65"/>
      <c r="AQ21" s="65"/>
      <c r="AR21" s="65"/>
      <c r="AS21" s="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65"/>
      <c r="BI21" s="65"/>
      <c r="BJ21" s="65"/>
      <c r="BK21" s="65"/>
      <c r="BL21" s="65"/>
      <c r="BM21" s="65"/>
      <c r="BN21" s="98"/>
      <c r="BO21" s="247" t="s">
        <v>201</v>
      </c>
      <c r="BP21" s="157" t="s">
        <v>201</v>
      </c>
      <c r="BQ21" s="83">
        <v>5</v>
      </c>
      <c r="BR21" s="83">
        <v>10.5</v>
      </c>
      <c r="BS21" s="83">
        <v>10.5</v>
      </c>
      <c r="BT21" s="83">
        <v>10.5</v>
      </c>
      <c r="BU21" s="83">
        <v>10.5</v>
      </c>
      <c r="BV21" s="83">
        <v>10.5</v>
      </c>
      <c r="BW21" s="83">
        <v>10.5</v>
      </c>
      <c r="BX21" s="83">
        <v>10.5</v>
      </c>
      <c r="BY21" s="83">
        <v>10.5</v>
      </c>
      <c r="BZ21" s="83">
        <v>10.5</v>
      </c>
      <c r="CA21" s="83">
        <v>10.5</v>
      </c>
      <c r="CB21" s="83">
        <v>10.5</v>
      </c>
      <c r="CC21" s="83">
        <v>10.5</v>
      </c>
      <c r="CD21" s="83">
        <v>10.5</v>
      </c>
      <c r="CE21" s="83">
        <v>10.5</v>
      </c>
      <c r="CF21" s="83">
        <v>10.5</v>
      </c>
      <c r="CG21" s="83">
        <v>10.5</v>
      </c>
      <c r="CH21" s="83">
        <v>10.5</v>
      </c>
      <c r="CI21" s="83">
        <v>10.5</v>
      </c>
      <c r="CJ21" s="83">
        <v>10.5</v>
      </c>
      <c r="CK21" s="83">
        <v>10.5</v>
      </c>
      <c r="CL21" s="83">
        <v>5</v>
      </c>
      <c r="CM21" s="83"/>
      <c r="CN21" s="83"/>
      <c r="CO21" s="83"/>
      <c r="CP21" s="83"/>
      <c r="CQ21" s="83"/>
      <c r="CR21" s="83"/>
      <c r="CS21" s="83"/>
      <c r="CT21" s="85"/>
      <c r="CU21" s="83"/>
      <c r="CV21" s="83"/>
      <c r="CW21" s="83"/>
      <c r="CX21" s="157" t="s">
        <v>201</v>
      </c>
      <c r="CY21" s="157" t="s">
        <v>201</v>
      </c>
      <c r="CZ21" s="83">
        <v>5</v>
      </c>
      <c r="DA21" s="83">
        <v>10.5</v>
      </c>
      <c r="DB21" s="83">
        <v>10.5</v>
      </c>
      <c r="DC21" s="83">
        <v>10.5</v>
      </c>
      <c r="DD21" s="83">
        <v>10.5</v>
      </c>
      <c r="DE21" s="302">
        <v>10.5</v>
      </c>
      <c r="DF21" s="303">
        <v>10.5</v>
      </c>
      <c r="DG21" s="303">
        <v>10.5</v>
      </c>
      <c r="DH21" s="303">
        <v>10.5</v>
      </c>
      <c r="DI21" s="303">
        <v>10.5</v>
      </c>
      <c r="DJ21" s="303">
        <v>10.5</v>
      </c>
      <c r="DK21" s="303">
        <v>5</v>
      </c>
      <c r="DL21" s="249"/>
      <c r="DM21" s="249"/>
      <c r="DN21" s="249"/>
      <c r="DO21" s="249"/>
      <c r="DP21" s="249"/>
      <c r="DQ21" s="249"/>
      <c r="DR21" s="249"/>
      <c r="DS21" s="249"/>
      <c r="DT21" s="249"/>
      <c r="DU21" s="249"/>
      <c r="DV21" s="249"/>
      <c r="DW21" s="253"/>
      <c r="DX21" s="258"/>
      <c r="DY21" s="83"/>
      <c r="DZ21" s="308" t="s">
        <v>201</v>
      </c>
      <c r="EA21" s="308" t="s">
        <v>201</v>
      </c>
      <c r="EB21" s="305">
        <v>5</v>
      </c>
      <c r="EC21" s="305">
        <v>10.5</v>
      </c>
      <c r="ED21" s="305">
        <v>10.5</v>
      </c>
      <c r="EE21" s="305">
        <v>10.5</v>
      </c>
      <c r="EF21" s="305">
        <v>10.5</v>
      </c>
      <c r="EG21" s="305">
        <v>10.5</v>
      </c>
      <c r="EH21" s="305">
        <v>10.5</v>
      </c>
      <c r="EI21" s="305">
        <v>10.5</v>
      </c>
      <c r="EJ21" s="305">
        <v>10.5</v>
      </c>
      <c r="EK21" s="305">
        <v>10.5</v>
      </c>
      <c r="EL21" s="305">
        <v>10.5</v>
      </c>
      <c r="EM21" s="305">
        <v>10.5</v>
      </c>
      <c r="EN21" s="305">
        <v>10.5</v>
      </c>
      <c r="EO21" s="305">
        <v>10.5</v>
      </c>
      <c r="EP21" s="305">
        <v>5</v>
      </c>
      <c r="EQ21" s="83"/>
      <c r="ER21" s="83"/>
      <c r="ES21" s="83"/>
      <c r="ET21" s="83"/>
      <c r="EU21" s="83"/>
      <c r="EV21" s="83"/>
      <c r="EW21" s="83"/>
      <c r="EX21" s="83"/>
      <c r="EY21" s="83"/>
      <c r="EZ21" s="83"/>
      <c r="FA21" s="83"/>
      <c r="FB21" s="310" t="s">
        <v>201</v>
      </c>
      <c r="FC21" s="308" t="s">
        <v>201</v>
      </c>
      <c r="FD21" s="286">
        <v>5</v>
      </c>
      <c r="FE21" s="286">
        <v>10.5</v>
      </c>
      <c r="FF21" s="286">
        <v>10.5</v>
      </c>
      <c r="FG21" s="286">
        <v>10.5</v>
      </c>
      <c r="FH21" s="286">
        <v>10.5</v>
      </c>
      <c r="FI21" s="286">
        <v>10.5</v>
      </c>
      <c r="FJ21" s="286">
        <v>10.5</v>
      </c>
      <c r="FK21" s="286">
        <v>10.5</v>
      </c>
      <c r="FL21" s="286">
        <v>10.5</v>
      </c>
      <c r="FM21" s="286">
        <v>10.5</v>
      </c>
      <c r="FN21" s="286">
        <v>10.5</v>
      </c>
      <c r="FO21" s="286">
        <v>10.5</v>
      </c>
      <c r="FP21" s="286">
        <v>10.5</v>
      </c>
      <c r="FQ21" s="286">
        <v>10.5</v>
      </c>
      <c r="FR21" s="286">
        <v>5</v>
      </c>
      <c r="FS21" s="83"/>
      <c r="FT21" s="83"/>
      <c r="FU21" s="83"/>
      <c r="FV21" s="83"/>
      <c r="FW21" s="83"/>
      <c r="FX21" s="83"/>
      <c r="FY21" s="83"/>
      <c r="FZ21" s="83"/>
      <c r="GA21" s="83"/>
      <c r="GB21" s="83"/>
      <c r="GC21" s="83"/>
      <c r="GD21" s="308" t="s">
        <v>201</v>
      </c>
      <c r="GE21" s="308" t="s">
        <v>201</v>
      </c>
      <c r="GF21" s="84">
        <v>5</v>
      </c>
      <c r="GG21" s="85">
        <v>10.5</v>
      </c>
      <c r="GH21" s="83">
        <v>10.5</v>
      </c>
      <c r="GI21" s="307">
        <v>10.5</v>
      </c>
      <c r="GJ21" s="307">
        <v>10.5</v>
      </c>
      <c r="GK21" s="307">
        <v>10.5</v>
      </c>
      <c r="GL21" s="307">
        <v>10.5</v>
      </c>
      <c r="GM21" s="307">
        <v>10.5</v>
      </c>
      <c r="GN21" s="83">
        <v>10.5</v>
      </c>
      <c r="GO21" s="83">
        <v>10.5</v>
      </c>
      <c r="GP21" s="83">
        <v>10.5</v>
      </c>
      <c r="GQ21" s="83">
        <v>10.5</v>
      </c>
      <c r="GR21" s="83">
        <v>10.5</v>
      </c>
      <c r="GS21" s="83">
        <v>10.5</v>
      </c>
      <c r="GT21" s="83">
        <v>5</v>
      </c>
      <c r="GU21" s="83"/>
      <c r="GV21" s="83"/>
      <c r="GW21" s="83"/>
      <c r="GX21" s="83"/>
      <c r="GY21" s="83"/>
      <c r="GZ21" s="83"/>
      <c r="HA21" s="83"/>
      <c r="HB21" s="83"/>
      <c r="HC21" s="83"/>
      <c r="HD21" s="83"/>
      <c r="HE21" s="83"/>
      <c r="HF21" s="83" t="s">
        <v>201</v>
      </c>
      <c r="HG21" s="83" t="s">
        <v>201</v>
      </c>
      <c r="HH21" s="83">
        <v>5</v>
      </c>
      <c r="HI21" s="83">
        <v>10.5</v>
      </c>
      <c r="HJ21" s="83">
        <v>10.5</v>
      </c>
      <c r="HK21" s="84">
        <v>10.5</v>
      </c>
      <c r="HL21" s="85">
        <v>10.5</v>
      </c>
      <c r="HM21" s="83">
        <v>10.5</v>
      </c>
      <c r="HN21" s="83">
        <v>10.5</v>
      </c>
      <c r="HO21" s="83">
        <v>10.5</v>
      </c>
      <c r="HP21" s="83">
        <v>10.5</v>
      </c>
      <c r="HQ21" s="83">
        <v>10.5</v>
      </c>
      <c r="HR21" s="83">
        <v>10.5</v>
      </c>
      <c r="HS21" s="83">
        <v>10.5</v>
      </c>
      <c r="HT21" s="83">
        <v>10.5</v>
      </c>
      <c r="HU21" s="83">
        <v>10.5</v>
      </c>
      <c r="HV21" s="83">
        <v>5</v>
      </c>
      <c r="HW21" s="83"/>
      <c r="HX21" s="83"/>
      <c r="HY21" s="83"/>
      <c r="HZ21" s="83"/>
      <c r="IA21" s="83"/>
      <c r="IB21" s="83"/>
      <c r="IC21" s="83"/>
      <c r="ID21" s="83"/>
      <c r="IE21" s="83"/>
      <c r="IF21" s="83"/>
      <c r="IG21" s="83"/>
      <c r="IH21" s="83"/>
      <c r="II21" s="83"/>
      <c r="IJ21" s="83"/>
      <c r="IK21" s="83"/>
      <c r="IL21" s="83"/>
      <c r="IM21" s="83"/>
      <c r="IN21" s="83"/>
      <c r="IO21" s="83"/>
      <c r="IP21" s="84"/>
      <c r="IQ21" s="307"/>
      <c r="IR21" s="307"/>
      <c r="IS21" s="307"/>
      <c r="IT21" s="307"/>
      <c r="IU21" s="307"/>
      <c r="IV21" s="307"/>
      <c r="IW21" s="307"/>
      <c r="IX21" s="307"/>
      <c r="IY21" s="307"/>
      <c r="IZ21" s="307"/>
      <c r="JA21" s="307"/>
      <c r="JB21" s="307"/>
      <c r="JC21" s="307"/>
      <c r="JD21" s="307"/>
      <c r="JE21" s="307"/>
      <c r="JF21" s="307"/>
      <c r="JG21" s="307"/>
      <c r="JH21" s="307"/>
      <c r="JI21" s="307"/>
      <c r="JJ21" s="307"/>
      <c r="JK21" s="307"/>
      <c r="JL21" s="307"/>
      <c r="JM21" s="307"/>
      <c r="JN21" s="307"/>
      <c r="JO21" s="307"/>
      <c r="JP21" s="307"/>
      <c r="JQ21" s="307"/>
      <c r="JR21" s="307"/>
      <c r="JS21" s="307"/>
      <c r="JT21" s="307"/>
      <c r="JU21" s="307"/>
      <c r="JV21" s="307"/>
      <c r="JW21" s="307"/>
      <c r="JX21" s="307"/>
      <c r="JY21" s="307"/>
      <c r="JZ21" s="307"/>
      <c r="KA21" s="307"/>
      <c r="KB21" s="307"/>
      <c r="KC21" s="307"/>
      <c r="KD21" s="307"/>
      <c r="KE21" s="307"/>
      <c r="KF21" s="307"/>
      <c r="KG21" s="307">
        <v>5</v>
      </c>
      <c r="KH21" s="307">
        <v>10.5</v>
      </c>
      <c r="KI21" s="307">
        <v>10.5</v>
      </c>
      <c r="KJ21" s="307">
        <v>10.5</v>
      </c>
      <c r="KK21" s="307">
        <v>10.5</v>
      </c>
      <c r="KL21" s="307">
        <v>10.5</v>
      </c>
      <c r="KM21" s="307">
        <v>10.5</v>
      </c>
      <c r="KN21" s="307">
        <v>10.5</v>
      </c>
      <c r="KO21" s="307">
        <v>10.5</v>
      </c>
      <c r="KP21" s="307">
        <v>10.5</v>
      </c>
      <c r="KQ21" s="307">
        <v>10.5</v>
      </c>
      <c r="KR21" s="307">
        <v>10.5</v>
      </c>
      <c r="KS21" s="307">
        <v>10.5</v>
      </c>
      <c r="KT21" s="307">
        <v>10.5</v>
      </c>
      <c r="KU21" s="307">
        <v>10.5</v>
      </c>
      <c r="KV21" s="307">
        <v>10.5</v>
      </c>
      <c r="KW21" s="307">
        <v>10.5</v>
      </c>
      <c r="KX21" s="307">
        <v>10.5</v>
      </c>
      <c r="KY21" s="307">
        <v>10.5</v>
      </c>
      <c r="KZ21" s="307">
        <v>10.5</v>
      </c>
      <c r="LA21" s="307">
        <v>10.5</v>
      </c>
      <c r="LB21" s="307">
        <v>10.5</v>
      </c>
      <c r="LC21" s="307">
        <v>10.5</v>
      </c>
      <c r="LD21" s="307">
        <v>10.5</v>
      </c>
      <c r="LE21" s="307">
        <v>10.5</v>
      </c>
      <c r="LF21" s="307">
        <v>10.5</v>
      </c>
      <c r="LG21" s="307">
        <v>10.5</v>
      </c>
      <c r="LH21" s="307">
        <v>10.5</v>
      </c>
      <c r="LI21" s="307">
        <v>5</v>
      </c>
      <c r="LJ21" s="307"/>
      <c r="LK21" s="307"/>
      <c r="LL21" s="307"/>
      <c r="LM21" s="307"/>
      <c r="LN21" s="307"/>
      <c r="LO21" s="307"/>
      <c r="LP21" s="307"/>
      <c r="LQ21" s="307"/>
      <c r="LR21" s="307"/>
      <c r="LS21" s="307"/>
      <c r="LT21" s="307"/>
      <c r="LU21" s="307"/>
      <c r="LV21" s="307"/>
      <c r="LW21" s="307"/>
      <c r="LX21" s="307"/>
      <c r="LY21" s="307"/>
      <c r="LZ21" s="307"/>
      <c r="MA21" s="307"/>
      <c r="MB21" s="307"/>
      <c r="MC21" s="307"/>
      <c r="MD21" s="307"/>
      <c r="ME21" s="307"/>
      <c r="MF21" s="307"/>
      <c r="MG21" s="307"/>
      <c r="MH21" s="307"/>
      <c r="MI21" s="307"/>
      <c r="MJ21" s="307"/>
      <c r="MK21" s="307">
        <v>5</v>
      </c>
      <c r="ML21" s="307">
        <v>10.5</v>
      </c>
      <c r="MM21" s="307">
        <v>10.5</v>
      </c>
      <c r="MN21" s="307">
        <v>10.5</v>
      </c>
      <c r="MO21" s="307">
        <v>10.5</v>
      </c>
      <c r="MP21" s="307">
        <v>10.5</v>
      </c>
      <c r="MQ21" s="307">
        <v>10.5</v>
      </c>
      <c r="MR21" s="307">
        <v>10.5</v>
      </c>
      <c r="MS21" s="307">
        <v>10.5</v>
      </c>
      <c r="MT21" s="307">
        <v>10.5</v>
      </c>
      <c r="MU21" s="307">
        <v>10.5</v>
      </c>
      <c r="MV21" s="307">
        <v>10.5</v>
      </c>
      <c r="MW21" s="307">
        <v>10.5</v>
      </c>
      <c r="MX21" s="307">
        <v>10.5</v>
      </c>
      <c r="MY21" s="307">
        <v>10.5</v>
      </c>
      <c r="MZ21" s="307">
        <v>10.5</v>
      </c>
      <c r="NA21" s="307">
        <v>10.5</v>
      </c>
      <c r="NB21" s="307">
        <v>10.5</v>
      </c>
      <c r="NC21" s="307">
        <v>10.5</v>
      </c>
      <c r="ND21" s="307">
        <v>10.5</v>
      </c>
      <c r="NE21" s="307">
        <v>10.5</v>
      </c>
      <c r="NF21" s="307">
        <v>10.5</v>
      </c>
      <c r="NG21" s="307">
        <v>10.5</v>
      </c>
      <c r="NH21" s="307">
        <v>10.5</v>
      </c>
      <c r="NI21" s="307">
        <v>10.5</v>
      </c>
      <c r="NJ21" s="307">
        <v>10.5</v>
      </c>
      <c r="NK21" s="307">
        <v>10.5</v>
      </c>
      <c r="NL21" s="307">
        <v>10.5</v>
      </c>
      <c r="NM21" s="307">
        <v>5</v>
      </c>
      <c r="NN21" s="307"/>
      <c r="NO21" s="307"/>
      <c r="NP21" s="307"/>
      <c r="NQ21" s="307"/>
      <c r="NR21" s="307"/>
      <c r="NS21" s="307"/>
      <c r="NT21" s="307"/>
      <c r="NU21" s="307"/>
      <c r="NV21" s="307"/>
      <c r="NW21" s="307"/>
      <c r="NX21" s="307"/>
      <c r="NY21" s="307"/>
      <c r="NZ21" s="307"/>
      <c r="OA21" s="307"/>
      <c r="OB21" s="307"/>
      <c r="OC21" s="307"/>
      <c r="OD21" s="307"/>
      <c r="OE21" s="307"/>
      <c r="OF21" s="307"/>
      <c r="OG21" s="307"/>
      <c r="OH21" s="307"/>
      <c r="OI21" s="307"/>
      <c r="OJ21" s="307"/>
      <c r="OK21" s="307"/>
      <c r="OL21" s="307"/>
      <c r="OM21" s="307"/>
    </row>
    <row r="22" spans="1:405" ht="15.75" x14ac:dyDescent="0.25">
      <c r="A22" s="213" t="s">
        <v>72</v>
      </c>
      <c r="B22" s="128">
        <v>9</v>
      </c>
      <c r="C22" s="251">
        <v>4</v>
      </c>
      <c r="D22" s="245" t="s">
        <v>48</v>
      </c>
      <c r="E22" s="216" t="s">
        <v>3</v>
      </c>
      <c r="F22" s="244" t="s">
        <v>1</v>
      </c>
      <c r="G22" s="220" t="s">
        <v>303</v>
      </c>
      <c r="H22" s="85"/>
      <c r="I22" s="83"/>
      <c r="J22" s="83"/>
      <c r="K22" s="157" t="s">
        <v>201</v>
      </c>
      <c r="L22" s="157" t="s">
        <v>201</v>
      </c>
      <c r="M22" s="83">
        <v>5</v>
      </c>
      <c r="N22" s="83">
        <v>10.5</v>
      </c>
      <c r="O22" s="83">
        <v>10.5</v>
      </c>
      <c r="P22" s="83">
        <v>10.5</v>
      </c>
      <c r="Q22" s="83">
        <v>10.5</v>
      </c>
      <c r="R22" s="83">
        <v>10.5</v>
      </c>
      <c r="S22" s="83">
        <v>10.5</v>
      </c>
      <c r="T22" s="83">
        <v>10.5</v>
      </c>
      <c r="U22" s="83">
        <v>10.5</v>
      </c>
      <c r="V22" s="83">
        <v>10.5</v>
      </c>
      <c r="W22" s="83">
        <v>10.5</v>
      </c>
      <c r="X22" s="83">
        <v>10.5</v>
      </c>
      <c r="Y22" s="83">
        <v>10.5</v>
      </c>
      <c r="Z22" s="83">
        <v>10.5</v>
      </c>
      <c r="AA22" s="83">
        <v>10.5</v>
      </c>
      <c r="AB22" s="83">
        <v>10.5</v>
      </c>
      <c r="AC22" s="83">
        <v>10.5</v>
      </c>
      <c r="AD22" s="83">
        <v>10.5</v>
      </c>
      <c r="AE22" s="83">
        <v>10.5</v>
      </c>
      <c r="AF22" s="83">
        <v>10.5</v>
      </c>
      <c r="AG22" s="83">
        <v>10.5</v>
      </c>
      <c r="AH22" s="83">
        <v>10.5</v>
      </c>
      <c r="AI22" s="83">
        <v>10.5</v>
      </c>
      <c r="AJ22" s="83">
        <v>10.5</v>
      </c>
      <c r="AK22" s="83">
        <v>10.5</v>
      </c>
      <c r="AL22" s="84">
        <v>10.5</v>
      </c>
      <c r="AM22" s="83">
        <v>10.5</v>
      </c>
      <c r="AN22" s="83">
        <v>10.5</v>
      </c>
      <c r="AO22" s="83">
        <v>5</v>
      </c>
      <c r="AP22" s="65"/>
      <c r="AQ22" s="65"/>
      <c r="AR22" s="65"/>
      <c r="AS22" s="65"/>
      <c r="AT22" s="265"/>
      <c r="AU22" s="265"/>
      <c r="AV22" s="265"/>
      <c r="AW22" s="265"/>
      <c r="AX22" s="265"/>
      <c r="AY22" s="265"/>
      <c r="AZ22" s="265"/>
      <c r="BA22" s="265"/>
      <c r="BB22" s="265"/>
      <c r="BC22" s="265"/>
      <c r="BD22" s="265"/>
      <c r="BE22" s="265"/>
      <c r="BF22" s="265"/>
      <c r="BG22" s="265"/>
      <c r="BH22" s="65"/>
      <c r="BI22" s="65"/>
      <c r="BJ22" s="65"/>
      <c r="BK22" s="65"/>
      <c r="BL22" s="65"/>
      <c r="BM22" s="65"/>
      <c r="BN22" s="98"/>
      <c r="BO22" s="85"/>
      <c r="BP22" s="83"/>
      <c r="BQ22" s="83"/>
      <c r="BR22" s="83"/>
      <c r="BS22" s="83"/>
      <c r="BT22" s="83"/>
      <c r="BU22" s="83"/>
      <c r="BV22" s="157" t="s">
        <v>201</v>
      </c>
      <c r="BW22" s="157" t="s">
        <v>201</v>
      </c>
      <c r="BX22" s="83">
        <v>5</v>
      </c>
      <c r="BY22" s="83">
        <v>10.5</v>
      </c>
      <c r="BZ22" s="83">
        <v>10.5</v>
      </c>
      <c r="CA22" s="83">
        <v>10.5</v>
      </c>
      <c r="CB22" s="83">
        <v>10.5</v>
      </c>
      <c r="CC22" s="83">
        <v>10.5</v>
      </c>
      <c r="CD22" s="83">
        <v>10.5</v>
      </c>
      <c r="CE22" s="83">
        <v>10.5</v>
      </c>
      <c r="CF22" s="83">
        <v>10.5</v>
      </c>
      <c r="CG22" s="83">
        <v>10.5</v>
      </c>
      <c r="CH22" s="83">
        <v>10.5</v>
      </c>
      <c r="CI22" s="83">
        <v>10.5</v>
      </c>
      <c r="CJ22" s="83">
        <v>10.5</v>
      </c>
      <c r="CK22" s="83">
        <v>10.5</v>
      </c>
      <c r="CL22" s="83">
        <v>5</v>
      </c>
      <c r="CM22" s="83"/>
      <c r="CN22" s="83"/>
      <c r="CO22" s="83"/>
      <c r="CP22" s="83"/>
      <c r="CQ22" s="83"/>
      <c r="CR22" s="83"/>
      <c r="CS22" s="83"/>
      <c r="CT22" s="85"/>
      <c r="CU22" s="83"/>
      <c r="CV22" s="83"/>
      <c r="CW22" s="83"/>
      <c r="CX22" s="157" t="s">
        <v>201</v>
      </c>
      <c r="CY22" s="157" t="s">
        <v>201</v>
      </c>
      <c r="CZ22" s="83">
        <v>5</v>
      </c>
      <c r="DA22" s="83">
        <v>10.5</v>
      </c>
      <c r="DB22" s="83">
        <v>10.5</v>
      </c>
      <c r="DC22" s="83">
        <v>10.5</v>
      </c>
      <c r="DD22" s="83">
        <v>10.5</v>
      </c>
      <c r="DE22" s="305">
        <v>10.5</v>
      </c>
      <c r="DF22" s="302">
        <v>10.5</v>
      </c>
      <c r="DG22" s="302">
        <v>10.5</v>
      </c>
      <c r="DH22" s="305">
        <v>10.5</v>
      </c>
      <c r="DI22" s="305">
        <v>10.5</v>
      </c>
      <c r="DJ22" s="305">
        <v>10.5</v>
      </c>
      <c r="DK22" s="305">
        <v>5</v>
      </c>
      <c r="DL22" s="249"/>
      <c r="DM22" s="249"/>
      <c r="DN22" s="249"/>
      <c r="DO22" s="249"/>
      <c r="DP22" s="249"/>
      <c r="DQ22" s="249"/>
      <c r="DR22" s="249"/>
      <c r="DS22" s="249"/>
      <c r="DT22" s="249"/>
      <c r="DU22" s="249"/>
      <c r="DV22" s="249"/>
      <c r="DW22" s="253"/>
      <c r="DX22" s="258"/>
      <c r="DY22" s="83"/>
      <c r="DZ22" s="308" t="s">
        <v>201</v>
      </c>
      <c r="EA22" s="308" t="s">
        <v>201</v>
      </c>
      <c r="EB22" s="305">
        <v>5</v>
      </c>
      <c r="EC22" s="305">
        <v>10.5</v>
      </c>
      <c r="ED22" s="305">
        <v>10.5</v>
      </c>
      <c r="EE22" s="305">
        <v>10.5</v>
      </c>
      <c r="EF22" s="302">
        <v>10.5</v>
      </c>
      <c r="EG22" s="302">
        <v>10.5</v>
      </c>
      <c r="EH22" s="302">
        <v>10.5</v>
      </c>
      <c r="EI22" s="302">
        <v>10.5</v>
      </c>
      <c r="EJ22" s="302">
        <v>10.5</v>
      </c>
      <c r="EK22" s="302">
        <v>10.5</v>
      </c>
      <c r="EL22" s="302">
        <v>10.5</v>
      </c>
      <c r="EM22" s="302">
        <v>10.5</v>
      </c>
      <c r="EN22" s="302">
        <v>10.5</v>
      </c>
      <c r="EO22" s="302">
        <v>10.5</v>
      </c>
      <c r="EP22" s="302">
        <v>5</v>
      </c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310" t="s">
        <v>201</v>
      </c>
      <c r="FC22" s="308" t="s">
        <v>201</v>
      </c>
      <c r="FD22" s="286">
        <v>5</v>
      </c>
      <c r="FE22" s="286">
        <v>10.5</v>
      </c>
      <c r="FF22" s="286">
        <v>10.5</v>
      </c>
      <c r="FG22" s="286">
        <v>10.5</v>
      </c>
      <c r="FH22" s="286">
        <v>10.5</v>
      </c>
      <c r="FI22" s="286">
        <v>10.5</v>
      </c>
      <c r="FJ22" s="286">
        <v>10.5</v>
      </c>
      <c r="FK22" s="286">
        <v>10.5</v>
      </c>
      <c r="FL22" s="286">
        <v>10.5</v>
      </c>
      <c r="FM22" s="286">
        <v>10.5</v>
      </c>
      <c r="FN22" s="286">
        <v>10.5</v>
      </c>
      <c r="FO22" s="286">
        <v>10.5</v>
      </c>
      <c r="FP22" s="286">
        <v>10.5</v>
      </c>
      <c r="FQ22" s="286">
        <v>10.5</v>
      </c>
      <c r="FR22" s="286">
        <v>5</v>
      </c>
      <c r="FS22" s="286"/>
      <c r="FT22" s="286"/>
      <c r="FU22" s="286"/>
      <c r="FV22" s="286"/>
      <c r="FW22" s="286"/>
      <c r="FX22" s="286"/>
      <c r="FY22" s="286"/>
      <c r="FZ22" s="83"/>
      <c r="GA22" s="83"/>
      <c r="GB22" s="83"/>
      <c r="GC22" s="83"/>
      <c r="GD22" s="308" t="s">
        <v>201</v>
      </c>
      <c r="GE22" s="308" t="s">
        <v>201</v>
      </c>
      <c r="GF22" s="84">
        <v>5</v>
      </c>
      <c r="GG22" s="85">
        <v>10.5</v>
      </c>
      <c r="GH22" s="83">
        <v>10.5</v>
      </c>
      <c r="GI22" s="307">
        <v>10.5</v>
      </c>
      <c r="GJ22" s="307">
        <v>10.5</v>
      </c>
      <c r="GK22" s="307">
        <v>10.5</v>
      </c>
      <c r="GL22" s="307">
        <v>10.5</v>
      </c>
      <c r="GM22" s="307">
        <v>10.5</v>
      </c>
      <c r="GN22" s="83">
        <v>10.5</v>
      </c>
      <c r="GO22" s="83">
        <v>10.5</v>
      </c>
      <c r="GP22" s="83">
        <v>10.5</v>
      </c>
      <c r="GQ22" s="83">
        <v>10.5</v>
      </c>
      <c r="GR22" s="83">
        <v>10.5</v>
      </c>
      <c r="GS22" s="83">
        <v>10.5</v>
      </c>
      <c r="GT22" s="83">
        <v>5</v>
      </c>
      <c r="GU22" s="83"/>
      <c r="GV22" s="83"/>
      <c r="GW22" s="83"/>
      <c r="GX22" s="83"/>
      <c r="GY22" s="83"/>
      <c r="GZ22" s="83"/>
      <c r="HA22" s="83"/>
      <c r="HB22" s="83"/>
      <c r="HC22" s="83"/>
      <c r="HD22" s="83"/>
      <c r="HE22" s="83"/>
      <c r="HF22" s="83" t="s">
        <v>201</v>
      </c>
      <c r="HG22" s="83" t="s">
        <v>201</v>
      </c>
      <c r="HH22" s="83">
        <v>5</v>
      </c>
      <c r="HI22" s="83">
        <v>10.5</v>
      </c>
      <c r="HJ22" s="83">
        <v>10.5</v>
      </c>
      <c r="HK22" s="84">
        <v>10.5</v>
      </c>
      <c r="HL22" s="85">
        <v>10.5</v>
      </c>
      <c r="HM22" s="83">
        <v>10.5</v>
      </c>
      <c r="HN22" s="83">
        <v>10.5</v>
      </c>
      <c r="HO22" s="83">
        <v>10.5</v>
      </c>
      <c r="HP22" s="83">
        <v>10.5</v>
      </c>
      <c r="HQ22" s="83">
        <v>10.5</v>
      </c>
      <c r="HR22" s="83">
        <v>10.5</v>
      </c>
      <c r="HS22" s="83">
        <v>10.5</v>
      </c>
      <c r="HT22" s="83">
        <v>10.5</v>
      </c>
      <c r="HU22" s="83">
        <v>10.5</v>
      </c>
      <c r="HV22" s="83">
        <v>5</v>
      </c>
      <c r="HW22" s="83"/>
      <c r="HX22" s="83"/>
      <c r="HY22" s="83"/>
      <c r="HZ22" s="83"/>
      <c r="IA22" s="83"/>
      <c r="IB22" s="83"/>
      <c r="IC22" s="83"/>
      <c r="ID22" s="83"/>
      <c r="IE22" s="83"/>
      <c r="IF22" s="83"/>
      <c r="IG22" s="83"/>
      <c r="IH22" s="83"/>
      <c r="II22" s="83"/>
      <c r="IJ22" s="83"/>
      <c r="IK22" s="83"/>
      <c r="IL22" s="83"/>
      <c r="IM22" s="83"/>
      <c r="IN22" s="83"/>
      <c r="IO22" s="83"/>
      <c r="IP22" s="84"/>
      <c r="IQ22" s="307"/>
      <c r="IR22" s="307"/>
      <c r="IS22" s="307"/>
      <c r="IT22" s="307"/>
      <c r="IU22" s="307"/>
      <c r="IV22" s="307"/>
      <c r="IW22" s="307"/>
      <c r="IX22" s="307"/>
      <c r="IY22" s="307"/>
      <c r="IZ22" s="307"/>
      <c r="JA22" s="307"/>
      <c r="JB22" s="307"/>
      <c r="JC22" s="307"/>
      <c r="JD22" s="307"/>
      <c r="JE22" s="307"/>
      <c r="JF22" s="307"/>
      <c r="JG22" s="307"/>
      <c r="JH22" s="307"/>
      <c r="JI22" s="307"/>
      <c r="JJ22" s="307"/>
      <c r="JK22" s="307"/>
      <c r="JL22" s="307"/>
      <c r="JM22" s="307"/>
      <c r="JN22" s="307"/>
      <c r="JO22" s="307"/>
      <c r="JP22" s="307"/>
      <c r="JQ22" s="307"/>
      <c r="JR22" s="307"/>
      <c r="JS22" s="307"/>
      <c r="JT22" s="307"/>
      <c r="JU22" s="307"/>
      <c r="JV22" s="307"/>
      <c r="JW22" s="307"/>
      <c r="JX22" s="307"/>
      <c r="JY22" s="307"/>
      <c r="JZ22" s="307"/>
      <c r="KA22" s="307"/>
      <c r="KB22" s="307"/>
      <c r="KC22" s="307"/>
      <c r="KD22" s="307"/>
      <c r="KE22" s="307"/>
      <c r="KF22" s="307"/>
      <c r="KG22" s="307">
        <v>5</v>
      </c>
      <c r="KH22" s="307">
        <v>10.5</v>
      </c>
      <c r="KI22" s="307">
        <v>10.5</v>
      </c>
      <c r="KJ22" s="307">
        <v>10.5</v>
      </c>
      <c r="KK22" s="307">
        <v>10.5</v>
      </c>
      <c r="KL22" s="307">
        <v>10.5</v>
      </c>
      <c r="KM22" s="307">
        <v>10.5</v>
      </c>
      <c r="KN22" s="307">
        <v>10.5</v>
      </c>
      <c r="KO22" s="307">
        <v>10.5</v>
      </c>
      <c r="KP22" s="307">
        <v>10.5</v>
      </c>
      <c r="KQ22" s="307">
        <v>10.5</v>
      </c>
      <c r="KR22" s="307">
        <v>10.5</v>
      </c>
      <c r="KS22" s="307">
        <v>10.5</v>
      </c>
      <c r="KT22" s="307">
        <v>10.5</v>
      </c>
      <c r="KU22" s="307">
        <v>10.5</v>
      </c>
      <c r="KV22" s="307">
        <v>10.5</v>
      </c>
      <c r="KW22" s="307">
        <v>10.5</v>
      </c>
      <c r="KX22" s="307">
        <v>10.5</v>
      </c>
      <c r="KY22" s="307">
        <v>10.5</v>
      </c>
      <c r="KZ22" s="307">
        <v>10.5</v>
      </c>
      <c r="LA22" s="307">
        <v>10.5</v>
      </c>
      <c r="LB22" s="307">
        <v>10.5</v>
      </c>
      <c r="LC22" s="307">
        <v>10.5</v>
      </c>
      <c r="LD22" s="307">
        <v>10.5</v>
      </c>
      <c r="LE22" s="307">
        <v>10.5</v>
      </c>
      <c r="LF22" s="307">
        <v>10.5</v>
      </c>
      <c r="LG22" s="307">
        <v>10.5</v>
      </c>
      <c r="LH22" s="307">
        <v>10.5</v>
      </c>
      <c r="LI22" s="307">
        <v>5</v>
      </c>
      <c r="LJ22" s="307"/>
      <c r="LK22" s="307"/>
      <c r="LL22" s="307"/>
      <c r="LM22" s="307"/>
      <c r="LN22" s="307"/>
      <c r="LO22" s="307"/>
      <c r="LP22" s="307"/>
      <c r="LQ22" s="307"/>
      <c r="LR22" s="307"/>
      <c r="LS22" s="307"/>
      <c r="LT22" s="307"/>
      <c r="LU22" s="307"/>
      <c r="LV22" s="307"/>
      <c r="LW22" s="307"/>
      <c r="LX22" s="307"/>
      <c r="LY22" s="307"/>
      <c r="LZ22" s="307"/>
      <c r="MA22" s="307"/>
      <c r="MB22" s="307"/>
      <c r="MC22" s="307"/>
      <c r="MD22" s="307"/>
      <c r="ME22" s="307"/>
      <c r="MF22" s="307"/>
      <c r="MG22" s="307"/>
      <c r="MH22" s="307"/>
      <c r="MI22" s="307"/>
      <c r="MJ22" s="307"/>
      <c r="MK22" s="307">
        <v>5</v>
      </c>
      <c r="ML22" s="307">
        <v>10.5</v>
      </c>
      <c r="MM22" s="307">
        <v>10.5</v>
      </c>
      <c r="MN22" s="307">
        <v>10.5</v>
      </c>
      <c r="MO22" s="307">
        <v>10.5</v>
      </c>
      <c r="MP22" s="307">
        <v>10.5</v>
      </c>
      <c r="MQ22" s="307">
        <v>10.5</v>
      </c>
      <c r="MR22" s="307">
        <v>10.5</v>
      </c>
      <c r="MS22" s="307">
        <v>10.5</v>
      </c>
      <c r="MT22" s="307">
        <v>10.5</v>
      </c>
      <c r="MU22" s="307">
        <v>10.5</v>
      </c>
      <c r="MV22" s="307">
        <v>10.5</v>
      </c>
      <c r="MW22" s="307">
        <v>10.5</v>
      </c>
      <c r="MX22" s="307">
        <v>10.5</v>
      </c>
      <c r="MY22" s="307">
        <v>10.5</v>
      </c>
      <c r="MZ22" s="307">
        <v>10.5</v>
      </c>
      <c r="NA22" s="307">
        <v>10.5</v>
      </c>
      <c r="NB22" s="307">
        <v>10.5</v>
      </c>
      <c r="NC22" s="307">
        <v>10.5</v>
      </c>
      <c r="ND22" s="307">
        <v>10.5</v>
      </c>
      <c r="NE22" s="307">
        <v>10.5</v>
      </c>
      <c r="NF22" s="307">
        <v>10.5</v>
      </c>
      <c r="NG22" s="307">
        <v>10.5</v>
      </c>
      <c r="NH22" s="307">
        <v>10.5</v>
      </c>
      <c r="NI22" s="307">
        <v>10.5</v>
      </c>
      <c r="NJ22" s="307">
        <v>10.5</v>
      </c>
      <c r="NK22" s="307">
        <v>10.5</v>
      </c>
      <c r="NL22" s="307">
        <v>10.5</v>
      </c>
      <c r="NM22" s="307">
        <v>5</v>
      </c>
      <c r="NN22" s="307"/>
      <c r="NO22" s="307"/>
      <c r="NP22" s="307"/>
      <c r="NQ22" s="307"/>
      <c r="NR22" s="307"/>
      <c r="NS22" s="307"/>
      <c r="NT22" s="307"/>
      <c r="NU22" s="307"/>
      <c r="NV22" s="307"/>
      <c r="NW22" s="307"/>
      <c r="NX22" s="307"/>
      <c r="NY22" s="307"/>
      <c r="NZ22" s="307"/>
      <c r="OA22" s="307"/>
      <c r="OB22" s="307"/>
      <c r="OC22" s="307"/>
      <c r="OD22" s="307"/>
      <c r="OE22" s="307"/>
      <c r="OF22" s="307"/>
      <c r="OG22" s="307"/>
      <c r="OH22" s="307"/>
      <c r="OI22" s="307"/>
      <c r="OJ22" s="307"/>
      <c r="OK22" s="307"/>
      <c r="OL22" s="307"/>
      <c r="OM22" s="307"/>
      <c r="ON22" s="307"/>
      <c r="OO22" s="307"/>
    </row>
    <row r="23" spans="1:405" ht="15.75" x14ac:dyDescent="0.25">
      <c r="A23" s="213" t="s">
        <v>76</v>
      </c>
      <c r="B23" s="128">
        <v>10</v>
      </c>
      <c r="C23" s="251">
        <v>4</v>
      </c>
      <c r="D23" s="245" t="s">
        <v>48</v>
      </c>
      <c r="E23" s="216" t="s">
        <v>2</v>
      </c>
      <c r="F23" s="244" t="s">
        <v>1</v>
      </c>
      <c r="G23" s="220" t="s">
        <v>303</v>
      </c>
      <c r="H23" s="85">
        <v>10.5</v>
      </c>
      <c r="I23" s="83">
        <v>10.5</v>
      </c>
      <c r="J23" s="83">
        <v>10.5</v>
      </c>
      <c r="K23" s="83">
        <v>10.5</v>
      </c>
      <c r="L23" s="83">
        <v>10.5</v>
      </c>
      <c r="M23" s="225">
        <v>5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98"/>
      <c r="AM23" s="65"/>
      <c r="AN23" s="65"/>
      <c r="AO23" s="83">
        <v>5</v>
      </c>
      <c r="AP23" s="83">
        <v>10.5</v>
      </c>
      <c r="AQ23" s="83">
        <v>10.5</v>
      </c>
      <c r="AR23" s="83">
        <v>10.5</v>
      </c>
      <c r="AS23" s="83">
        <v>10.5</v>
      </c>
      <c r="AT23" s="83">
        <v>10.5</v>
      </c>
      <c r="AU23" s="83">
        <v>10.5</v>
      </c>
      <c r="AV23" s="83">
        <v>10.5</v>
      </c>
      <c r="AW23" s="83">
        <v>10.5</v>
      </c>
      <c r="AX23" s="83">
        <v>10.5</v>
      </c>
      <c r="AY23" s="83">
        <v>10.5</v>
      </c>
      <c r="AZ23" s="83">
        <v>10.5</v>
      </c>
      <c r="BA23" s="83">
        <v>10.5</v>
      </c>
      <c r="BB23" s="83">
        <v>10.5</v>
      </c>
      <c r="BC23" s="83">
        <v>10.5</v>
      </c>
      <c r="BD23" s="83">
        <v>10.5</v>
      </c>
      <c r="BE23" s="83">
        <v>10.5</v>
      </c>
      <c r="BF23" s="83">
        <v>10.5</v>
      </c>
      <c r="BG23" s="83">
        <v>10.5</v>
      </c>
      <c r="BH23" s="83">
        <v>10.5</v>
      </c>
      <c r="BI23" s="83">
        <v>10.5</v>
      </c>
      <c r="BJ23" s="83">
        <v>10.5</v>
      </c>
      <c r="BK23" s="83">
        <v>10.5</v>
      </c>
      <c r="BL23" s="83">
        <v>10.5</v>
      </c>
      <c r="BM23" s="83">
        <v>10.5</v>
      </c>
      <c r="BN23" s="84">
        <v>10.5</v>
      </c>
      <c r="BO23" s="85">
        <v>10.5</v>
      </c>
      <c r="BP23" s="83">
        <v>10.5</v>
      </c>
      <c r="BQ23" s="83">
        <v>5</v>
      </c>
      <c r="BR23" s="83"/>
      <c r="BS23" s="83"/>
      <c r="BT23" s="83"/>
      <c r="BU23" s="83"/>
      <c r="BV23" s="83"/>
      <c r="BW23" s="83"/>
      <c r="BX23" s="83">
        <v>5</v>
      </c>
      <c r="BY23" s="83">
        <v>10.5</v>
      </c>
      <c r="BZ23" s="83">
        <v>10.5</v>
      </c>
      <c r="CA23" s="83">
        <v>10.5</v>
      </c>
      <c r="CB23" s="83">
        <v>10.5</v>
      </c>
      <c r="CC23" s="83">
        <v>10.5</v>
      </c>
      <c r="CD23" s="83">
        <v>10.5</v>
      </c>
      <c r="CE23" s="83">
        <v>10.5</v>
      </c>
      <c r="CF23" s="83">
        <v>10.5</v>
      </c>
      <c r="CG23" s="83">
        <v>10.5</v>
      </c>
      <c r="CH23" s="83">
        <v>10.5</v>
      </c>
      <c r="CI23" s="83">
        <v>10.5</v>
      </c>
      <c r="CJ23" s="83">
        <v>10.5</v>
      </c>
      <c r="CK23" s="83">
        <v>5</v>
      </c>
      <c r="CL23" s="249"/>
      <c r="CM23" s="249"/>
      <c r="CN23" s="249"/>
      <c r="CO23" s="249"/>
      <c r="CP23" s="249"/>
      <c r="CQ23" s="249"/>
      <c r="CR23" s="249"/>
      <c r="CS23" s="249"/>
      <c r="CT23" s="258"/>
      <c r="CU23" s="249"/>
      <c r="CV23" s="249"/>
      <c r="CW23" s="249"/>
      <c r="CX23" s="249"/>
      <c r="CY23" s="249"/>
      <c r="CZ23" s="83">
        <v>5</v>
      </c>
      <c r="DA23" s="83">
        <v>10.5</v>
      </c>
      <c r="DB23" s="83">
        <v>10.5</v>
      </c>
      <c r="DC23" s="83">
        <v>10.5</v>
      </c>
      <c r="DD23" s="83">
        <v>10.5</v>
      </c>
      <c r="DE23" s="305">
        <v>10.5</v>
      </c>
      <c r="DF23" s="305">
        <v>10.5</v>
      </c>
      <c r="DG23" s="305">
        <v>10.5</v>
      </c>
      <c r="DH23" s="305">
        <v>10.5</v>
      </c>
      <c r="DI23" s="305">
        <v>10.5</v>
      </c>
      <c r="DJ23" s="305">
        <v>10.5</v>
      </c>
      <c r="DK23" s="305">
        <v>10.5</v>
      </c>
      <c r="DL23" s="305">
        <v>10.5</v>
      </c>
      <c r="DM23" s="305">
        <v>10.5</v>
      </c>
      <c r="DN23" s="305">
        <v>5</v>
      </c>
      <c r="DO23" s="83"/>
      <c r="DP23" s="83"/>
      <c r="DQ23" s="83"/>
      <c r="DR23" s="83"/>
      <c r="DS23" s="83"/>
      <c r="DT23" s="83"/>
      <c r="DU23" s="83"/>
      <c r="DV23" s="83"/>
      <c r="DW23" s="84"/>
      <c r="DX23" s="85"/>
      <c r="DY23" s="83"/>
      <c r="DZ23" s="83"/>
      <c r="EA23" s="83"/>
      <c r="EB23" s="303">
        <v>5</v>
      </c>
      <c r="EC23" s="303">
        <v>10.5</v>
      </c>
      <c r="ED23" s="303">
        <v>10.5</v>
      </c>
      <c r="EE23" s="303">
        <v>10.5</v>
      </c>
      <c r="EF23" s="303">
        <v>10.5</v>
      </c>
      <c r="EG23" s="303">
        <v>10.5</v>
      </c>
      <c r="EH23" s="303">
        <v>10.5</v>
      </c>
      <c r="EI23" s="303">
        <v>10.5</v>
      </c>
      <c r="EJ23" s="303">
        <v>10.5</v>
      </c>
      <c r="EK23" s="303">
        <v>10.5</v>
      </c>
      <c r="EL23" s="303">
        <v>10.5</v>
      </c>
      <c r="EM23" s="303">
        <v>10.5</v>
      </c>
      <c r="EN23" s="303">
        <v>10.5</v>
      </c>
      <c r="EO23" s="303">
        <v>10.5</v>
      </c>
      <c r="EP23" s="303">
        <v>5</v>
      </c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4"/>
      <c r="FC23" s="83"/>
      <c r="FD23" s="286">
        <v>5</v>
      </c>
      <c r="FE23" s="286">
        <v>10.5</v>
      </c>
      <c r="FF23" s="286">
        <v>10.5</v>
      </c>
      <c r="FG23" s="286">
        <v>10.5</v>
      </c>
      <c r="FH23" s="286">
        <v>10.5</v>
      </c>
      <c r="FI23" s="286">
        <v>10.5</v>
      </c>
      <c r="FJ23" s="286">
        <v>10.5</v>
      </c>
      <c r="FK23" s="286">
        <v>10.5</v>
      </c>
      <c r="FL23" s="286">
        <v>10.5</v>
      </c>
      <c r="FM23" s="286">
        <v>10.5</v>
      </c>
      <c r="FN23" s="286">
        <v>10.5</v>
      </c>
      <c r="FO23" s="286">
        <v>10.5</v>
      </c>
      <c r="FP23" s="286">
        <v>10.5</v>
      </c>
      <c r="FQ23" s="286">
        <v>10.5</v>
      </c>
      <c r="FR23" s="286">
        <v>5</v>
      </c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4">
        <v>5</v>
      </c>
      <c r="GG23" s="85">
        <v>10.5</v>
      </c>
      <c r="GH23" s="83">
        <v>10.5</v>
      </c>
      <c r="GI23" s="307">
        <v>10.5</v>
      </c>
      <c r="GJ23" s="307">
        <v>10.5</v>
      </c>
      <c r="GK23" s="307">
        <v>10.5</v>
      </c>
      <c r="GL23" s="307">
        <v>10.5</v>
      </c>
      <c r="GM23" s="307">
        <v>10.5</v>
      </c>
      <c r="GN23" s="83">
        <v>10.5</v>
      </c>
      <c r="GO23" s="83">
        <v>10.5</v>
      </c>
      <c r="GP23" s="83">
        <v>10.5</v>
      </c>
      <c r="GQ23" s="83">
        <v>10.5</v>
      </c>
      <c r="GR23" s="83">
        <v>10.5</v>
      </c>
      <c r="GS23" s="83">
        <v>10.5</v>
      </c>
      <c r="GT23" s="83">
        <v>5</v>
      </c>
      <c r="GU23" s="83"/>
      <c r="GV23" s="83"/>
      <c r="GW23" s="83"/>
      <c r="GX23" s="83"/>
      <c r="GY23" s="83"/>
      <c r="GZ23" s="83"/>
      <c r="HA23" s="83"/>
      <c r="HB23" s="83"/>
      <c r="HC23" s="83"/>
      <c r="HD23" s="83"/>
      <c r="HE23" s="83"/>
      <c r="HF23" s="83"/>
      <c r="HG23" s="83"/>
      <c r="HH23" s="83">
        <v>5</v>
      </c>
      <c r="HI23" s="83">
        <v>10.5</v>
      </c>
      <c r="HJ23" s="83">
        <v>10.5</v>
      </c>
      <c r="HK23" s="84">
        <v>10.5</v>
      </c>
      <c r="HL23" s="85">
        <v>10.5</v>
      </c>
      <c r="HM23" s="83">
        <v>10.5</v>
      </c>
      <c r="HN23" s="83">
        <v>10.5</v>
      </c>
      <c r="HO23" s="83">
        <v>10.5</v>
      </c>
      <c r="HP23" s="83">
        <v>10.5</v>
      </c>
      <c r="HQ23" s="83">
        <v>10.5</v>
      </c>
      <c r="HR23" s="83">
        <v>10.5</v>
      </c>
      <c r="HS23" s="83">
        <v>10.5</v>
      </c>
      <c r="HT23" s="83">
        <v>10.5</v>
      </c>
      <c r="HU23" s="83">
        <v>10.5</v>
      </c>
      <c r="HV23" s="83">
        <v>5</v>
      </c>
      <c r="HW23" s="83"/>
      <c r="HX23" s="83"/>
      <c r="HY23" s="83"/>
      <c r="HZ23" s="83"/>
      <c r="IA23" s="83"/>
      <c r="IB23" s="83"/>
      <c r="IC23" s="83"/>
      <c r="ID23" s="83"/>
      <c r="IE23" s="83"/>
      <c r="IF23" s="83"/>
      <c r="IG23" s="83"/>
      <c r="IH23" s="235"/>
      <c r="II23" s="235"/>
      <c r="IJ23" s="235"/>
      <c r="IK23" s="235"/>
      <c r="IL23" s="235"/>
      <c r="IM23" s="235"/>
      <c r="IN23" s="235"/>
      <c r="IO23" s="235"/>
      <c r="IP23" s="236"/>
      <c r="IQ23" s="137"/>
      <c r="IR23" s="137"/>
      <c r="IS23" s="137"/>
      <c r="IT23" s="137"/>
      <c r="IU23" s="137"/>
      <c r="IV23" s="307"/>
      <c r="IW23" s="307"/>
      <c r="IX23" s="307"/>
      <c r="IY23" s="307"/>
      <c r="IZ23" s="307"/>
      <c r="JA23" s="307"/>
      <c r="JB23" s="307"/>
      <c r="JC23" s="307"/>
      <c r="JD23" s="307"/>
      <c r="JE23" s="307"/>
      <c r="JF23" s="307"/>
      <c r="JG23" s="307"/>
      <c r="JH23" s="307"/>
      <c r="JI23" s="307">
        <v>10.5</v>
      </c>
      <c r="JJ23" s="307">
        <v>10.5</v>
      </c>
      <c r="JK23" s="307">
        <v>10.5</v>
      </c>
      <c r="JL23" s="307">
        <v>10.5</v>
      </c>
      <c r="JM23" s="307">
        <v>10.5</v>
      </c>
      <c r="JN23" s="307">
        <v>10.5</v>
      </c>
      <c r="JO23" s="307">
        <v>10.5</v>
      </c>
      <c r="JP23" s="307">
        <v>10.5</v>
      </c>
      <c r="JQ23" s="307">
        <v>10.5</v>
      </c>
      <c r="JR23" s="307">
        <v>10.5</v>
      </c>
      <c r="JS23" s="307">
        <v>10.5</v>
      </c>
      <c r="JT23" s="307">
        <v>10.5</v>
      </c>
      <c r="JU23" s="307">
        <v>10.5</v>
      </c>
      <c r="JV23" s="307">
        <v>10.5</v>
      </c>
      <c r="JW23" s="307">
        <v>10.5</v>
      </c>
      <c r="JX23" s="307">
        <v>10.5</v>
      </c>
      <c r="JY23" s="307">
        <v>10.5</v>
      </c>
      <c r="JZ23" s="307">
        <v>10.5</v>
      </c>
      <c r="KA23" s="307">
        <v>10.5</v>
      </c>
      <c r="KB23" s="307">
        <v>10.5</v>
      </c>
      <c r="KC23" s="307">
        <v>10.5</v>
      </c>
      <c r="KD23" s="307">
        <v>10.5</v>
      </c>
      <c r="KE23" s="307">
        <v>10.5</v>
      </c>
      <c r="KF23" s="307">
        <v>10.5</v>
      </c>
      <c r="KG23" s="307">
        <v>5</v>
      </c>
      <c r="KH23" s="307"/>
      <c r="KI23" s="307"/>
      <c r="KJ23" s="307"/>
      <c r="KK23" s="307"/>
      <c r="KL23" s="307"/>
      <c r="KM23" s="307"/>
      <c r="KN23" s="307"/>
      <c r="KO23" s="307"/>
      <c r="KP23" s="307"/>
      <c r="KQ23" s="307"/>
      <c r="KR23" s="307"/>
      <c r="KS23" s="307"/>
      <c r="KT23" s="307"/>
      <c r="KU23" s="307"/>
      <c r="KV23" s="307"/>
      <c r="KW23" s="307"/>
      <c r="KX23" s="307"/>
      <c r="KY23" s="307"/>
      <c r="KZ23" s="307"/>
      <c r="LA23" s="307"/>
      <c r="LB23" s="307"/>
      <c r="LC23" s="307"/>
      <c r="LD23" s="307"/>
      <c r="LE23" s="307"/>
      <c r="LF23" s="307"/>
      <c r="LG23" s="307"/>
      <c r="LH23" s="307"/>
      <c r="LI23" s="307">
        <v>5</v>
      </c>
      <c r="LJ23" s="307">
        <v>10.5</v>
      </c>
      <c r="LK23" s="307">
        <v>10.5</v>
      </c>
      <c r="LL23" s="307">
        <v>10.5</v>
      </c>
      <c r="LM23" s="307">
        <v>10.5</v>
      </c>
      <c r="LN23" s="307">
        <v>10.5</v>
      </c>
      <c r="LO23" s="307">
        <v>10.5</v>
      </c>
      <c r="LP23" s="307">
        <v>10.5</v>
      </c>
      <c r="LQ23" s="307">
        <v>10.5</v>
      </c>
      <c r="LR23" s="307">
        <v>10.5</v>
      </c>
      <c r="LS23" s="307">
        <v>10.5</v>
      </c>
      <c r="LT23" s="307">
        <v>10.5</v>
      </c>
      <c r="LU23" s="307">
        <v>10.5</v>
      </c>
      <c r="LV23" s="307">
        <v>10.5</v>
      </c>
      <c r="LW23" s="307">
        <v>10.5</v>
      </c>
      <c r="LX23" s="307">
        <v>10.5</v>
      </c>
      <c r="LY23" s="307">
        <v>10.5</v>
      </c>
      <c r="LZ23" s="307">
        <v>10.5</v>
      </c>
      <c r="MA23" s="307">
        <v>10.5</v>
      </c>
      <c r="MB23" s="307">
        <v>10.5</v>
      </c>
      <c r="MC23" s="307">
        <v>10.5</v>
      </c>
      <c r="MD23" s="307">
        <v>10.5</v>
      </c>
      <c r="ME23" s="307">
        <v>10.5</v>
      </c>
      <c r="MF23" s="307">
        <v>10.5</v>
      </c>
      <c r="MG23" s="307">
        <v>10.5</v>
      </c>
      <c r="MH23" s="307">
        <v>10.5</v>
      </c>
      <c r="MI23" s="307">
        <v>10.5</v>
      </c>
      <c r="MJ23" s="307">
        <v>10.5</v>
      </c>
      <c r="MK23" s="307">
        <v>5</v>
      </c>
      <c r="ML23" s="307"/>
      <c r="MM23" s="307"/>
      <c r="MN23" s="307"/>
      <c r="MO23" s="307"/>
      <c r="MP23" s="307"/>
      <c r="MQ23" s="307"/>
      <c r="MR23" s="307"/>
      <c r="MS23" s="307"/>
      <c r="MT23" s="307"/>
      <c r="MU23" s="307"/>
      <c r="MV23" s="307"/>
      <c r="MW23" s="307"/>
      <c r="MX23" s="307"/>
      <c r="MY23" s="307"/>
      <c r="MZ23" s="307"/>
      <c r="NA23" s="307"/>
      <c r="NB23" s="307"/>
      <c r="NC23" s="307"/>
      <c r="ND23" s="307"/>
      <c r="NE23" s="307"/>
      <c r="NF23" s="307"/>
      <c r="NG23" s="307"/>
      <c r="NH23" s="307"/>
      <c r="NI23" s="307"/>
      <c r="NJ23" s="307"/>
      <c r="NK23" s="307"/>
      <c r="NL23" s="307"/>
      <c r="NM23" s="307">
        <v>5</v>
      </c>
      <c r="NN23" s="307">
        <v>10.5</v>
      </c>
      <c r="NO23" s="307">
        <v>10.5</v>
      </c>
      <c r="NP23" s="307">
        <v>10.5</v>
      </c>
      <c r="NQ23" s="307">
        <v>10.5</v>
      </c>
      <c r="NR23" s="307">
        <v>10.5</v>
      </c>
      <c r="NS23" s="307">
        <v>10.5</v>
      </c>
      <c r="NT23" s="307">
        <v>10.5</v>
      </c>
      <c r="NU23" s="307">
        <v>10.5</v>
      </c>
      <c r="NV23" s="307">
        <v>10.5</v>
      </c>
      <c r="NW23" s="307">
        <v>10.5</v>
      </c>
      <c r="NX23" s="307">
        <v>10.5</v>
      </c>
      <c r="NY23" s="307">
        <v>10.5</v>
      </c>
      <c r="NZ23" s="307">
        <v>10.5</v>
      </c>
      <c r="OA23" s="307">
        <v>10.5</v>
      </c>
      <c r="OB23" s="307">
        <v>10.5</v>
      </c>
      <c r="OC23" s="307">
        <v>10.5</v>
      </c>
      <c r="OD23" s="307">
        <v>10.5</v>
      </c>
      <c r="OE23" s="307">
        <v>10.5</v>
      </c>
      <c r="OF23" s="307">
        <v>10.5</v>
      </c>
      <c r="OG23" s="307">
        <v>10.5</v>
      </c>
      <c r="OH23" s="307">
        <v>10.5</v>
      </c>
      <c r="OI23" s="307">
        <v>10.5</v>
      </c>
      <c r="OJ23" s="307">
        <v>10.5</v>
      </c>
      <c r="OK23" s="307">
        <v>10.5</v>
      </c>
      <c r="OL23" s="307">
        <v>10.5</v>
      </c>
      <c r="OM23" s="307">
        <v>10.5</v>
      </c>
    </row>
    <row r="24" spans="1:405" ht="15.75" x14ac:dyDescent="0.25">
      <c r="A24" s="110" t="s">
        <v>96</v>
      </c>
      <c r="B24" s="51"/>
      <c r="C24" s="252"/>
      <c r="D24" s="110" t="s">
        <v>79</v>
      </c>
      <c r="E24" s="110"/>
      <c r="F24" s="110"/>
      <c r="G24" s="254" t="s">
        <v>350</v>
      </c>
      <c r="H24" s="85"/>
      <c r="I24" s="83"/>
      <c r="J24" s="83"/>
      <c r="K24" s="83"/>
      <c r="L24" s="83"/>
      <c r="M24" s="83"/>
      <c r="N24" s="65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>
        <v>10</v>
      </c>
      <c r="AB24" s="83">
        <v>10</v>
      </c>
      <c r="AC24" s="83">
        <v>10</v>
      </c>
      <c r="AD24" s="83">
        <v>10</v>
      </c>
      <c r="AE24" s="83">
        <v>10</v>
      </c>
      <c r="AF24" s="83">
        <v>10</v>
      </c>
      <c r="AG24" s="83">
        <v>10</v>
      </c>
      <c r="AH24" s="83">
        <v>10</v>
      </c>
      <c r="AI24" s="83">
        <v>10</v>
      </c>
      <c r="AJ24" s="83">
        <v>10</v>
      </c>
      <c r="AK24" s="83">
        <v>10</v>
      </c>
      <c r="AL24" s="84">
        <v>10</v>
      </c>
      <c r="AM24" s="83">
        <v>10</v>
      </c>
      <c r="AN24" s="83">
        <v>10</v>
      </c>
      <c r="AO24" s="83">
        <v>10</v>
      </c>
      <c r="AP24" s="83">
        <v>10</v>
      </c>
      <c r="AQ24" s="83">
        <v>10</v>
      </c>
      <c r="AR24" s="83">
        <v>10</v>
      </c>
      <c r="AS24" s="83">
        <v>10</v>
      </c>
      <c r="AT24" s="83">
        <v>10</v>
      </c>
      <c r="AU24" s="83">
        <v>10</v>
      </c>
      <c r="AV24" s="83">
        <v>10</v>
      </c>
      <c r="AW24" s="83">
        <v>10</v>
      </c>
      <c r="AX24" s="83">
        <v>10</v>
      </c>
      <c r="AY24" s="83">
        <v>10</v>
      </c>
      <c r="AZ24" s="83">
        <v>10</v>
      </c>
      <c r="BA24" s="83">
        <v>10</v>
      </c>
      <c r="BB24" s="83">
        <v>10</v>
      </c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98"/>
      <c r="BO24" s="85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>
        <v>10</v>
      </c>
      <c r="CF24" s="83">
        <v>10</v>
      </c>
      <c r="CG24" s="83">
        <v>10</v>
      </c>
      <c r="CH24" s="83">
        <v>10</v>
      </c>
      <c r="CI24" s="83">
        <v>10</v>
      </c>
      <c r="CJ24" s="83">
        <v>10</v>
      </c>
      <c r="CK24" s="83">
        <v>10</v>
      </c>
      <c r="CL24" s="83">
        <v>10</v>
      </c>
      <c r="CM24" s="83">
        <v>10</v>
      </c>
      <c r="CN24" s="83">
        <v>10</v>
      </c>
      <c r="CO24" s="83">
        <v>10</v>
      </c>
      <c r="CP24" s="83">
        <v>10</v>
      </c>
      <c r="CQ24" s="83">
        <v>10</v>
      </c>
      <c r="CR24" s="83">
        <v>10</v>
      </c>
      <c r="CS24" s="83">
        <v>10</v>
      </c>
      <c r="CT24" s="85">
        <v>10</v>
      </c>
      <c r="CU24" s="83">
        <v>10</v>
      </c>
      <c r="CV24" s="83">
        <v>10</v>
      </c>
      <c r="CW24" s="83">
        <v>10</v>
      </c>
      <c r="CX24" s="83">
        <v>10</v>
      </c>
      <c r="CY24" s="83">
        <v>10</v>
      </c>
      <c r="CZ24" s="83">
        <v>10</v>
      </c>
      <c r="DA24" s="83">
        <v>10</v>
      </c>
      <c r="DB24" s="83">
        <v>10</v>
      </c>
      <c r="DC24" s="83">
        <v>10</v>
      </c>
      <c r="DD24" s="83">
        <v>10</v>
      </c>
      <c r="DE24" s="83">
        <v>10</v>
      </c>
      <c r="DF24" s="83">
        <v>10</v>
      </c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4"/>
      <c r="DX24" s="85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>
        <v>10</v>
      </c>
      <c r="EJ24" s="83">
        <v>10</v>
      </c>
      <c r="EK24" s="83">
        <v>10</v>
      </c>
      <c r="EL24" s="83">
        <v>10</v>
      </c>
      <c r="EM24" s="83">
        <v>10</v>
      </c>
      <c r="EN24" s="83">
        <v>10</v>
      </c>
      <c r="EO24" s="83">
        <v>10</v>
      </c>
      <c r="EP24" s="83">
        <v>10</v>
      </c>
      <c r="EQ24" s="83">
        <v>10</v>
      </c>
      <c r="ER24" s="83">
        <v>10</v>
      </c>
      <c r="ES24" s="83">
        <v>10</v>
      </c>
      <c r="ET24" s="83">
        <v>10</v>
      </c>
      <c r="EU24" s="83">
        <v>10</v>
      </c>
      <c r="EV24" s="83">
        <v>10</v>
      </c>
      <c r="EW24" s="83">
        <v>10</v>
      </c>
      <c r="EX24" s="83">
        <v>10</v>
      </c>
      <c r="EY24" s="83">
        <v>10</v>
      </c>
      <c r="EZ24" s="83">
        <v>10</v>
      </c>
      <c r="FA24" s="83">
        <v>10</v>
      </c>
      <c r="FB24" s="84">
        <v>10</v>
      </c>
      <c r="FC24" s="83">
        <v>10</v>
      </c>
      <c r="FD24" s="83">
        <v>10</v>
      </c>
      <c r="FE24" s="83">
        <v>10</v>
      </c>
      <c r="FF24" s="83">
        <v>10</v>
      </c>
      <c r="FG24" s="83">
        <v>10</v>
      </c>
      <c r="FH24" s="83">
        <v>10</v>
      </c>
      <c r="FI24" s="83">
        <v>10</v>
      </c>
      <c r="FJ24" s="83">
        <v>10</v>
      </c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83"/>
      <c r="GA24" s="83"/>
      <c r="GB24" s="83"/>
      <c r="GC24" s="83"/>
      <c r="GD24" s="83"/>
      <c r="GE24" s="83"/>
      <c r="GF24" s="84"/>
      <c r="GG24" s="85"/>
      <c r="GH24" s="83"/>
      <c r="GI24" s="83"/>
      <c r="GJ24" s="83"/>
      <c r="GK24" s="83"/>
      <c r="GL24" s="83"/>
      <c r="GM24" s="83">
        <v>10</v>
      </c>
      <c r="GN24" s="83">
        <v>10</v>
      </c>
      <c r="GO24" s="83">
        <v>10</v>
      </c>
      <c r="GP24" s="83">
        <v>10</v>
      </c>
      <c r="GQ24" s="83">
        <v>10</v>
      </c>
      <c r="GR24" s="83">
        <v>10</v>
      </c>
      <c r="GS24" s="83">
        <v>10</v>
      </c>
      <c r="GT24" s="83">
        <v>10</v>
      </c>
      <c r="GU24" s="83">
        <v>10</v>
      </c>
      <c r="GV24" s="83">
        <v>10</v>
      </c>
      <c r="GW24" s="83">
        <v>10</v>
      </c>
      <c r="GX24" s="83">
        <v>10</v>
      </c>
      <c r="GY24" s="83">
        <v>10</v>
      </c>
      <c r="GZ24" s="83">
        <v>10</v>
      </c>
      <c r="HA24" s="83">
        <v>10</v>
      </c>
      <c r="HB24" s="83">
        <v>10</v>
      </c>
      <c r="HC24" s="83">
        <v>10</v>
      </c>
      <c r="HD24" s="83">
        <v>10</v>
      </c>
      <c r="HE24" s="83">
        <v>10</v>
      </c>
      <c r="HF24" s="83">
        <v>10</v>
      </c>
      <c r="HG24" s="83">
        <v>10</v>
      </c>
      <c r="HH24" s="83">
        <v>10</v>
      </c>
      <c r="HI24" s="83">
        <v>10</v>
      </c>
      <c r="HJ24" s="83">
        <v>10</v>
      </c>
      <c r="HK24" s="84">
        <v>10</v>
      </c>
      <c r="HL24" s="85">
        <v>10</v>
      </c>
      <c r="HM24" s="83">
        <v>10</v>
      </c>
      <c r="HN24" s="83">
        <v>10</v>
      </c>
      <c r="HO24" s="83"/>
      <c r="HP24" s="83"/>
      <c r="HQ24" s="83"/>
      <c r="HR24" s="83"/>
      <c r="HS24" s="83"/>
      <c r="HT24" s="83"/>
      <c r="HU24" s="83"/>
      <c r="HV24" s="83"/>
      <c r="HW24" s="83"/>
      <c r="HX24" s="83"/>
      <c r="HY24" s="83"/>
      <c r="HZ24" s="83"/>
      <c r="IA24" s="83"/>
      <c r="IB24" s="83"/>
      <c r="IC24" s="83"/>
      <c r="ID24" s="83"/>
      <c r="IE24" s="83"/>
      <c r="IF24" s="83"/>
      <c r="IG24" s="83"/>
      <c r="IH24" s="83"/>
      <c r="II24" s="83"/>
      <c r="IJ24" s="83"/>
      <c r="IK24" s="83"/>
      <c r="IL24" s="83"/>
      <c r="IM24" s="83"/>
      <c r="IN24" s="83"/>
      <c r="IO24" s="83"/>
      <c r="IP24" s="84"/>
      <c r="IQ24" s="307">
        <v>10</v>
      </c>
      <c r="IR24" s="307">
        <v>10</v>
      </c>
      <c r="IS24" s="307">
        <v>10</v>
      </c>
      <c r="IT24" s="307">
        <v>10</v>
      </c>
      <c r="IU24" s="307">
        <v>10</v>
      </c>
      <c r="IV24" s="307">
        <v>10</v>
      </c>
      <c r="IW24" s="307">
        <v>10</v>
      </c>
      <c r="IX24" s="307">
        <v>10</v>
      </c>
      <c r="IY24" s="307">
        <v>10</v>
      </c>
      <c r="IZ24" s="307">
        <v>10</v>
      </c>
      <c r="JA24" s="307">
        <v>10</v>
      </c>
      <c r="JB24" s="307">
        <v>10</v>
      </c>
      <c r="JC24" s="307">
        <v>10</v>
      </c>
      <c r="JD24" s="307">
        <v>10</v>
      </c>
      <c r="JE24" s="307">
        <v>10</v>
      </c>
      <c r="JF24" s="307">
        <v>10</v>
      </c>
      <c r="JG24" s="307">
        <v>10</v>
      </c>
      <c r="JH24" s="307">
        <v>10</v>
      </c>
      <c r="JI24" s="307">
        <v>10</v>
      </c>
      <c r="JJ24" s="307">
        <v>10</v>
      </c>
      <c r="JK24" s="307">
        <v>10</v>
      </c>
      <c r="JL24" s="307">
        <v>10</v>
      </c>
      <c r="JM24" s="307">
        <v>10</v>
      </c>
      <c r="JN24" s="307">
        <v>10</v>
      </c>
      <c r="JO24" s="307">
        <v>10</v>
      </c>
      <c r="JP24" s="307">
        <v>10</v>
      </c>
      <c r="JQ24" s="307">
        <v>10</v>
      </c>
      <c r="JR24" s="307">
        <v>10</v>
      </c>
      <c r="JS24" s="307"/>
      <c r="JT24" s="307"/>
      <c r="JU24" s="307"/>
      <c r="JV24" s="307"/>
      <c r="JW24" s="307"/>
      <c r="JX24" s="307"/>
      <c r="JY24" s="307"/>
      <c r="JZ24" s="307"/>
      <c r="KA24" s="307"/>
      <c r="KB24" s="307"/>
      <c r="KC24" s="307"/>
      <c r="KD24" s="307"/>
      <c r="KE24" s="307"/>
      <c r="KF24" s="307"/>
      <c r="KG24" s="307"/>
      <c r="KH24" s="307"/>
      <c r="KI24" s="307"/>
      <c r="KJ24" s="307"/>
      <c r="KK24" s="307"/>
      <c r="KL24" s="307"/>
      <c r="KM24" s="307"/>
      <c r="KN24" s="307"/>
      <c r="KO24" s="307"/>
      <c r="KP24" s="307"/>
      <c r="KQ24" s="307"/>
      <c r="KR24" s="307"/>
      <c r="KS24" s="307"/>
      <c r="KT24" s="307"/>
      <c r="KU24" s="307"/>
      <c r="KV24" s="307"/>
      <c r="KW24" s="307"/>
      <c r="KX24" s="307"/>
      <c r="KY24" s="307"/>
      <c r="KZ24" s="307"/>
      <c r="LA24" s="307"/>
      <c r="LB24" s="307"/>
      <c r="LC24" s="307"/>
      <c r="LD24" s="307"/>
      <c r="LE24" s="307"/>
      <c r="LF24" s="307"/>
      <c r="LG24" s="307"/>
      <c r="LH24" s="307"/>
      <c r="LI24" s="307"/>
      <c r="LJ24" s="307"/>
      <c r="LK24" s="307"/>
      <c r="LL24" s="307"/>
      <c r="LM24" s="307"/>
      <c r="LN24" s="307"/>
      <c r="LO24" s="307"/>
      <c r="LP24" s="307"/>
      <c r="LQ24" s="307"/>
      <c r="LR24" s="307"/>
      <c r="LS24" s="307"/>
      <c r="LT24" s="307"/>
      <c r="LU24" s="307"/>
      <c r="LV24" s="307"/>
      <c r="LW24" s="307"/>
      <c r="LX24" s="307"/>
      <c r="LY24" s="307"/>
      <c r="LZ24" s="307"/>
      <c r="MA24" s="307"/>
      <c r="MB24" s="307"/>
      <c r="MC24" s="307"/>
      <c r="MD24" s="307"/>
      <c r="ME24" s="307"/>
      <c r="MF24" s="307"/>
      <c r="MG24" s="307"/>
      <c r="MH24" s="307"/>
      <c r="MI24" s="307"/>
      <c r="MJ24" s="307"/>
      <c r="MK24" s="307"/>
      <c r="ML24" s="307"/>
      <c r="MM24" s="307"/>
      <c r="MN24" s="307"/>
      <c r="MO24" s="307"/>
      <c r="MP24" s="307"/>
      <c r="MQ24" s="307"/>
      <c r="MR24" s="307"/>
      <c r="MS24" s="307"/>
      <c r="MT24" s="307"/>
      <c r="MU24" s="307"/>
      <c r="MV24" s="307"/>
      <c r="MW24" s="307"/>
      <c r="MX24" s="307"/>
      <c r="MY24" s="307"/>
      <c r="MZ24" s="307"/>
      <c r="NA24" s="307"/>
      <c r="NB24" s="307"/>
      <c r="NC24" s="307"/>
      <c r="ND24" s="307"/>
      <c r="NE24" s="307"/>
      <c r="NF24" s="307"/>
      <c r="NG24" s="307"/>
      <c r="NH24" s="307"/>
      <c r="NI24" s="307"/>
      <c r="NJ24" s="307"/>
      <c r="NK24" s="307"/>
      <c r="NL24" s="307"/>
      <c r="NM24" s="307"/>
      <c r="NN24" s="307"/>
      <c r="NO24" s="307"/>
      <c r="NP24" s="307"/>
      <c r="NQ24" s="307"/>
      <c r="NR24" s="307"/>
      <c r="NS24" s="307"/>
      <c r="NT24" s="307"/>
      <c r="NU24" s="307"/>
      <c r="NV24" s="307"/>
      <c r="NW24" s="307"/>
      <c r="NX24" s="307"/>
      <c r="NY24" s="307"/>
      <c r="NZ24" s="307"/>
      <c r="OA24" s="307"/>
      <c r="OB24" s="307"/>
      <c r="OC24" s="307"/>
      <c r="OD24" s="307"/>
      <c r="OE24" s="307"/>
      <c r="OF24" s="307"/>
      <c r="OG24" s="307"/>
      <c r="OH24" s="307"/>
      <c r="OI24" s="307"/>
      <c r="OJ24" s="307"/>
      <c r="OK24" s="307"/>
      <c r="OL24" s="307"/>
      <c r="OM24" s="307"/>
    </row>
    <row r="25" spans="1:405" ht="15.75" x14ac:dyDescent="0.25">
      <c r="A25" s="110" t="s">
        <v>80</v>
      </c>
      <c r="B25" s="51"/>
      <c r="C25" s="252"/>
      <c r="D25" s="110" t="s">
        <v>79</v>
      </c>
      <c r="E25" s="110"/>
      <c r="F25" s="110"/>
      <c r="G25" s="254" t="s">
        <v>351</v>
      </c>
      <c r="H25" s="85">
        <v>10</v>
      </c>
      <c r="I25" s="83">
        <v>10</v>
      </c>
      <c r="J25" s="83">
        <v>10</v>
      </c>
      <c r="K25" s="83">
        <v>10</v>
      </c>
      <c r="L25" s="83">
        <v>10</v>
      </c>
      <c r="M25" s="83">
        <v>10</v>
      </c>
      <c r="N25" s="83">
        <v>10</v>
      </c>
      <c r="O25" s="83">
        <v>10</v>
      </c>
      <c r="P25" s="83">
        <v>10</v>
      </c>
      <c r="Q25" s="83">
        <v>10</v>
      </c>
      <c r="R25" s="83">
        <v>10</v>
      </c>
      <c r="S25" s="83">
        <v>10</v>
      </c>
      <c r="T25" s="83">
        <v>10</v>
      </c>
      <c r="U25" s="83">
        <v>10</v>
      </c>
      <c r="V25" s="83">
        <v>10</v>
      </c>
      <c r="W25" s="83">
        <v>10</v>
      </c>
      <c r="X25" s="83">
        <v>10</v>
      </c>
      <c r="Y25" s="83">
        <v>10</v>
      </c>
      <c r="Z25" s="83">
        <v>10</v>
      </c>
      <c r="AA25" s="83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98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83">
        <v>10</v>
      </c>
      <c r="BD25" s="83">
        <v>10</v>
      </c>
      <c r="BE25" s="83">
        <v>10</v>
      </c>
      <c r="BF25" s="83">
        <v>10</v>
      </c>
      <c r="BG25" s="83">
        <v>10</v>
      </c>
      <c r="BH25" s="83">
        <v>10</v>
      </c>
      <c r="BI25" s="83">
        <v>10</v>
      </c>
      <c r="BJ25" s="83">
        <v>10</v>
      </c>
      <c r="BK25" s="83">
        <v>10</v>
      </c>
      <c r="BL25" s="83">
        <v>10</v>
      </c>
      <c r="BM25" s="83">
        <v>10</v>
      </c>
      <c r="BN25" s="84">
        <v>10</v>
      </c>
      <c r="BO25" s="85">
        <v>10</v>
      </c>
      <c r="BP25" s="83">
        <v>10</v>
      </c>
      <c r="BQ25" s="83">
        <v>10</v>
      </c>
      <c r="BR25" s="83">
        <v>10</v>
      </c>
      <c r="BS25" s="83">
        <v>10</v>
      </c>
      <c r="BT25" s="83">
        <v>10</v>
      </c>
      <c r="BU25" s="83">
        <v>10</v>
      </c>
      <c r="BV25" s="83">
        <v>10</v>
      </c>
      <c r="BW25" s="83">
        <v>10</v>
      </c>
      <c r="BX25" s="83">
        <v>10</v>
      </c>
      <c r="BY25" s="83">
        <v>10</v>
      </c>
      <c r="BZ25" s="83">
        <v>10</v>
      </c>
      <c r="CA25" s="83">
        <v>10</v>
      </c>
      <c r="CB25" s="83">
        <v>10</v>
      </c>
      <c r="CC25" s="83">
        <v>10</v>
      </c>
      <c r="CD25" s="83">
        <v>10</v>
      </c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5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>
        <v>10</v>
      </c>
      <c r="DH25" s="83">
        <v>10</v>
      </c>
      <c r="DI25" s="83">
        <v>10</v>
      </c>
      <c r="DJ25" s="83">
        <v>10</v>
      </c>
      <c r="DK25" s="83">
        <v>10</v>
      </c>
      <c r="DL25" s="83">
        <v>10</v>
      </c>
      <c r="DM25" s="83">
        <v>10</v>
      </c>
      <c r="DN25" s="83">
        <v>10</v>
      </c>
      <c r="DO25" s="83">
        <v>10</v>
      </c>
      <c r="DP25" s="83">
        <v>10</v>
      </c>
      <c r="DQ25" s="83">
        <v>10</v>
      </c>
      <c r="DR25" s="83">
        <v>10</v>
      </c>
      <c r="DS25" s="83">
        <v>10</v>
      </c>
      <c r="DT25" s="83">
        <v>10</v>
      </c>
      <c r="DU25" s="83">
        <v>10</v>
      </c>
      <c r="DV25" s="83">
        <v>10</v>
      </c>
      <c r="DW25" s="84">
        <v>10</v>
      </c>
      <c r="DX25" s="85">
        <v>10</v>
      </c>
      <c r="DY25" s="83">
        <v>10</v>
      </c>
      <c r="DZ25" s="83">
        <v>10</v>
      </c>
      <c r="EA25" s="83">
        <v>10</v>
      </c>
      <c r="EB25" s="83">
        <v>10</v>
      </c>
      <c r="EC25" s="83">
        <v>10</v>
      </c>
      <c r="ED25" s="83">
        <v>10</v>
      </c>
      <c r="EE25" s="83">
        <v>10</v>
      </c>
      <c r="EF25" s="83">
        <v>10</v>
      </c>
      <c r="EG25" s="83">
        <v>10</v>
      </c>
      <c r="EH25" s="83">
        <v>10</v>
      </c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4"/>
      <c r="FC25" s="83"/>
      <c r="FD25" s="83"/>
      <c r="FE25" s="83"/>
      <c r="FF25" s="83"/>
      <c r="FG25" s="83"/>
      <c r="FH25" s="83"/>
      <c r="FI25" s="83"/>
      <c r="FJ25" s="83"/>
      <c r="FK25" s="83">
        <v>10</v>
      </c>
      <c r="FL25" s="83">
        <v>10</v>
      </c>
      <c r="FM25" s="83">
        <v>10</v>
      </c>
      <c r="FN25" s="83">
        <v>10</v>
      </c>
      <c r="FO25" s="83">
        <v>10</v>
      </c>
      <c r="FP25" s="83">
        <v>10</v>
      </c>
      <c r="FQ25" s="83">
        <v>10</v>
      </c>
      <c r="FR25" s="83">
        <v>10</v>
      </c>
      <c r="FS25" s="83">
        <v>10</v>
      </c>
      <c r="FT25" s="83">
        <v>10</v>
      </c>
      <c r="FU25" s="83">
        <v>10</v>
      </c>
      <c r="FV25" s="83">
        <v>10</v>
      </c>
      <c r="FW25" s="83">
        <v>10</v>
      </c>
      <c r="FX25" s="83">
        <v>10</v>
      </c>
      <c r="FY25" s="83">
        <v>10</v>
      </c>
      <c r="FZ25" s="83">
        <v>10</v>
      </c>
      <c r="GA25" s="83">
        <v>10</v>
      </c>
      <c r="GB25" s="83">
        <v>10</v>
      </c>
      <c r="GC25" s="83">
        <v>10</v>
      </c>
      <c r="GD25" s="83">
        <v>10</v>
      </c>
      <c r="GE25" s="83">
        <v>10</v>
      </c>
      <c r="GF25" s="84">
        <v>10</v>
      </c>
      <c r="GG25" s="85">
        <v>10</v>
      </c>
      <c r="GH25" s="83">
        <v>10</v>
      </c>
      <c r="GI25" s="83">
        <v>10</v>
      </c>
      <c r="GJ25" s="83">
        <v>10</v>
      </c>
      <c r="GK25" s="83">
        <v>10</v>
      </c>
      <c r="GL25" s="83">
        <v>10</v>
      </c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4"/>
      <c r="HL25" s="85"/>
      <c r="HM25" s="83"/>
      <c r="HN25" s="83"/>
      <c r="HO25" s="83">
        <v>10</v>
      </c>
      <c r="HP25" s="83">
        <v>10</v>
      </c>
      <c r="HQ25" s="83">
        <v>10</v>
      </c>
      <c r="HR25" s="83">
        <v>10</v>
      </c>
      <c r="HS25" s="83">
        <v>10</v>
      </c>
      <c r="HT25" s="83">
        <v>10</v>
      </c>
      <c r="HU25" s="83">
        <v>10</v>
      </c>
      <c r="HV25" s="83">
        <v>10</v>
      </c>
      <c r="HW25" s="83">
        <v>10</v>
      </c>
      <c r="HX25" s="83">
        <v>10</v>
      </c>
      <c r="HY25" s="83">
        <v>10</v>
      </c>
      <c r="HZ25" s="83">
        <v>10</v>
      </c>
      <c r="IA25" s="83">
        <v>10</v>
      </c>
      <c r="IB25" s="83">
        <v>10</v>
      </c>
      <c r="IC25" s="83">
        <v>10</v>
      </c>
      <c r="ID25" s="83">
        <v>10</v>
      </c>
      <c r="IE25" s="83">
        <v>10</v>
      </c>
      <c r="IF25" s="83">
        <v>10</v>
      </c>
      <c r="IG25" s="83">
        <v>10</v>
      </c>
      <c r="IH25" s="83">
        <v>10</v>
      </c>
      <c r="II25" s="83">
        <v>10</v>
      </c>
      <c r="IJ25" s="83">
        <v>10</v>
      </c>
      <c r="IK25" s="83">
        <v>10</v>
      </c>
      <c r="IL25" s="83">
        <v>10</v>
      </c>
      <c r="IM25" s="83">
        <v>10</v>
      </c>
      <c r="IN25" s="83">
        <v>10</v>
      </c>
      <c r="IO25" s="83">
        <v>10</v>
      </c>
      <c r="IP25" s="84">
        <v>10</v>
      </c>
      <c r="IQ25" s="307"/>
      <c r="IR25" s="307"/>
      <c r="IS25" s="307"/>
      <c r="IT25" s="307"/>
      <c r="IU25" s="307"/>
      <c r="IV25" s="307"/>
      <c r="IW25" s="307"/>
      <c r="IX25" s="307"/>
      <c r="IY25" s="307"/>
      <c r="IZ25" s="307"/>
      <c r="JA25" s="307"/>
      <c r="JB25" s="307"/>
      <c r="JC25" s="307"/>
      <c r="JD25" s="307"/>
      <c r="JE25" s="307"/>
      <c r="JF25" s="307"/>
      <c r="JG25" s="307"/>
      <c r="JH25" s="307"/>
      <c r="JI25" s="307"/>
      <c r="JJ25" s="307"/>
      <c r="JK25" s="307"/>
      <c r="JL25" s="307"/>
      <c r="JM25" s="307"/>
      <c r="JN25" s="307"/>
      <c r="JO25" s="307"/>
      <c r="JP25" s="307"/>
      <c r="JQ25" s="307"/>
      <c r="JR25" s="307"/>
      <c r="JS25" s="307"/>
      <c r="JT25" s="307"/>
      <c r="JU25" s="307"/>
      <c r="JV25" s="307"/>
      <c r="JW25" s="307"/>
      <c r="JX25" s="307"/>
      <c r="JY25" s="307"/>
      <c r="JZ25" s="307"/>
      <c r="KA25" s="307"/>
      <c r="KB25" s="307"/>
      <c r="KC25" s="307"/>
      <c r="KD25" s="307"/>
      <c r="KE25" s="307"/>
      <c r="KF25" s="307"/>
      <c r="KG25" s="307"/>
      <c r="KH25" s="307"/>
      <c r="KI25" s="307"/>
      <c r="KJ25" s="307"/>
      <c r="KK25" s="307"/>
      <c r="KL25" s="307"/>
      <c r="KM25" s="307"/>
      <c r="KN25" s="307"/>
      <c r="KO25" s="307"/>
      <c r="KP25" s="307"/>
      <c r="KQ25" s="307"/>
      <c r="KR25" s="307"/>
      <c r="KS25" s="307"/>
      <c r="KT25" s="307"/>
      <c r="KU25" s="307"/>
      <c r="KV25" s="307"/>
      <c r="KW25" s="307"/>
      <c r="KX25" s="307"/>
      <c r="KY25" s="307"/>
      <c r="KZ25" s="307"/>
      <c r="LA25" s="307"/>
      <c r="LB25" s="307"/>
      <c r="LC25" s="307"/>
      <c r="LD25" s="307"/>
      <c r="LE25" s="307"/>
      <c r="LF25" s="307"/>
      <c r="LG25" s="307"/>
      <c r="LH25" s="307"/>
      <c r="LI25" s="307"/>
      <c r="LJ25" s="307"/>
      <c r="LK25" s="307"/>
      <c r="LL25" s="307"/>
      <c r="LM25" s="307"/>
      <c r="LN25" s="307"/>
      <c r="LO25" s="307"/>
      <c r="LP25" s="307"/>
      <c r="LQ25" s="307"/>
      <c r="LR25" s="307"/>
      <c r="LS25" s="307"/>
      <c r="LT25" s="307"/>
      <c r="LU25" s="307"/>
      <c r="LV25" s="307"/>
      <c r="LW25" s="307"/>
      <c r="LX25" s="307"/>
      <c r="LY25" s="307"/>
      <c r="LZ25" s="307"/>
      <c r="MA25" s="307"/>
      <c r="MB25" s="307"/>
      <c r="MC25" s="307"/>
      <c r="MD25" s="307"/>
      <c r="ME25" s="307"/>
      <c r="MF25" s="307"/>
      <c r="MG25" s="307"/>
      <c r="MH25" s="307"/>
      <c r="MI25" s="307"/>
      <c r="MJ25" s="307"/>
      <c r="MK25" s="307"/>
      <c r="ML25" s="307"/>
      <c r="MM25" s="307"/>
      <c r="MN25" s="307"/>
      <c r="MO25" s="307"/>
      <c r="MP25" s="307"/>
      <c r="MQ25" s="307"/>
      <c r="MR25" s="307"/>
      <c r="MS25" s="307"/>
      <c r="MT25" s="307"/>
      <c r="MU25" s="307"/>
      <c r="MV25" s="307"/>
      <c r="MW25" s="307"/>
      <c r="MX25" s="307"/>
      <c r="MY25" s="307"/>
      <c r="MZ25" s="307"/>
      <c r="NA25" s="307"/>
      <c r="NB25" s="307"/>
      <c r="NC25" s="307"/>
      <c r="ND25" s="307"/>
      <c r="NE25" s="307"/>
      <c r="NF25" s="307"/>
      <c r="NG25" s="307"/>
      <c r="NH25" s="307"/>
      <c r="NI25" s="307"/>
      <c r="NJ25" s="307"/>
      <c r="NK25" s="307"/>
      <c r="NL25" s="307"/>
      <c r="NM25" s="307"/>
      <c r="NN25" s="307"/>
      <c r="NO25" s="307"/>
      <c r="NP25" s="307"/>
      <c r="NQ25" s="307"/>
      <c r="NR25" s="307"/>
      <c r="NS25" s="307"/>
      <c r="NT25" s="307"/>
      <c r="NU25" s="307"/>
      <c r="NV25" s="307"/>
      <c r="NW25" s="307"/>
      <c r="NX25" s="307"/>
      <c r="NY25" s="307"/>
      <c r="NZ25" s="307"/>
      <c r="OA25" s="307"/>
      <c r="OB25" s="307"/>
      <c r="OC25" s="307"/>
      <c r="OD25" s="307"/>
      <c r="OE25" s="307"/>
      <c r="OF25" s="307"/>
      <c r="OG25" s="307"/>
      <c r="OH25" s="307"/>
      <c r="OI25" s="307"/>
      <c r="OJ25" s="307"/>
      <c r="OK25" s="307"/>
      <c r="OL25" s="307"/>
      <c r="OM25" s="307"/>
    </row>
    <row r="26" spans="1:405" ht="15.75" x14ac:dyDescent="0.25">
      <c r="A26" s="110" t="s">
        <v>97</v>
      </c>
      <c r="B26" s="51"/>
      <c r="C26" s="252"/>
      <c r="D26" s="110" t="s">
        <v>82</v>
      </c>
      <c r="E26" s="110"/>
      <c r="F26" s="110"/>
      <c r="G26" s="254" t="s">
        <v>352</v>
      </c>
      <c r="H26" s="85">
        <v>10</v>
      </c>
      <c r="I26" s="83">
        <v>10</v>
      </c>
      <c r="J26" s="83">
        <v>10</v>
      </c>
      <c r="K26" s="83">
        <v>10</v>
      </c>
      <c r="L26" s="83">
        <v>10</v>
      </c>
      <c r="M26" s="83">
        <v>10</v>
      </c>
      <c r="N26" s="83">
        <v>10</v>
      </c>
      <c r="O26" s="83">
        <v>10</v>
      </c>
      <c r="P26" s="83">
        <v>10</v>
      </c>
      <c r="Q26" s="83">
        <v>10</v>
      </c>
      <c r="R26" s="83">
        <v>10</v>
      </c>
      <c r="S26" s="83">
        <v>10</v>
      </c>
      <c r="T26" s="83"/>
      <c r="U26" s="83"/>
      <c r="V26" s="83"/>
      <c r="W26" s="83"/>
      <c r="X26" s="83"/>
      <c r="Y26" s="83"/>
      <c r="Z26" s="83"/>
      <c r="AA26" s="83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98"/>
      <c r="AM26" s="65"/>
      <c r="AN26" s="65"/>
      <c r="AO26" s="65"/>
      <c r="AP26" s="65"/>
      <c r="AQ26" s="65"/>
      <c r="AR26" s="65"/>
      <c r="AS26" s="65"/>
      <c r="AT26" s="65"/>
      <c r="AU26" s="65"/>
      <c r="AV26" s="83">
        <v>10</v>
      </c>
      <c r="AW26" s="83">
        <v>10</v>
      </c>
      <c r="AX26" s="83">
        <v>10</v>
      </c>
      <c r="AY26" s="83">
        <v>10</v>
      </c>
      <c r="AZ26" s="83">
        <v>10</v>
      </c>
      <c r="BA26" s="83">
        <v>10</v>
      </c>
      <c r="BB26" s="83">
        <v>10</v>
      </c>
      <c r="BC26" s="83">
        <v>10</v>
      </c>
      <c r="BD26" s="83">
        <v>10</v>
      </c>
      <c r="BE26" s="83">
        <v>10</v>
      </c>
      <c r="BF26" s="83">
        <v>10</v>
      </c>
      <c r="BG26" s="83">
        <v>10</v>
      </c>
      <c r="BH26" s="83">
        <v>10</v>
      </c>
      <c r="BI26" s="83">
        <v>10</v>
      </c>
      <c r="BJ26" s="83">
        <v>10</v>
      </c>
      <c r="BK26" s="83">
        <v>10</v>
      </c>
      <c r="BL26" s="83">
        <v>10</v>
      </c>
      <c r="BM26" s="83">
        <v>10</v>
      </c>
      <c r="BN26" s="84">
        <v>10</v>
      </c>
      <c r="BO26" s="85">
        <v>10</v>
      </c>
      <c r="BP26" s="83">
        <v>10</v>
      </c>
      <c r="BQ26" s="83">
        <v>10</v>
      </c>
      <c r="BR26" s="83">
        <v>10</v>
      </c>
      <c r="BS26" s="83">
        <v>10</v>
      </c>
      <c r="BT26" s="83">
        <v>10</v>
      </c>
      <c r="BU26" s="83">
        <v>10</v>
      </c>
      <c r="BV26" s="83">
        <v>10</v>
      </c>
      <c r="BW26" s="83">
        <v>10</v>
      </c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5"/>
      <c r="CU26" s="83"/>
      <c r="CV26" s="83"/>
      <c r="CW26" s="83"/>
      <c r="CX26" s="83"/>
      <c r="CY26" s="83"/>
      <c r="CZ26" s="83">
        <v>10</v>
      </c>
      <c r="DA26" s="83">
        <v>10</v>
      </c>
      <c r="DB26" s="83">
        <v>10</v>
      </c>
      <c r="DC26" s="83">
        <v>10</v>
      </c>
      <c r="DD26" s="83">
        <v>10</v>
      </c>
      <c r="DE26" s="83">
        <v>10</v>
      </c>
      <c r="DF26" s="83">
        <v>10</v>
      </c>
      <c r="DG26" s="83">
        <v>10</v>
      </c>
      <c r="DH26" s="83">
        <v>10</v>
      </c>
      <c r="DI26" s="83">
        <v>10</v>
      </c>
      <c r="DJ26" s="83">
        <v>10</v>
      </c>
      <c r="DK26" s="83">
        <v>10</v>
      </c>
      <c r="DL26" s="83">
        <v>10</v>
      </c>
      <c r="DM26" s="83">
        <v>10</v>
      </c>
      <c r="DN26" s="83">
        <v>10</v>
      </c>
      <c r="DO26" s="83">
        <v>10</v>
      </c>
      <c r="DP26" s="83">
        <v>10</v>
      </c>
      <c r="DQ26" s="83">
        <v>10</v>
      </c>
      <c r="DR26" s="83">
        <v>10</v>
      </c>
      <c r="DS26" s="83">
        <v>10</v>
      </c>
      <c r="DT26" s="83">
        <v>10</v>
      </c>
      <c r="DU26" s="83">
        <v>10</v>
      </c>
      <c r="DV26" s="83">
        <v>10</v>
      </c>
      <c r="DW26" s="84">
        <v>10</v>
      </c>
      <c r="DX26" s="85">
        <v>10</v>
      </c>
      <c r="DY26" s="83">
        <v>10</v>
      </c>
      <c r="DZ26" s="83">
        <v>10</v>
      </c>
      <c r="EA26" s="83">
        <v>10</v>
      </c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4"/>
      <c r="FC26" s="83"/>
      <c r="FD26" s="83">
        <v>10</v>
      </c>
      <c r="FE26" s="83">
        <v>10</v>
      </c>
      <c r="FF26" s="83">
        <v>10</v>
      </c>
      <c r="FG26" s="83">
        <v>10</v>
      </c>
      <c r="FH26" s="83">
        <v>10</v>
      </c>
      <c r="FI26" s="83">
        <v>10</v>
      </c>
      <c r="FJ26" s="83">
        <v>10</v>
      </c>
      <c r="FK26" s="83">
        <v>10</v>
      </c>
      <c r="FL26" s="83">
        <v>10</v>
      </c>
      <c r="FM26" s="83">
        <v>10</v>
      </c>
      <c r="FN26" s="83">
        <v>10</v>
      </c>
      <c r="FO26" s="83">
        <v>10</v>
      </c>
      <c r="FP26" s="83">
        <v>10</v>
      </c>
      <c r="FQ26" s="83">
        <v>10</v>
      </c>
      <c r="FR26" s="83">
        <v>10</v>
      </c>
      <c r="FS26" s="83">
        <v>10</v>
      </c>
      <c r="FT26" s="83">
        <v>10</v>
      </c>
      <c r="FU26" s="83">
        <v>10</v>
      </c>
      <c r="FV26" s="83">
        <v>10</v>
      </c>
      <c r="FW26" s="83">
        <v>10</v>
      </c>
      <c r="FX26" s="83">
        <v>10</v>
      </c>
      <c r="FY26" s="83">
        <v>10</v>
      </c>
      <c r="FZ26" s="83">
        <v>10</v>
      </c>
      <c r="GA26" s="83">
        <v>10</v>
      </c>
      <c r="GB26" s="83">
        <v>10</v>
      </c>
      <c r="GC26" s="83">
        <v>10</v>
      </c>
      <c r="GD26" s="83">
        <v>10</v>
      </c>
      <c r="GE26" s="83">
        <v>10</v>
      </c>
      <c r="GF26" s="84"/>
      <c r="GG26" s="85"/>
      <c r="GH26" s="83"/>
      <c r="GI26" s="83"/>
      <c r="GJ26" s="83"/>
      <c r="GK26" s="83"/>
      <c r="GL26" s="83"/>
      <c r="GM26" s="83"/>
      <c r="GN26" s="83"/>
      <c r="GO26" s="83"/>
      <c r="GP26" s="83"/>
      <c r="GQ26" s="83"/>
      <c r="GR26" s="83"/>
      <c r="GS26" s="83"/>
      <c r="GT26" s="83"/>
      <c r="GU26" s="83"/>
      <c r="GV26" s="83"/>
      <c r="GW26" s="83"/>
      <c r="GX26" s="83"/>
      <c r="GY26" s="83"/>
      <c r="GZ26" s="83"/>
      <c r="HA26" s="83"/>
      <c r="HB26" s="83"/>
      <c r="HC26" s="83"/>
      <c r="HD26" s="83"/>
      <c r="HE26" s="83"/>
      <c r="HF26" s="83"/>
      <c r="HG26" s="83"/>
      <c r="HH26" s="83">
        <v>10</v>
      </c>
      <c r="HI26" s="83">
        <v>10</v>
      </c>
      <c r="HJ26" s="83">
        <v>10</v>
      </c>
      <c r="HK26" s="84">
        <v>10</v>
      </c>
      <c r="HL26" s="85">
        <v>10</v>
      </c>
      <c r="HM26" s="83">
        <v>10</v>
      </c>
      <c r="HN26" s="83">
        <v>10</v>
      </c>
      <c r="HO26" s="83">
        <v>10</v>
      </c>
      <c r="HP26" s="83">
        <v>10</v>
      </c>
      <c r="HQ26" s="83">
        <v>10</v>
      </c>
      <c r="HR26" s="83">
        <v>10</v>
      </c>
      <c r="HS26" s="83">
        <v>10</v>
      </c>
      <c r="HT26" s="83">
        <v>10</v>
      </c>
      <c r="HU26" s="83">
        <v>10</v>
      </c>
      <c r="HV26" s="83">
        <v>10</v>
      </c>
      <c r="HW26" s="83">
        <v>10</v>
      </c>
      <c r="HX26" s="83">
        <v>10</v>
      </c>
      <c r="HY26" s="83">
        <v>10</v>
      </c>
      <c r="HZ26" s="83">
        <v>10</v>
      </c>
      <c r="IA26" s="83">
        <v>10</v>
      </c>
      <c r="IB26" s="83">
        <v>10</v>
      </c>
      <c r="IC26" s="83">
        <v>10</v>
      </c>
      <c r="ID26" s="83">
        <v>10</v>
      </c>
      <c r="IE26" s="83">
        <v>10</v>
      </c>
      <c r="IF26" s="83">
        <v>10</v>
      </c>
      <c r="IG26" s="83">
        <v>10</v>
      </c>
      <c r="IH26" s="83">
        <v>10</v>
      </c>
      <c r="II26" s="83">
        <v>10</v>
      </c>
      <c r="IJ26" s="83"/>
      <c r="IK26" s="83"/>
      <c r="IL26" s="83"/>
      <c r="IM26" s="83"/>
      <c r="IN26" s="83"/>
      <c r="IO26" s="83"/>
      <c r="IP26" s="84"/>
      <c r="IQ26" s="307"/>
      <c r="IR26" s="307"/>
      <c r="IS26" s="307"/>
      <c r="IT26" s="307"/>
      <c r="IU26" s="307"/>
      <c r="IV26" s="307"/>
      <c r="IW26" s="307"/>
      <c r="IX26" s="307"/>
      <c r="IY26" s="307"/>
      <c r="IZ26" s="307"/>
      <c r="JA26" s="307"/>
      <c r="JB26" s="307"/>
      <c r="JC26" s="307"/>
      <c r="JD26" s="307"/>
      <c r="JE26" s="307"/>
      <c r="JF26" s="307"/>
      <c r="JG26" s="307"/>
      <c r="JH26" s="307"/>
      <c r="JI26" s="307"/>
      <c r="JJ26" s="307"/>
      <c r="JK26" s="307"/>
      <c r="JL26" s="307"/>
      <c r="JM26" s="307"/>
      <c r="JN26" s="307"/>
      <c r="JO26" s="307"/>
      <c r="JP26" s="307"/>
      <c r="JQ26" s="307"/>
      <c r="JR26" s="307"/>
      <c r="JS26" s="307"/>
      <c r="JT26" s="307"/>
      <c r="JU26" s="307"/>
      <c r="JV26" s="307"/>
      <c r="JW26" s="307"/>
      <c r="JX26" s="307"/>
      <c r="JY26" s="307"/>
      <c r="JZ26" s="307"/>
      <c r="KA26" s="307"/>
      <c r="KB26" s="307"/>
      <c r="KC26" s="307"/>
      <c r="KD26" s="307"/>
      <c r="KE26" s="307"/>
      <c r="KF26" s="307"/>
      <c r="KG26" s="307"/>
      <c r="KH26" s="307"/>
      <c r="KI26" s="307"/>
      <c r="KJ26" s="307"/>
      <c r="KK26" s="307"/>
      <c r="KL26" s="307"/>
      <c r="KM26" s="307"/>
      <c r="KN26" s="307"/>
      <c r="KO26" s="307"/>
      <c r="KP26" s="307"/>
      <c r="KQ26" s="307"/>
      <c r="KR26" s="307"/>
      <c r="KS26" s="307"/>
      <c r="KT26" s="307"/>
      <c r="KU26" s="307"/>
      <c r="KV26" s="307"/>
      <c r="KW26" s="307"/>
      <c r="KX26" s="307"/>
      <c r="KY26" s="307"/>
      <c r="KZ26" s="307"/>
      <c r="LA26" s="307"/>
      <c r="LB26" s="307"/>
      <c r="LC26" s="307"/>
      <c r="LD26" s="307"/>
      <c r="LE26" s="307"/>
      <c r="LF26" s="307"/>
      <c r="LG26" s="307"/>
      <c r="LH26" s="307"/>
      <c r="LI26" s="307"/>
      <c r="LJ26" s="307"/>
      <c r="LK26" s="307"/>
      <c r="LL26" s="307"/>
      <c r="LM26" s="307"/>
      <c r="LN26" s="307"/>
      <c r="LO26" s="307"/>
      <c r="LP26" s="307"/>
      <c r="LQ26" s="307"/>
      <c r="LR26" s="307"/>
      <c r="LS26" s="307"/>
      <c r="LT26" s="307"/>
      <c r="LU26" s="307"/>
      <c r="LV26" s="307"/>
      <c r="LW26" s="307"/>
      <c r="LX26" s="307"/>
      <c r="LY26" s="307"/>
      <c r="LZ26" s="307"/>
      <c r="MA26" s="307"/>
      <c r="MB26" s="307"/>
      <c r="MC26" s="307"/>
      <c r="MD26" s="307"/>
      <c r="ME26" s="307"/>
      <c r="MF26" s="307"/>
      <c r="MG26" s="307"/>
      <c r="MH26" s="307"/>
      <c r="MI26" s="307"/>
      <c r="MJ26" s="307"/>
      <c r="MK26" s="307"/>
      <c r="ML26" s="307"/>
      <c r="MM26" s="307"/>
      <c r="MN26" s="307"/>
      <c r="MO26" s="307"/>
      <c r="MP26" s="307"/>
      <c r="MQ26" s="307"/>
      <c r="MR26" s="307"/>
      <c r="MS26" s="307"/>
      <c r="MT26" s="307"/>
      <c r="MU26" s="307"/>
      <c r="MV26" s="307"/>
      <c r="MW26" s="307"/>
      <c r="MX26" s="307"/>
      <c r="MY26" s="307"/>
      <c r="MZ26" s="307"/>
      <c r="NA26" s="307"/>
      <c r="NB26" s="307"/>
      <c r="NC26" s="307"/>
      <c r="ND26" s="307"/>
      <c r="NE26" s="307"/>
      <c r="NF26" s="307"/>
      <c r="NG26" s="307"/>
      <c r="NH26" s="307"/>
      <c r="NI26" s="307"/>
      <c r="NJ26" s="307"/>
      <c r="NK26" s="307"/>
      <c r="NL26" s="307"/>
      <c r="NM26" s="307"/>
      <c r="NN26" s="307"/>
      <c r="NO26" s="307"/>
      <c r="NP26" s="307"/>
      <c r="NQ26" s="307"/>
      <c r="NR26" s="307"/>
      <c r="NS26" s="307"/>
      <c r="NT26" s="307"/>
      <c r="NU26" s="307"/>
      <c r="NV26" s="307"/>
      <c r="NW26" s="307"/>
      <c r="NX26" s="307"/>
      <c r="NY26" s="307"/>
      <c r="NZ26" s="307"/>
      <c r="OA26" s="307"/>
      <c r="OB26" s="307"/>
      <c r="OC26" s="307"/>
      <c r="OD26" s="307"/>
      <c r="OE26" s="307"/>
      <c r="OF26" s="307"/>
      <c r="OG26" s="307"/>
      <c r="OH26" s="307"/>
      <c r="OI26" s="307"/>
      <c r="OJ26" s="307"/>
      <c r="OK26" s="307"/>
      <c r="OL26" s="307"/>
      <c r="OM26" s="307"/>
    </row>
    <row r="27" spans="1:405" ht="16.5" thickBot="1" x14ac:dyDescent="0.3">
      <c r="A27" s="110" t="s">
        <v>83</v>
      </c>
      <c r="B27" s="51"/>
      <c r="C27" s="252"/>
      <c r="D27" s="110" t="s">
        <v>82</v>
      </c>
      <c r="E27" s="110"/>
      <c r="F27" s="110"/>
      <c r="G27" s="254" t="s">
        <v>353</v>
      </c>
      <c r="H27" s="86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>
        <v>10</v>
      </c>
      <c r="U27" s="87">
        <v>10</v>
      </c>
      <c r="V27" s="87">
        <v>10</v>
      </c>
      <c r="W27" s="87">
        <v>10</v>
      </c>
      <c r="X27" s="87">
        <v>10</v>
      </c>
      <c r="Y27" s="87">
        <v>10</v>
      </c>
      <c r="Z27" s="87">
        <v>10</v>
      </c>
      <c r="AA27" s="87">
        <v>10</v>
      </c>
      <c r="AB27" s="87">
        <v>10</v>
      </c>
      <c r="AC27" s="87">
        <v>10</v>
      </c>
      <c r="AD27" s="87">
        <v>10</v>
      </c>
      <c r="AE27" s="87">
        <v>10</v>
      </c>
      <c r="AF27" s="87">
        <v>10</v>
      </c>
      <c r="AG27" s="87">
        <v>10</v>
      </c>
      <c r="AH27" s="87">
        <v>10</v>
      </c>
      <c r="AI27" s="87">
        <v>10</v>
      </c>
      <c r="AJ27" s="87">
        <v>10</v>
      </c>
      <c r="AK27" s="87">
        <v>10</v>
      </c>
      <c r="AL27" s="88">
        <v>10</v>
      </c>
      <c r="AM27" s="87">
        <v>10</v>
      </c>
      <c r="AN27" s="87">
        <v>10</v>
      </c>
      <c r="AO27" s="87">
        <v>10</v>
      </c>
      <c r="AP27" s="87">
        <v>10</v>
      </c>
      <c r="AQ27" s="87">
        <v>10</v>
      </c>
      <c r="AR27" s="87">
        <v>10</v>
      </c>
      <c r="AS27" s="87">
        <v>10</v>
      </c>
      <c r="AT27" s="87">
        <v>10</v>
      </c>
      <c r="AU27" s="87">
        <v>10</v>
      </c>
      <c r="AV27" s="210"/>
      <c r="AW27" s="210"/>
      <c r="AX27" s="210"/>
      <c r="AY27" s="210"/>
      <c r="AZ27" s="210"/>
      <c r="BA27" s="210"/>
      <c r="BB27" s="210"/>
      <c r="BC27" s="210"/>
      <c r="BD27" s="210"/>
      <c r="BE27" s="210"/>
      <c r="BF27" s="210"/>
      <c r="BG27" s="210"/>
      <c r="BH27" s="210"/>
      <c r="BI27" s="210"/>
      <c r="BJ27" s="210"/>
      <c r="BK27" s="210"/>
      <c r="BL27" s="210"/>
      <c r="BM27" s="210"/>
      <c r="BN27" s="211"/>
      <c r="BO27" s="86"/>
      <c r="BP27" s="87"/>
      <c r="BQ27" s="87"/>
      <c r="BR27" s="87"/>
      <c r="BS27" s="87"/>
      <c r="BT27" s="87"/>
      <c r="BU27" s="87"/>
      <c r="BV27" s="87"/>
      <c r="BW27" s="87"/>
      <c r="BX27" s="87">
        <v>10</v>
      </c>
      <c r="BY27" s="87">
        <v>10</v>
      </c>
      <c r="BZ27" s="87">
        <v>10</v>
      </c>
      <c r="CA27" s="87">
        <v>10</v>
      </c>
      <c r="CB27" s="87">
        <v>10</v>
      </c>
      <c r="CC27" s="87">
        <v>10</v>
      </c>
      <c r="CD27" s="87">
        <v>10</v>
      </c>
      <c r="CE27" s="87">
        <v>10</v>
      </c>
      <c r="CF27" s="87">
        <v>10</v>
      </c>
      <c r="CG27" s="87">
        <v>10</v>
      </c>
      <c r="CH27" s="87">
        <v>10</v>
      </c>
      <c r="CI27" s="87">
        <v>10</v>
      </c>
      <c r="CJ27" s="87">
        <v>10</v>
      </c>
      <c r="CK27" s="87">
        <v>10</v>
      </c>
      <c r="CL27" s="87">
        <v>10</v>
      </c>
      <c r="CM27" s="87">
        <v>10</v>
      </c>
      <c r="CN27" s="87">
        <v>10</v>
      </c>
      <c r="CO27" s="87">
        <v>10</v>
      </c>
      <c r="CP27" s="87">
        <v>10</v>
      </c>
      <c r="CQ27" s="87">
        <v>10</v>
      </c>
      <c r="CR27" s="87">
        <v>10</v>
      </c>
      <c r="CS27" s="87">
        <v>10</v>
      </c>
      <c r="CT27" s="86">
        <v>10</v>
      </c>
      <c r="CU27" s="87">
        <v>10</v>
      </c>
      <c r="CV27" s="87">
        <v>10</v>
      </c>
      <c r="CW27" s="87">
        <v>10</v>
      </c>
      <c r="CX27" s="87">
        <v>10</v>
      </c>
      <c r="CY27" s="87">
        <v>10</v>
      </c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8"/>
      <c r="DX27" s="86"/>
      <c r="DY27" s="87"/>
      <c r="DZ27" s="87"/>
      <c r="EA27" s="87"/>
      <c r="EB27" s="87">
        <v>10</v>
      </c>
      <c r="EC27" s="87">
        <v>10</v>
      </c>
      <c r="ED27" s="87">
        <v>10</v>
      </c>
      <c r="EE27" s="87">
        <v>10</v>
      </c>
      <c r="EF27" s="87">
        <v>10</v>
      </c>
      <c r="EG27" s="87">
        <v>10</v>
      </c>
      <c r="EH27" s="87">
        <v>10</v>
      </c>
      <c r="EI27" s="87">
        <v>10</v>
      </c>
      <c r="EJ27" s="87">
        <v>10</v>
      </c>
      <c r="EK27" s="87">
        <v>10</v>
      </c>
      <c r="EL27" s="87">
        <v>10</v>
      </c>
      <c r="EM27" s="87">
        <v>10</v>
      </c>
      <c r="EN27" s="87">
        <v>10</v>
      </c>
      <c r="EO27" s="87">
        <v>10</v>
      </c>
      <c r="EP27" s="87">
        <v>10</v>
      </c>
      <c r="EQ27" s="87">
        <v>10</v>
      </c>
      <c r="ER27" s="87">
        <v>10</v>
      </c>
      <c r="ES27" s="87">
        <v>10</v>
      </c>
      <c r="ET27" s="87">
        <v>10</v>
      </c>
      <c r="EU27" s="87">
        <v>10</v>
      </c>
      <c r="EV27" s="87">
        <v>10</v>
      </c>
      <c r="EW27" s="87">
        <v>10</v>
      </c>
      <c r="EX27" s="87">
        <v>10</v>
      </c>
      <c r="EY27" s="87">
        <v>10</v>
      </c>
      <c r="EZ27" s="87">
        <v>10</v>
      </c>
      <c r="FA27" s="87">
        <v>10</v>
      </c>
      <c r="FB27" s="88">
        <v>10</v>
      </c>
      <c r="FC27" s="87">
        <v>10</v>
      </c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7"/>
      <c r="FY27" s="87"/>
      <c r="FZ27" s="87"/>
      <c r="GA27" s="87"/>
      <c r="GB27" s="87"/>
      <c r="GC27" s="87"/>
      <c r="GD27" s="87"/>
      <c r="GE27" s="87"/>
      <c r="GF27" s="88">
        <v>10</v>
      </c>
      <c r="GG27" s="86">
        <v>10</v>
      </c>
      <c r="GH27" s="87">
        <v>10</v>
      </c>
      <c r="GI27" s="87">
        <v>10</v>
      </c>
      <c r="GJ27" s="87">
        <v>10</v>
      </c>
      <c r="GK27" s="87">
        <v>10</v>
      </c>
      <c r="GL27" s="87">
        <v>10</v>
      </c>
      <c r="GM27" s="87">
        <v>10</v>
      </c>
      <c r="GN27" s="87">
        <v>10</v>
      </c>
      <c r="GO27" s="87">
        <v>10</v>
      </c>
      <c r="GP27" s="87">
        <v>10</v>
      </c>
      <c r="GQ27" s="87">
        <v>10</v>
      </c>
      <c r="GR27" s="87">
        <v>10</v>
      </c>
      <c r="GS27" s="87">
        <v>10</v>
      </c>
      <c r="GT27" s="87">
        <v>10</v>
      </c>
      <c r="GU27" s="87">
        <v>10</v>
      </c>
      <c r="GV27" s="87">
        <v>10</v>
      </c>
      <c r="GW27" s="87">
        <v>10</v>
      </c>
      <c r="GX27" s="87">
        <v>10</v>
      </c>
      <c r="GY27" s="87">
        <v>10</v>
      </c>
      <c r="GZ27" s="87">
        <v>10</v>
      </c>
      <c r="HA27" s="87">
        <v>10</v>
      </c>
      <c r="HB27" s="87">
        <v>10</v>
      </c>
      <c r="HC27" s="87">
        <v>10</v>
      </c>
      <c r="HD27" s="87">
        <v>10</v>
      </c>
      <c r="HE27" s="87">
        <v>10</v>
      </c>
      <c r="HF27" s="87">
        <v>10</v>
      </c>
      <c r="HG27" s="87">
        <v>10</v>
      </c>
      <c r="HH27" s="87"/>
      <c r="HI27" s="87"/>
      <c r="HJ27" s="87"/>
      <c r="HK27" s="88"/>
      <c r="HL27" s="86"/>
      <c r="HM27" s="87"/>
      <c r="HN27" s="87"/>
      <c r="HO27" s="87"/>
      <c r="HP27" s="87"/>
      <c r="HQ27" s="87"/>
      <c r="HR27" s="87"/>
      <c r="HS27" s="87"/>
      <c r="HT27" s="87"/>
      <c r="HU27" s="87"/>
      <c r="HV27" s="87"/>
      <c r="HW27" s="87"/>
      <c r="HX27" s="87"/>
      <c r="HY27" s="87"/>
      <c r="HZ27" s="87"/>
      <c r="IA27" s="87"/>
      <c r="IB27" s="87"/>
      <c r="IC27" s="87"/>
      <c r="ID27" s="87"/>
      <c r="IE27" s="87"/>
      <c r="IF27" s="87"/>
      <c r="IG27" s="87"/>
      <c r="IH27" s="87"/>
      <c r="II27" s="87"/>
      <c r="IJ27" s="87">
        <v>10</v>
      </c>
      <c r="IK27" s="87">
        <v>10</v>
      </c>
      <c r="IL27" s="87">
        <v>10</v>
      </c>
      <c r="IM27" s="87">
        <v>10</v>
      </c>
      <c r="IN27" s="87">
        <v>10</v>
      </c>
      <c r="IO27" s="87">
        <v>10</v>
      </c>
      <c r="IP27" s="88">
        <v>10</v>
      </c>
      <c r="IQ27" s="307">
        <v>10</v>
      </c>
      <c r="IR27" s="307">
        <v>10</v>
      </c>
      <c r="IS27" s="307">
        <v>10</v>
      </c>
      <c r="IT27" s="307">
        <v>10</v>
      </c>
      <c r="IU27" s="307">
        <v>10</v>
      </c>
      <c r="IV27" s="307">
        <v>10</v>
      </c>
      <c r="IW27" s="307">
        <v>10</v>
      </c>
      <c r="IX27" s="307">
        <v>10</v>
      </c>
      <c r="IY27" s="307">
        <v>10</v>
      </c>
      <c r="IZ27" s="307">
        <v>10</v>
      </c>
      <c r="JA27" s="307">
        <v>10</v>
      </c>
      <c r="JB27" s="307">
        <v>10</v>
      </c>
      <c r="JC27" s="307">
        <v>10</v>
      </c>
      <c r="JD27" s="307">
        <v>10</v>
      </c>
      <c r="JE27" s="307">
        <v>10</v>
      </c>
      <c r="JF27" s="307">
        <v>10</v>
      </c>
      <c r="JG27" s="307">
        <v>10</v>
      </c>
      <c r="JH27" s="307">
        <v>10</v>
      </c>
      <c r="JI27" s="307">
        <v>10</v>
      </c>
      <c r="JJ27" s="307">
        <v>10</v>
      </c>
      <c r="JK27" s="307">
        <v>10</v>
      </c>
      <c r="JL27" s="307"/>
      <c r="JM27" s="307"/>
      <c r="JN27" s="307"/>
      <c r="JO27" s="307"/>
      <c r="JP27" s="307"/>
      <c r="JQ27" s="307"/>
      <c r="JR27" s="307"/>
      <c r="JS27" s="307"/>
      <c r="JT27" s="307"/>
      <c r="JU27" s="307"/>
      <c r="JV27" s="307"/>
      <c r="JW27" s="307"/>
      <c r="JX27" s="307"/>
      <c r="JY27" s="307"/>
      <c r="JZ27" s="307"/>
      <c r="KA27" s="307"/>
      <c r="KB27" s="307"/>
      <c r="KC27" s="307"/>
      <c r="KD27" s="307"/>
      <c r="KE27" s="307"/>
      <c r="KF27" s="307"/>
      <c r="KG27" s="307"/>
      <c r="KH27" s="307"/>
      <c r="KI27" s="307"/>
      <c r="KJ27" s="307"/>
      <c r="KK27" s="307"/>
      <c r="KL27" s="307"/>
      <c r="KM27" s="307"/>
      <c r="KN27" s="307"/>
      <c r="KO27" s="307"/>
      <c r="KP27" s="307"/>
      <c r="KQ27" s="307"/>
      <c r="KR27" s="307"/>
      <c r="KS27" s="307"/>
      <c r="KT27" s="307"/>
      <c r="KU27" s="307"/>
      <c r="KV27" s="307"/>
      <c r="KW27" s="307"/>
      <c r="KX27" s="307"/>
      <c r="KY27" s="307"/>
      <c r="KZ27" s="307"/>
      <c r="LA27" s="307"/>
      <c r="LB27" s="307"/>
      <c r="LC27" s="307"/>
      <c r="LD27" s="307"/>
      <c r="LE27" s="307"/>
      <c r="LF27" s="307"/>
      <c r="LG27" s="307"/>
      <c r="LH27" s="307"/>
      <c r="LI27" s="307"/>
      <c r="LJ27" s="307"/>
      <c r="LK27" s="307"/>
      <c r="LL27" s="307"/>
      <c r="LM27" s="307"/>
      <c r="LN27" s="307"/>
      <c r="LO27" s="307"/>
      <c r="LP27" s="307"/>
      <c r="LQ27" s="307"/>
      <c r="LR27" s="307"/>
      <c r="LS27" s="307"/>
      <c r="LT27" s="307"/>
      <c r="LU27" s="307"/>
      <c r="LV27" s="307"/>
      <c r="LW27" s="307"/>
      <c r="LX27" s="307"/>
      <c r="LY27" s="307"/>
      <c r="LZ27" s="307"/>
      <c r="MA27" s="307"/>
      <c r="MB27" s="307"/>
      <c r="MC27" s="307"/>
      <c r="MD27" s="307"/>
      <c r="ME27" s="307"/>
      <c r="MF27" s="307"/>
      <c r="MG27" s="307"/>
      <c r="MH27" s="307"/>
      <c r="MI27" s="307"/>
      <c r="MJ27" s="307"/>
      <c r="MK27" s="307"/>
      <c r="ML27" s="307"/>
      <c r="MM27" s="307"/>
      <c r="MN27" s="307"/>
      <c r="MO27" s="307"/>
      <c r="MP27" s="307"/>
      <c r="MQ27" s="307"/>
      <c r="MR27" s="307"/>
      <c r="MS27" s="307"/>
      <c r="MT27" s="307"/>
      <c r="MU27" s="307"/>
      <c r="MV27" s="307"/>
      <c r="MW27" s="307"/>
      <c r="MX27" s="307"/>
      <c r="MY27" s="307"/>
      <c r="MZ27" s="307"/>
      <c r="NA27" s="307"/>
      <c r="NB27" s="307"/>
      <c r="NC27" s="307"/>
      <c r="ND27" s="307"/>
      <c r="NE27" s="307"/>
      <c r="NF27" s="307"/>
      <c r="NG27" s="307"/>
      <c r="NH27" s="307"/>
      <c r="NI27" s="307"/>
      <c r="NJ27" s="307"/>
      <c r="NK27" s="307"/>
      <c r="NL27" s="307"/>
      <c r="NM27" s="307"/>
      <c r="NN27" s="307"/>
      <c r="NO27" s="307"/>
      <c r="NP27" s="307"/>
      <c r="NQ27" s="307"/>
      <c r="NR27" s="307"/>
      <c r="NS27" s="307"/>
      <c r="NT27" s="307"/>
      <c r="NU27" s="307"/>
      <c r="NV27" s="307"/>
      <c r="NW27" s="307"/>
      <c r="NX27" s="307"/>
      <c r="NY27" s="307"/>
      <c r="NZ27" s="307"/>
      <c r="OA27" s="307"/>
      <c r="OB27" s="307"/>
      <c r="OC27" s="307"/>
      <c r="OD27" s="307"/>
      <c r="OE27" s="307"/>
      <c r="OF27" s="307"/>
      <c r="OG27" s="307"/>
      <c r="OH27" s="307"/>
      <c r="OI27" s="307"/>
      <c r="OJ27" s="307"/>
      <c r="OK27" s="307"/>
      <c r="OL27" s="307"/>
      <c r="OM27" s="307"/>
    </row>
    <row r="28" spans="1:405" ht="16.5" thickBot="1" x14ac:dyDescent="0.3">
      <c r="A28" s="107"/>
      <c r="B28" s="133"/>
      <c r="C28" s="252"/>
      <c r="D28" s="109" t="s">
        <v>84</v>
      </c>
      <c r="G28" s="218" t="s">
        <v>263</v>
      </c>
      <c r="H28" s="177">
        <f t="shared" ref="H28:BS28" si="0">COUNT(H4:H27)-COUNTIF(H4:H27,"=0")</f>
        <v>10</v>
      </c>
      <c r="I28" s="177">
        <f t="shared" si="0"/>
        <v>10</v>
      </c>
      <c r="J28" s="177">
        <f t="shared" si="0"/>
        <v>10</v>
      </c>
      <c r="K28" s="177">
        <f t="shared" si="0"/>
        <v>10</v>
      </c>
      <c r="L28" s="177">
        <f t="shared" si="0"/>
        <v>10</v>
      </c>
      <c r="M28" s="177">
        <f t="shared" si="0"/>
        <v>18</v>
      </c>
      <c r="N28" s="177">
        <f t="shared" si="0"/>
        <v>12</v>
      </c>
      <c r="O28" s="177">
        <f t="shared" si="0"/>
        <v>12</v>
      </c>
      <c r="P28" s="177">
        <f t="shared" si="0"/>
        <v>12</v>
      </c>
      <c r="Q28" s="177">
        <f t="shared" si="0"/>
        <v>12</v>
      </c>
      <c r="R28" s="177">
        <f t="shared" si="0"/>
        <v>12</v>
      </c>
      <c r="S28" s="177">
        <f t="shared" si="0"/>
        <v>12</v>
      </c>
      <c r="T28" s="177">
        <f t="shared" si="0"/>
        <v>12</v>
      </c>
      <c r="U28" s="177">
        <f t="shared" si="0"/>
        <v>12</v>
      </c>
      <c r="V28" s="177">
        <f t="shared" si="0"/>
        <v>12</v>
      </c>
      <c r="W28" s="177">
        <f t="shared" si="0"/>
        <v>12</v>
      </c>
      <c r="X28" s="177">
        <f t="shared" si="0"/>
        <v>12</v>
      </c>
      <c r="Y28" s="177">
        <f t="shared" si="0"/>
        <v>12</v>
      </c>
      <c r="Z28" s="177">
        <f t="shared" si="0"/>
        <v>12</v>
      </c>
      <c r="AA28" s="177">
        <f t="shared" si="0"/>
        <v>14</v>
      </c>
      <c r="AB28" s="177">
        <f t="shared" si="0"/>
        <v>12</v>
      </c>
      <c r="AC28" s="177">
        <f t="shared" si="0"/>
        <v>12</v>
      </c>
      <c r="AD28" s="177">
        <f t="shared" si="0"/>
        <v>12</v>
      </c>
      <c r="AE28" s="177">
        <f t="shared" si="0"/>
        <v>12</v>
      </c>
      <c r="AF28" s="177">
        <f t="shared" si="0"/>
        <v>12</v>
      </c>
      <c r="AG28" s="177">
        <f t="shared" si="0"/>
        <v>12</v>
      </c>
      <c r="AH28" s="177">
        <f t="shared" si="0"/>
        <v>12</v>
      </c>
      <c r="AI28" s="177">
        <f t="shared" si="0"/>
        <v>12</v>
      </c>
      <c r="AJ28" s="177">
        <f t="shared" si="0"/>
        <v>12</v>
      </c>
      <c r="AK28" s="177">
        <f t="shared" si="0"/>
        <v>12</v>
      </c>
      <c r="AL28" s="177">
        <f t="shared" si="0"/>
        <v>12</v>
      </c>
      <c r="AM28" s="177">
        <f t="shared" si="0"/>
        <v>12</v>
      </c>
      <c r="AN28" s="177">
        <f t="shared" si="0"/>
        <v>12</v>
      </c>
      <c r="AO28" s="177">
        <f t="shared" si="0"/>
        <v>20</v>
      </c>
      <c r="AP28" s="177">
        <f t="shared" si="0"/>
        <v>12</v>
      </c>
      <c r="AQ28" s="177">
        <f t="shared" si="0"/>
        <v>12</v>
      </c>
      <c r="AR28" s="177">
        <f t="shared" si="0"/>
        <v>12</v>
      </c>
      <c r="AS28" s="177">
        <f t="shared" si="0"/>
        <v>12</v>
      </c>
      <c r="AT28" s="177">
        <f t="shared" si="0"/>
        <v>12</v>
      </c>
      <c r="AU28" s="177">
        <f t="shared" si="0"/>
        <v>12</v>
      </c>
      <c r="AV28" s="177">
        <f t="shared" si="0"/>
        <v>12</v>
      </c>
      <c r="AW28" s="177">
        <f t="shared" si="0"/>
        <v>12</v>
      </c>
      <c r="AX28" s="177">
        <f t="shared" si="0"/>
        <v>12</v>
      </c>
      <c r="AY28" s="177">
        <f t="shared" si="0"/>
        <v>12</v>
      </c>
      <c r="AZ28" s="177">
        <f t="shared" si="0"/>
        <v>12</v>
      </c>
      <c r="BA28" s="177">
        <f t="shared" si="0"/>
        <v>12</v>
      </c>
      <c r="BB28" s="177">
        <f t="shared" si="0"/>
        <v>12</v>
      </c>
      <c r="BC28" s="177">
        <f t="shared" si="0"/>
        <v>13</v>
      </c>
      <c r="BD28" s="177">
        <f t="shared" si="0"/>
        <v>11</v>
      </c>
      <c r="BE28" s="177">
        <f t="shared" si="0"/>
        <v>11</v>
      </c>
      <c r="BF28" s="177">
        <f t="shared" si="0"/>
        <v>11</v>
      </c>
      <c r="BG28" s="177">
        <f t="shared" si="0"/>
        <v>11</v>
      </c>
      <c r="BH28" s="177">
        <f t="shared" si="0"/>
        <v>11</v>
      </c>
      <c r="BI28" s="177">
        <f t="shared" si="0"/>
        <v>11</v>
      </c>
      <c r="BJ28" s="177">
        <f t="shared" si="0"/>
        <v>11</v>
      </c>
      <c r="BK28" s="177">
        <f t="shared" si="0"/>
        <v>11</v>
      </c>
      <c r="BL28" s="177">
        <f t="shared" si="0"/>
        <v>11</v>
      </c>
      <c r="BM28" s="177">
        <f t="shared" si="0"/>
        <v>11</v>
      </c>
      <c r="BN28" s="177">
        <f t="shared" si="0"/>
        <v>11</v>
      </c>
      <c r="BO28" s="272">
        <f t="shared" si="0"/>
        <v>11</v>
      </c>
      <c r="BP28" s="272">
        <f t="shared" si="0"/>
        <v>9</v>
      </c>
      <c r="BQ28" s="272">
        <f t="shared" si="0"/>
        <v>17</v>
      </c>
      <c r="BR28" s="272">
        <f t="shared" si="0"/>
        <v>11</v>
      </c>
      <c r="BS28" s="272">
        <f t="shared" si="0"/>
        <v>11</v>
      </c>
      <c r="BT28" s="272">
        <f t="shared" ref="BT28:EE28" si="1">COUNT(BT4:BT27)-COUNTIF(BT4:BT27,"=0")</f>
        <v>11</v>
      </c>
      <c r="BU28" s="272">
        <f t="shared" si="1"/>
        <v>11</v>
      </c>
      <c r="BV28" s="272">
        <f t="shared" si="1"/>
        <v>11</v>
      </c>
      <c r="BW28" s="272">
        <f t="shared" si="1"/>
        <v>11</v>
      </c>
      <c r="BX28" s="272">
        <f t="shared" si="1"/>
        <v>16</v>
      </c>
      <c r="BY28" s="272">
        <f t="shared" si="1"/>
        <v>12</v>
      </c>
      <c r="BZ28" s="272">
        <f t="shared" si="1"/>
        <v>12</v>
      </c>
      <c r="CA28" s="272">
        <f t="shared" si="1"/>
        <v>12</v>
      </c>
      <c r="CB28" s="272">
        <f t="shared" si="1"/>
        <v>12</v>
      </c>
      <c r="CC28" s="272">
        <f t="shared" si="1"/>
        <v>11</v>
      </c>
      <c r="CD28" s="272">
        <f t="shared" si="1"/>
        <v>11</v>
      </c>
      <c r="CE28" s="272">
        <f t="shared" si="1"/>
        <v>15</v>
      </c>
      <c r="CF28" s="272">
        <f t="shared" si="1"/>
        <v>12</v>
      </c>
      <c r="CG28" s="272">
        <f t="shared" si="1"/>
        <v>12</v>
      </c>
      <c r="CH28" s="272">
        <f t="shared" si="1"/>
        <v>12</v>
      </c>
      <c r="CI28" s="272">
        <f t="shared" si="1"/>
        <v>12</v>
      </c>
      <c r="CJ28" s="272">
        <f t="shared" si="1"/>
        <v>11</v>
      </c>
      <c r="CK28" s="272">
        <f t="shared" si="1"/>
        <v>11</v>
      </c>
      <c r="CL28" s="272">
        <f t="shared" si="1"/>
        <v>16</v>
      </c>
      <c r="CM28" s="272">
        <f t="shared" si="1"/>
        <v>12</v>
      </c>
      <c r="CN28" s="272">
        <f t="shared" si="1"/>
        <v>12</v>
      </c>
      <c r="CO28" s="272">
        <f t="shared" si="1"/>
        <v>12</v>
      </c>
      <c r="CP28" s="272">
        <f t="shared" si="1"/>
        <v>12</v>
      </c>
      <c r="CQ28" s="272">
        <f t="shared" si="1"/>
        <v>12</v>
      </c>
      <c r="CR28" s="272">
        <f t="shared" si="1"/>
        <v>12</v>
      </c>
      <c r="CS28" s="272">
        <f t="shared" si="1"/>
        <v>16</v>
      </c>
      <c r="CT28" s="272">
        <f t="shared" si="1"/>
        <v>11</v>
      </c>
      <c r="CU28" s="272">
        <f t="shared" si="1"/>
        <v>11</v>
      </c>
      <c r="CV28" s="272">
        <f t="shared" si="1"/>
        <v>11</v>
      </c>
      <c r="CW28" s="272">
        <f t="shared" si="1"/>
        <v>11</v>
      </c>
      <c r="CX28" s="272">
        <f t="shared" si="1"/>
        <v>10</v>
      </c>
      <c r="CY28" s="272">
        <f t="shared" si="1"/>
        <v>10</v>
      </c>
      <c r="CZ28" s="272">
        <f t="shared" si="1"/>
        <v>14</v>
      </c>
      <c r="DA28" s="272">
        <f t="shared" si="1"/>
        <v>12</v>
      </c>
      <c r="DB28" s="272">
        <f t="shared" si="1"/>
        <v>12</v>
      </c>
      <c r="DC28" s="272">
        <f t="shared" si="1"/>
        <v>12</v>
      </c>
      <c r="DD28" s="272">
        <f t="shared" si="1"/>
        <v>12</v>
      </c>
      <c r="DE28" s="272">
        <f t="shared" si="1"/>
        <v>12</v>
      </c>
      <c r="DF28" s="272">
        <f t="shared" si="1"/>
        <v>12</v>
      </c>
      <c r="DG28" s="272">
        <f t="shared" si="1"/>
        <v>14</v>
      </c>
      <c r="DH28" s="272">
        <f t="shared" si="1"/>
        <v>12</v>
      </c>
      <c r="DI28" s="272">
        <f t="shared" si="1"/>
        <v>12</v>
      </c>
      <c r="DJ28" s="272">
        <f t="shared" si="1"/>
        <v>12</v>
      </c>
      <c r="DK28" s="272">
        <f t="shared" si="1"/>
        <v>12</v>
      </c>
      <c r="DL28" s="272">
        <f t="shared" si="1"/>
        <v>8</v>
      </c>
      <c r="DM28" s="272">
        <f t="shared" si="1"/>
        <v>8</v>
      </c>
      <c r="DN28" s="272">
        <f t="shared" si="1"/>
        <v>14</v>
      </c>
      <c r="DO28" s="272">
        <f t="shared" si="1"/>
        <v>12</v>
      </c>
      <c r="DP28" s="272">
        <f t="shared" si="1"/>
        <v>12</v>
      </c>
      <c r="DQ28" s="272">
        <f t="shared" si="1"/>
        <v>12</v>
      </c>
      <c r="DR28" s="272">
        <f t="shared" si="1"/>
        <v>12</v>
      </c>
      <c r="DS28" s="272">
        <f t="shared" si="1"/>
        <v>12</v>
      </c>
      <c r="DT28" s="272">
        <f t="shared" si="1"/>
        <v>12</v>
      </c>
      <c r="DU28" s="272">
        <f t="shared" si="1"/>
        <v>16</v>
      </c>
      <c r="DV28" s="272">
        <f t="shared" si="1"/>
        <v>12</v>
      </c>
      <c r="DW28" s="272">
        <f t="shared" si="1"/>
        <v>12</v>
      </c>
      <c r="DX28" s="272">
        <f t="shared" si="1"/>
        <v>12</v>
      </c>
      <c r="DY28" s="272">
        <f t="shared" si="1"/>
        <v>12</v>
      </c>
      <c r="DZ28" s="272">
        <f t="shared" si="1"/>
        <v>11</v>
      </c>
      <c r="EA28" s="272">
        <f t="shared" si="1"/>
        <v>9</v>
      </c>
      <c r="EB28" s="272">
        <f t="shared" si="1"/>
        <v>15</v>
      </c>
      <c r="EC28" s="272">
        <f t="shared" si="1"/>
        <v>12</v>
      </c>
      <c r="ED28" s="272">
        <f t="shared" si="1"/>
        <v>12</v>
      </c>
      <c r="EE28" s="272">
        <f t="shared" si="1"/>
        <v>12</v>
      </c>
      <c r="EF28" s="272">
        <f t="shared" ref="EF28:GQ28" si="2">COUNT(EF4:EF27)-COUNTIF(EF4:EF27,"=0")</f>
        <v>12</v>
      </c>
      <c r="EG28" s="272">
        <f t="shared" si="2"/>
        <v>11</v>
      </c>
      <c r="EH28" s="272">
        <f t="shared" si="2"/>
        <v>11</v>
      </c>
      <c r="EI28" s="272">
        <f t="shared" si="2"/>
        <v>14</v>
      </c>
      <c r="EJ28" s="272">
        <f t="shared" si="2"/>
        <v>11</v>
      </c>
      <c r="EK28" s="272">
        <f t="shared" si="2"/>
        <v>11</v>
      </c>
      <c r="EL28" s="272">
        <f t="shared" si="2"/>
        <v>11</v>
      </c>
      <c r="EM28" s="272">
        <f t="shared" si="2"/>
        <v>11</v>
      </c>
      <c r="EN28" s="272">
        <f t="shared" si="2"/>
        <v>10</v>
      </c>
      <c r="EO28" s="272">
        <f t="shared" si="2"/>
        <v>10</v>
      </c>
      <c r="EP28" s="272">
        <f t="shared" si="2"/>
        <v>17</v>
      </c>
      <c r="EQ28" s="272">
        <f t="shared" si="2"/>
        <v>12</v>
      </c>
      <c r="ER28" s="272">
        <f t="shared" si="2"/>
        <v>12</v>
      </c>
      <c r="ES28" s="272">
        <f t="shared" si="2"/>
        <v>12</v>
      </c>
      <c r="ET28" s="272">
        <f t="shared" si="2"/>
        <v>12</v>
      </c>
      <c r="EU28" s="272">
        <f t="shared" si="2"/>
        <v>12</v>
      </c>
      <c r="EV28" s="272">
        <f t="shared" si="2"/>
        <v>12</v>
      </c>
      <c r="EW28" s="272">
        <f t="shared" si="2"/>
        <v>16</v>
      </c>
      <c r="EX28" s="272">
        <f t="shared" si="2"/>
        <v>12</v>
      </c>
      <c r="EY28" s="272">
        <f t="shared" si="2"/>
        <v>12</v>
      </c>
      <c r="EZ28" s="272">
        <f t="shared" si="2"/>
        <v>12</v>
      </c>
      <c r="FA28" s="272">
        <f t="shared" si="2"/>
        <v>12</v>
      </c>
      <c r="FB28" s="272">
        <f t="shared" si="2"/>
        <v>12</v>
      </c>
      <c r="FC28" s="272">
        <f t="shared" si="2"/>
        <v>12</v>
      </c>
      <c r="FD28" s="272">
        <f t="shared" si="2"/>
        <v>18</v>
      </c>
      <c r="FE28" s="272">
        <f t="shared" si="2"/>
        <v>12</v>
      </c>
      <c r="FF28" s="272">
        <f t="shared" si="2"/>
        <v>12</v>
      </c>
      <c r="FG28" s="272">
        <f t="shared" si="2"/>
        <v>12</v>
      </c>
      <c r="FH28" s="272">
        <f t="shared" si="2"/>
        <v>12</v>
      </c>
      <c r="FI28" s="272">
        <f t="shared" si="2"/>
        <v>12</v>
      </c>
      <c r="FJ28" s="272">
        <f t="shared" si="2"/>
        <v>12</v>
      </c>
      <c r="FK28" s="272">
        <f t="shared" si="2"/>
        <v>16</v>
      </c>
      <c r="FL28" s="272">
        <f t="shared" si="2"/>
        <v>12</v>
      </c>
      <c r="FM28" s="272">
        <f t="shared" si="2"/>
        <v>12</v>
      </c>
      <c r="FN28" s="272">
        <f t="shared" si="2"/>
        <v>12</v>
      </c>
      <c r="FO28" s="272">
        <f t="shared" si="2"/>
        <v>12</v>
      </c>
      <c r="FP28" s="272">
        <f t="shared" si="2"/>
        <v>12</v>
      </c>
      <c r="FQ28" s="272">
        <f t="shared" si="2"/>
        <v>12</v>
      </c>
      <c r="FR28" s="272">
        <f t="shared" si="2"/>
        <v>18</v>
      </c>
      <c r="FS28" s="272">
        <f t="shared" si="2"/>
        <v>12</v>
      </c>
      <c r="FT28" s="272">
        <f t="shared" si="2"/>
        <v>12</v>
      </c>
      <c r="FU28" s="272">
        <f t="shared" si="2"/>
        <v>12</v>
      </c>
      <c r="FV28" s="272">
        <f t="shared" si="2"/>
        <v>12</v>
      </c>
      <c r="FW28" s="272">
        <f t="shared" si="2"/>
        <v>12</v>
      </c>
      <c r="FX28" s="272">
        <f t="shared" si="2"/>
        <v>12</v>
      </c>
      <c r="FY28" s="272">
        <f t="shared" si="2"/>
        <v>16</v>
      </c>
      <c r="FZ28" s="272">
        <f t="shared" si="2"/>
        <v>12</v>
      </c>
      <c r="GA28" s="272">
        <f t="shared" si="2"/>
        <v>12</v>
      </c>
      <c r="GB28" s="272">
        <f t="shared" si="2"/>
        <v>12</v>
      </c>
      <c r="GC28" s="272">
        <f t="shared" si="2"/>
        <v>12</v>
      </c>
      <c r="GD28" s="272">
        <f t="shared" si="2"/>
        <v>12</v>
      </c>
      <c r="GE28" s="272">
        <f t="shared" si="2"/>
        <v>12</v>
      </c>
      <c r="GF28" s="272">
        <f t="shared" si="2"/>
        <v>18</v>
      </c>
      <c r="GG28" s="272">
        <f t="shared" si="2"/>
        <v>12</v>
      </c>
      <c r="GH28" s="272">
        <f t="shared" si="2"/>
        <v>12</v>
      </c>
      <c r="GI28" s="272">
        <f t="shared" si="2"/>
        <v>12</v>
      </c>
      <c r="GJ28" s="272">
        <f t="shared" si="2"/>
        <v>12</v>
      </c>
      <c r="GK28" s="272">
        <f t="shared" si="2"/>
        <v>12</v>
      </c>
      <c r="GL28" s="272">
        <f t="shared" si="2"/>
        <v>12</v>
      </c>
      <c r="GM28" s="272">
        <f t="shared" si="2"/>
        <v>16</v>
      </c>
      <c r="GN28" s="272">
        <f t="shared" si="2"/>
        <v>12</v>
      </c>
      <c r="GO28" s="272">
        <f t="shared" si="2"/>
        <v>12</v>
      </c>
      <c r="GP28" s="272">
        <f t="shared" si="2"/>
        <v>12</v>
      </c>
      <c r="GQ28" s="272">
        <f t="shared" si="2"/>
        <v>12</v>
      </c>
      <c r="GR28" s="272">
        <f t="shared" ref="GR28:JC28" si="3">COUNT(GR4:GR27)-COUNTIF(GR4:GR27,"=0")</f>
        <v>12</v>
      </c>
      <c r="GS28" s="272">
        <f t="shared" si="3"/>
        <v>12</v>
      </c>
      <c r="GT28" s="272">
        <f t="shared" si="3"/>
        <v>18</v>
      </c>
      <c r="GU28" s="272">
        <f t="shared" si="3"/>
        <v>12</v>
      </c>
      <c r="GV28" s="272">
        <f t="shared" si="3"/>
        <v>12</v>
      </c>
      <c r="GW28" s="272">
        <f t="shared" si="3"/>
        <v>12</v>
      </c>
      <c r="GX28" s="272">
        <f t="shared" si="3"/>
        <v>12</v>
      </c>
      <c r="GY28" s="272">
        <f t="shared" si="3"/>
        <v>12</v>
      </c>
      <c r="GZ28" s="272">
        <f t="shared" si="3"/>
        <v>12</v>
      </c>
      <c r="HA28" s="272">
        <f t="shared" si="3"/>
        <v>12</v>
      </c>
      <c r="HB28" s="272">
        <f t="shared" si="3"/>
        <v>8</v>
      </c>
      <c r="HC28" s="272">
        <f t="shared" si="3"/>
        <v>8</v>
      </c>
      <c r="HD28" s="272">
        <f t="shared" si="3"/>
        <v>8</v>
      </c>
      <c r="HE28" s="272">
        <f t="shared" si="3"/>
        <v>8</v>
      </c>
      <c r="HF28" s="272">
        <f t="shared" si="3"/>
        <v>8</v>
      </c>
      <c r="HG28" s="272">
        <f t="shared" si="3"/>
        <v>8</v>
      </c>
      <c r="HH28" s="272">
        <f t="shared" si="3"/>
        <v>14</v>
      </c>
      <c r="HI28" s="272">
        <f t="shared" si="3"/>
        <v>8</v>
      </c>
      <c r="HJ28" s="272">
        <f t="shared" si="3"/>
        <v>8</v>
      </c>
      <c r="HK28" s="272">
        <f t="shared" si="3"/>
        <v>8</v>
      </c>
      <c r="HL28" s="272">
        <f t="shared" si="3"/>
        <v>8</v>
      </c>
      <c r="HM28" s="272">
        <f t="shared" si="3"/>
        <v>8</v>
      </c>
      <c r="HN28" s="272">
        <f t="shared" si="3"/>
        <v>8</v>
      </c>
      <c r="HO28" s="272">
        <f t="shared" si="3"/>
        <v>9</v>
      </c>
      <c r="HP28" s="272">
        <f t="shared" si="3"/>
        <v>9</v>
      </c>
      <c r="HQ28" s="272">
        <f t="shared" si="3"/>
        <v>9</v>
      </c>
      <c r="HR28" s="272">
        <f t="shared" si="3"/>
        <v>9</v>
      </c>
      <c r="HS28" s="272">
        <f t="shared" si="3"/>
        <v>9</v>
      </c>
      <c r="HT28" s="272">
        <f t="shared" si="3"/>
        <v>9</v>
      </c>
      <c r="HU28" s="272">
        <f t="shared" si="3"/>
        <v>9</v>
      </c>
      <c r="HV28" s="272">
        <f t="shared" si="3"/>
        <v>9</v>
      </c>
      <c r="HW28" s="272">
        <f t="shared" si="3"/>
        <v>3</v>
      </c>
      <c r="HX28" s="272">
        <f t="shared" si="3"/>
        <v>3</v>
      </c>
      <c r="HY28" s="272">
        <f t="shared" si="3"/>
        <v>3</v>
      </c>
      <c r="HZ28" s="272">
        <f t="shared" si="3"/>
        <v>3</v>
      </c>
      <c r="IA28" s="272">
        <f t="shared" si="3"/>
        <v>3</v>
      </c>
      <c r="IB28" s="272">
        <f t="shared" si="3"/>
        <v>3</v>
      </c>
      <c r="IC28" s="272">
        <f t="shared" si="3"/>
        <v>3</v>
      </c>
      <c r="ID28" s="272">
        <f t="shared" si="3"/>
        <v>2</v>
      </c>
      <c r="IE28" s="272">
        <f t="shared" si="3"/>
        <v>2</v>
      </c>
      <c r="IF28" s="272">
        <f t="shared" si="3"/>
        <v>2</v>
      </c>
      <c r="IG28" s="272">
        <f t="shared" si="3"/>
        <v>2</v>
      </c>
      <c r="IH28" s="272">
        <f t="shared" si="3"/>
        <v>2</v>
      </c>
      <c r="II28" s="272">
        <f t="shared" si="3"/>
        <v>2</v>
      </c>
      <c r="IJ28" s="272">
        <f t="shared" si="3"/>
        <v>2</v>
      </c>
      <c r="IK28" s="272">
        <f t="shared" si="3"/>
        <v>2</v>
      </c>
      <c r="IL28" s="272">
        <f t="shared" si="3"/>
        <v>2</v>
      </c>
      <c r="IM28" s="272">
        <f t="shared" si="3"/>
        <v>2</v>
      </c>
      <c r="IN28" s="272">
        <f t="shared" si="3"/>
        <v>2</v>
      </c>
      <c r="IO28" s="272">
        <f t="shared" si="3"/>
        <v>2</v>
      </c>
      <c r="IP28" s="272">
        <f t="shared" si="3"/>
        <v>2</v>
      </c>
      <c r="IQ28" s="272">
        <f t="shared" si="3"/>
        <v>3</v>
      </c>
      <c r="IR28" s="272">
        <f t="shared" si="3"/>
        <v>3</v>
      </c>
      <c r="IS28" s="272">
        <f t="shared" si="3"/>
        <v>3</v>
      </c>
      <c r="IT28" s="272">
        <f t="shared" si="3"/>
        <v>3</v>
      </c>
      <c r="IU28" s="272">
        <f t="shared" si="3"/>
        <v>3</v>
      </c>
      <c r="IV28" s="272">
        <f t="shared" si="3"/>
        <v>3</v>
      </c>
      <c r="IW28" s="272">
        <f t="shared" si="3"/>
        <v>3</v>
      </c>
      <c r="IX28" s="272">
        <f t="shared" si="3"/>
        <v>3</v>
      </c>
      <c r="IY28" s="272">
        <f t="shared" si="3"/>
        <v>3</v>
      </c>
      <c r="IZ28" s="272">
        <f t="shared" si="3"/>
        <v>3</v>
      </c>
      <c r="JA28" s="272">
        <f t="shared" si="3"/>
        <v>3</v>
      </c>
      <c r="JB28" s="272">
        <f t="shared" si="3"/>
        <v>3</v>
      </c>
      <c r="JC28" s="272">
        <f t="shared" si="3"/>
        <v>3</v>
      </c>
      <c r="JD28" s="272">
        <f t="shared" ref="JD28:LO28" si="4">COUNT(JD4:JD27)-COUNTIF(JD4:JD27,"=0")</f>
        <v>3</v>
      </c>
      <c r="JE28" s="272">
        <f t="shared" si="4"/>
        <v>3</v>
      </c>
      <c r="JF28" s="272">
        <f t="shared" si="4"/>
        <v>2</v>
      </c>
      <c r="JG28" s="272">
        <f t="shared" si="4"/>
        <v>2</v>
      </c>
      <c r="JH28" s="272">
        <f t="shared" si="4"/>
        <v>2</v>
      </c>
      <c r="JI28" s="272">
        <f t="shared" si="4"/>
        <v>11</v>
      </c>
      <c r="JJ28" s="272">
        <f t="shared" si="4"/>
        <v>11</v>
      </c>
      <c r="JK28" s="272">
        <f t="shared" si="4"/>
        <v>11</v>
      </c>
      <c r="JL28" s="272">
        <f t="shared" si="4"/>
        <v>10</v>
      </c>
      <c r="JM28" s="272">
        <f t="shared" si="4"/>
        <v>10</v>
      </c>
      <c r="JN28" s="272">
        <f t="shared" si="4"/>
        <v>10</v>
      </c>
      <c r="JO28" s="272">
        <f t="shared" si="4"/>
        <v>10</v>
      </c>
      <c r="JP28" s="272">
        <f t="shared" si="4"/>
        <v>10</v>
      </c>
      <c r="JQ28" s="272">
        <f t="shared" si="4"/>
        <v>10</v>
      </c>
      <c r="JR28" s="272">
        <f t="shared" si="4"/>
        <v>10</v>
      </c>
      <c r="JS28" s="272">
        <f t="shared" si="4"/>
        <v>11</v>
      </c>
      <c r="JT28" s="272">
        <f t="shared" si="4"/>
        <v>9</v>
      </c>
      <c r="JU28" s="272">
        <f t="shared" si="4"/>
        <v>9</v>
      </c>
      <c r="JV28" s="272">
        <f t="shared" si="4"/>
        <v>9</v>
      </c>
      <c r="JW28" s="272">
        <f t="shared" si="4"/>
        <v>9</v>
      </c>
      <c r="JX28" s="272">
        <f t="shared" si="4"/>
        <v>9</v>
      </c>
      <c r="JY28" s="272">
        <f t="shared" si="4"/>
        <v>9</v>
      </c>
      <c r="JZ28" s="272">
        <f t="shared" si="4"/>
        <v>9</v>
      </c>
      <c r="KA28" s="272">
        <f t="shared" si="4"/>
        <v>9</v>
      </c>
      <c r="KB28" s="272">
        <f t="shared" si="4"/>
        <v>9</v>
      </c>
      <c r="KC28" s="272">
        <f t="shared" si="4"/>
        <v>9</v>
      </c>
      <c r="KD28" s="272">
        <f t="shared" si="4"/>
        <v>9</v>
      </c>
      <c r="KE28" s="272">
        <f t="shared" si="4"/>
        <v>9</v>
      </c>
      <c r="KF28" s="272">
        <f t="shared" si="4"/>
        <v>9</v>
      </c>
      <c r="KG28" s="272">
        <f t="shared" si="4"/>
        <v>17</v>
      </c>
      <c r="KH28" s="272">
        <f t="shared" si="4"/>
        <v>10</v>
      </c>
      <c r="KI28" s="272">
        <f t="shared" si="4"/>
        <v>10</v>
      </c>
      <c r="KJ28" s="272">
        <f t="shared" si="4"/>
        <v>10</v>
      </c>
      <c r="KK28" s="272">
        <f t="shared" si="4"/>
        <v>10</v>
      </c>
      <c r="KL28" s="272">
        <f t="shared" si="4"/>
        <v>10</v>
      </c>
      <c r="KM28" s="272">
        <f t="shared" si="4"/>
        <v>10</v>
      </c>
      <c r="KN28" s="272">
        <f t="shared" si="4"/>
        <v>10</v>
      </c>
      <c r="KO28" s="272">
        <f t="shared" si="4"/>
        <v>10</v>
      </c>
      <c r="KP28" s="272">
        <f t="shared" si="4"/>
        <v>10</v>
      </c>
      <c r="KQ28" s="272">
        <f t="shared" si="4"/>
        <v>10</v>
      </c>
      <c r="KR28" s="272">
        <f t="shared" si="4"/>
        <v>10</v>
      </c>
      <c r="KS28" s="272">
        <f t="shared" si="4"/>
        <v>10</v>
      </c>
      <c r="KT28" s="272">
        <f t="shared" si="4"/>
        <v>10</v>
      </c>
      <c r="KU28" s="272">
        <f t="shared" si="4"/>
        <v>12</v>
      </c>
      <c r="KV28" s="272">
        <f t="shared" si="4"/>
        <v>10</v>
      </c>
      <c r="KW28" s="272">
        <f t="shared" si="4"/>
        <v>10</v>
      </c>
      <c r="KX28" s="272">
        <f t="shared" si="4"/>
        <v>10</v>
      </c>
      <c r="KY28" s="272">
        <f t="shared" si="4"/>
        <v>10</v>
      </c>
      <c r="KZ28" s="272">
        <f t="shared" si="4"/>
        <v>10</v>
      </c>
      <c r="LA28" s="272">
        <f t="shared" si="4"/>
        <v>10</v>
      </c>
      <c r="LB28" s="272">
        <f t="shared" si="4"/>
        <v>10</v>
      </c>
      <c r="LC28" s="272">
        <f t="shared" si="4"/>
        <v>10</v>
      </c>
      <c r="LD28" s="272">
        <f t="shared" si="4"/>
        <v>10</v>
      </c>
      <c r="LE28" s="272">
        <f t="shared" si="4"/>
        <v>10</v>
      </c>
      <c r="LF28" s="272">
        <f t="shared" si="4"/>
        <v>10</v>
      </c>
      <c r="LG28" s="272">
        <f t="shared" si="4"/>
        <v>10</v>
      </c>
      <c r="LH28" s="272">
        <f t="shared" si="4"/>
        <v>10</v>
      </c>
      <c r="LI28" s="272">
        <f t="shared" si="4"/>
        <v>17</v>
      </c>
      <c r="LJ28" s="272">
        <f t="shared" si="4"/>
        <v>9</v>
      </c>
      <c r="LK28" s="272">
        <f t="shared" si="4"/>
        <v>9</v>
      </c>
      <c r="LL28" s="272">
        <f t="shared" si="4"/>
        <v>9</v>
      </c>
      <c r="LM28" s="272">
        <f t="shared" si="4"/>
        <v>9</v>
      </c>
      <c r="LN28" s="272">
        <f t="shared" si="4"/>
        <v>9</v>
      </c>
      <c r="LO28" s="272">
        <f t="shared" si="4"/>
        <v>9</v>
      </c>
      <c r="LP28" s="272">
        <f t="shared" ref="LP28:OA28" si="5">COUNT(LP4:LP27)-COUNTIF(LP4:LP27,"=0")</f>
        <v>9</v>
      </c>
      <c r="LQ28" s="272">
        <f t="shared" si="5"/>
        <v>9</v>
      </c>
      <c r="LR28" s="272">
        <f t="shared" si="5"/>
        <v>9</v>
      </c>
      <c r="LS28" s="272">
        <f t="shared" si="5"/>
        <v>9</v>
      </c>
      <c r="LT28" s="272">
        <f t="shared" si="5"/>
        <v>9</v>
      </c>
      <c r="LU28" s="272">
        <f t="shared" si="5"/>
        <v>9</v>
      </c>
      <c r="LV28" s="272">
        <f t="shared" si="5"/>
        <v>9</v>
      </c>
      <c r="LW28" s="272">
        <f t="shared" si="5"/>
        <v>11</v>
      </c>
      <c r="LX28" s="272">
        <f t="shared" si="5"/>
        <v>9</v>
      </c>
      <c r="LY28" s="272">
        <f t="shared" si="5"/>
        <v>9</v>
      </c>
      <c r="LZ28" s="272">
        <f t="shared" si="5"/>
        <v>9</v>
      </c>
      <c r="MA28" s="272">
        <f t="shared" si="5"/>
        <v>9</v>
      </c>
      <c r="MB28" s="272">
        <f t="shared" si="5"/>
        <v>9</v>
      </c>
      <c r="MC28" s="272">
        <f t="shared" si="5"/>
        <v>9</v>
      </c>
      <c r="MD28" s="272">
        <f t="shared" si="5"/>
        <v>9</v>
      </c>
      <c r="ME28" s="272">
        <f t="shared" si="5"/>
        <v>9</v>
      </c>
      <c r="MF28" s="272">
        <f t="shared" si="5"/>
        <v>9</v>
      </c>
      <c r="MG28" s="272">
        <f t="shared" si="5"/>
        <v>9</v>
      </c>
      <c r="MH28" s="272">
        <f t="shared" si="5"/>
        <v>9</v>
      </c>
      <c r="MI28" s="272">
        <f t="shared" si="5"/>
        <v>9</v>
      </c>
      <c r="MJ28" s="272">
        <f t="shared" si="5"/>
        <v>9</v>
      </c>
      <c r="MK28" s="272">
        <f t="shared" si="5"/>
        <v>17</v>
      </c>
      <c r="ML28" s="272">
        <f t="shared" si="5"/>
        <v>10</v>
      </c>
      <c r="MM28" s="272">
        <f t="shared" si="5"/>
        <v>10</v>
      </c>
      <c r="MN28" s="272">
        <f t="shared" si="5"/>
        <v>10</v>
      </c>
      <c r="MO28" s="272">
        <f t="shared" si="5"/>
        <v>10</v>
      </c>
      <c r="MP28" s="272">
        <f t="shared" si="5"/>
        <v>10</v>
      </c>
      <c r="MQ28" s="272">
        <f t="shared" si="5"/>
        <v>10</v>
      </c>
      <c r="MR28" s="272">
        <f t="shared" si="5"/>
        <v>10</v>
      </c>
      <c r="MS28" s="272">
        <f t="shared" si="5"/>
        <v>10</v>
      </c>
      <c r="MT28" s="272">
        <f t="shared" si="5"/>
        <v>10</v>
      </c>
      <c r="MU28" s="272">
        <f t="shared" si="5"/>
        <v>10</v>
      </c>
      <c r="MV28" s="272">
        <f t="shared" si="5"/>
        <v>10</v>
      </c>
      <c r="MW28" s="272">
        <f t="shared" si="5"/>
        <v>10</v>
      </c>
      <c r="MX28" s="272">
        <f t="shared" si="5"/>
        <v>10</v>
      </c>
      <c r="MY28" s="272">
        <f t="shared" si="5"/>
        <v>12</v>
      </c>
      <c r="MZ28" s="272">
        <f t="shared" si="5"/>
        <v>10</v>
      </c>
      <c r="NA28" s="272">
        <f t="shared" si="5"/>
        <v>10</v>
      </c>
      <c r="NB28" s="272">
        <f t="shared" si="5"/>
        <v>10</v>
      </c>
      <c r="NC28" s="272">
        <f t="shared" si="5"/>
        <v>10</v>
      </c>
      <c r="ND28" s="272">
        <f t="shared" si="5"/>
        <v>10</v>
      </c>
      <c r="NE28" s="272">
        <f t="shared" si="5"/>
        <v>10</v>
      </c>
      <c r="NF28" s="272">
        <f t="shared" si="5"/>
        <v>10</v>
      </c>
      <c r="NG28" s="272">
        <f t="shared" si="5"/>
        <v>10</v>
      </c>
      <c r="NH28" s="272">
        <f t="shared" si="5"/>
        <v>10</v>
      </c>
      <c r="NI28" s="272">
        <f t="shared" si="5"/>
        <v>10</v>
      </c>
      <c r="NJ28" s="272">
        <f t="shared" si="5"/>
        <v>10</v>
      </c>
      <c r="NK28" s="272">
        <f t="shared" si="5"/>
        <v>10</v>
      </c>
      <c r="NL28" s="272">
        <f t="shared" si="5"/>
        <v>10</v>
      </c>
      <c r="NM28" s="272">
        <f t="shared" si="5"/>
        <v>17</v>
      </c>
      <c r="NN28" s="272">
        <f t="shared" si="5"/>
        <v>9</v>
      </c>
      <c r="NO28" s="272">
        <f t="shared" si="5"/>
        <v>9</v>
      </c>
      <c r="NP28" s="272">
        <f t="shared" si="5"/>
        <v>9</v>
      </c>
      <c r="NQ28" s="272">
        <f t="shared" si="5"/>
        <v>9</v>
      </c>
      <c r="NR28" s="272">
        <f t="shared" si="5"/>
        <v>9</v>
      </c>
      <c r="NS28" s="272">
        <f t="shared" si="5"/>
        <v>9</v>
      </c>
      <c r="NT28" s="272">
        <f t="shared" si="5"/>
        <v>9</v>
      </c>
      <c r="NU28" s="272">
        <f t="shared" si="5"/>
        <v>9</v>
      </c>
      <c r="NV28" s="272">
        <f t="shared" si="5"/>
        <v>9</v>
      </c>
      <c r="NW28" s="272">
        <f t="shared" si="5"/>
        <v>9</v>
      </c>
      <c r="NX28" s="272">
        <f t="shared" si="5"/>
        <v>9</v>
      </c>
      <c r="NY28" s="272">
        <f t="shared" si="5"/>
        <v>9</v>
      </c>
      <c r="NZ28" s="272">
        <f t="shared" si="5"/>
        <v>9</v>
      </c>
      <c r="OA28" s="272">
        <f t="shared" si="5"/>
        <v>11</v>
      </c>
      <c r="OB28" s="272">
        <f t="shared" ref="OB28:OM28" si="6">COUNT(OB4:OB27)-COUNTIF(OB4:OB27,"=0")</f>
        <v>9</v>
      </c>
      <c r="OC28" s="272">
        <f t="shared" si="6"/>
        <v>9</v>
      </c>
      <c r="OD28" s="272">
        <f t="shared" si="6"/>
        <v>9</v>
      </c>
      <c r="OE28" s="272">
        <f t="shared" si="6"/>
        <v>9</v>
      </c>
      <c r="OF28" s="272">
        <f t="shared" si="6"/>
        <v>9</v>
      </c>
      <c r="OG28" s="272">
        <f t="shared" si="6"/>
        <v>9</v>
      </c>
      <c r="OH28" s="272">
        <f t="shared" si="6"/>
        <v>9</v>
      </c>
      <c r="OI28" s="272">
        <f t="shared" si="6"/>
        <v>9</v>
      </c>
      <c r="OJ28" s="272">
        <f t="shared" si="6"/>
        <v>9</v>
      </c>
      <c r="OK28" s="272">
        <f t="shared" si="6"/>
        <v>9</v>
      </c>
      <c r="OL28" s="272">
        <f t="shared" si="6"/>
        <v>9</v>
      </c>
      <c r="OM28" s="272">
        <f t="shared" si="6"/>
        <v>9</v>
      </c>
    </row>
    <row r="29" spans="1:405" x14ac:dyDescent="0.25">
      <c r="N29" s="130">
        <v>485</v>
      </c>
      <c r="AA29" s="130">
        <v>485</v>
      </c>
      <c r="AN29" s="130">
        <v>485</v>
      </c>
      <c r="BA29" s="130">
        <v>485</v>
      </c>
      <c r="BO29" s="130">
        <v>485</v>
      </c>
      <c r="CC29" s="130">
        <v>485</v>
      </c>
      <c r="CP29" s="130">
        <v>485</v>
      </c>
      <c r="DC29" s="130">
        <v>485</v>
      </c>
      <c r="DP29" s="130">
        <v>485</v>
      </c>
      <c r="EC29" s="130">
        <v>485</v>
      </c>
      <c r="EP29" s="130">
        <v>485</v>
      </c>
      <c r="FC29" s="130">
        <v>485</v>
      </c>
      <c r="FP29" s="130">
        <v>485</v>
      </c>
      <c r="GC29" s="130">
        <v>485</v>
      </c>
    </row>
    <row r="30" spans="1:405" ht="63" x14ac:dyDescent="0.25">
      <c r="G30" s="238" t="s">
        <v>266</v>
      </c>
      <c r="V30" s="237"/>
      <c r="AL30" s="237"/>
      <c r="BF30" s="256" t="s">
        <v>296</v>
      </c>
      <c r="BL30" s="257" t="s">
        <v>296</v>
      </c>
    </row>
    <row r="31" spans="1:405" x14ac:dyDescent="0.25">
      <c r="A31" t="s">
        <v>295</v>
      </c>
      <c r="G31" s="238" t="s">
        <v>294</v>
      </c>
      <c r="AA31" s="50"/>
      <c r="BC31" s="50"/>
      <c r="CS31" s="50"/>
      <c r="DG31" s="50"/>
    </row>
    <row r="32" spans="1:405" x14ac:dyDescent="0.25">
      <c r="BE32" s="26" t="s">
        <v>85</v>
      </c>
      <c r="EL32" s="26" t="s">
        <v>85</v>
      </c>
    </row>
    <row r="33" spans="1:189" x14ac:dyDescent="0.25">
      <c r="A33" s="261"/>
      <c r="D33" t="s">
        <v>111</v>
      </c>
      <c r="BE33" s="26"/>
      <c r="EL33" s="26"/>
    </row>
    <row r="34" spans="1:189" x14ac:dyDescent="0.25">
      <c r="A34" s="260"/>
      <c r="D34" t="s">
        <v>112</v>
      </c>
      <c r="BE34" s="26"/>
      <c r="EL34" s="26"/>
    </row>
    <row r="35" spans="1:189" x14ac:dyDescent="0.25">
      <c r="A35" s="259"/>
      <c r="D35" t="s">
        <v>310</v>
      </c>
      <c r="BE35" s="26"/>
      <c r="EL35" s="26"/>
    </row>
    <row r="36" spans="1:189" x14ac:dyDescent="0.25">
      <c r="A36" s="301"/>
      <c r="D36" t="s">
        <v>347</v>
      </c>
    </row>
    <row r="37" spans="1:189" x14ac:dyDescent="0.25">
      <c r="A37" s="46"/>
      <c r="D37" t="s">
        <v>348</v>
      </c>
    </row>
    <row r="38" spans="1:189" x14ac:dyDescent="0.25">
      <c r="A38" s="126"/>
      <c r="D38" t="s">
        <v>349</v>
      </c>
    </row>
    <row r="39" spans="1:189" hidden="1" x14ac:dyDescent="0.25">
      <c r="CB39" s="45">
        <f ca="1">TODAY()</f>
        <v>45213</v>
      </c>
      <c r="DX39" s="66" t="s">
        <v>94</v>
      </c>
      <c r="DY39" s="49" t="s">
        <v>88</v>
      </c>
      <c r="DZ39" s="49" t="s">
        <v>89</v>
      </c>
      <c r="EA39" s="49" t="s">
        <v>90</v>
      </c>
      <c r="EB39" s="49" t="s">
        <v>91</v>
      </c>
      <c r="EC39" s="49" t="s">
        <v>92</v>
      </c>
      <c r="ED39" s="49" t="s">
        <v>93</v>
      </c>
      <c r="EE39" s="49" t="s">
        <v>94</v>
      </c>
      <c r="EF39" s="139" t="s">
        <v>88</v>
      </c>
      <c r="EG39" s="49" t="s">
        <v>89</v>
      </c>
      <c r="EH39" s="49" t="s">
        <v>90</v>
      </c>
      <c r="EI39" s="139" t="s">
        <v>91</v>
      </c>
      <c r="EJ39" s="49" t="s">
        <v>92</v>
      </c>
      <c r="EK39" s="49" t="s">
        <v>93</v>
      </c>
      <c r="EL39" s="49" t="s">
        <v>94</v>
      </c>
      <c r="EM39" s="49" t="s">
        <v>88</v>
      </c>
      <c r="EN39" s="49" t="s">
        <v>89</v>
      </c>
      <c r="EO39" s="49" t="s">
        <v>90</v>
      </c>
      <c r="EP39" s="49" t="s">
        <v>91</v>
      </c>
      <c r="EQ39" s="49" t="s">
        <v>92</v>
      </c>
      <c r="ER39" s="49" t="s">
        <v>93</v>
      </c>
      <c r="ES39" s="49" t="s">
        <v>94</v>
      </c>
      <c r="ET39" s="49" t="s">
        <v>88</v>
      </c>
      <c r="EU39" s="49" t="s">
        <v>89</v>
      </c>
      <c r="EV39" s="49" t="s">
        <v>90</v>
      </c>
      <c r="EW39" s="49" t="s">
        <v>91</v>
      </c>
      <c r="EX39" s="49" t="s">
        <v>92</v>
      </c>
      <c r="EY39" s="49" t="s">
        <v>93</v>
      </c>
      <c r="EZ39" s="49" t="s">
        <v>94</v>
      </c>
      <c r="FA39" s="49" t="s">
        <v>88</v>
      </c>
      <c r="FB39" s="67" t="s">
        <v>89</v>
      </c>
      <c r="FC39" s="113" t="s">
        <v>90</v>
      </c>
      <c r="FD39" s="49" t="s">
        <v>91</v>
      </c>
      <c r="FE39" s="49" t="s">
        <v>92</v>
      </c>
      <c r="FF39" s="49" t="s">
        <v>93</v>
      </c>
      <c r="FG39" s="49" t="s">
        <v>94</v>
      </c>
      <c r="FH39" s="49" t="s">
        <v>88</v>
      </c>
      <c r="FI39" s="49" t="s">
        <v>89</v>
      </c>
      <c r="FJ39" s="49" t="s">
        <v>90</v>
      </c>
      <c r="FK39" s="49" t="s">
        <v>91</v>
      </c>
      <c r="FL39" s="49" t="s">
        <v>92</v>
      </c>
      <c r="FM39" s="49" t="s">
        <v>93</v>
      </c>
      <c r="FN39" s="49" t="s">
        <v>94</v>
      </c>
      <c r="FO39" s="49" t="s">
        <v>88</v>
      </c>
      <c r="FP39" s="49" t="s">
        <v>89</v>
      </c>
      <c r="FQ39" s="49" t="s">
        <v>90</v>
      </c>
      <c r="FR39" s="49" t="s">
        <v>91</v>
      </c>
      <c r="FS39" s="49" t="s">
        <v>92</v>
      </c>
      <c r="FT39" s="49" t="s">
        <v>93</v>
      </c>
      <c r="FU39" s="49" t="s">
        <v>94</v>
      </c>
      <c r="FV39" s="49" t="s">
        <v>88</v>
      </c>
      <c r="FW39" s="49" t="s">
        <v>89</v>
      </c>
      <c r="FX39" s="49" t="s">
        <v>90</v>
      </c>
      <c r="FY39" s="49" t="s">
        <v>91</v>
      </c>
      <c r="FZ39" s="49" t="s">
        <v>92</v>
      </c>
      <c r="GA39" s="49" t="s">
        <v>93</v>
      </c>
      <c r="GB39" s="49" t="s">
        <v>94</v>
      </c>
      <c r="GC39" s="49" t="s">
        <v>88</v>
      </c>
      <c r="GD39" s="49" t="s">
        <v>89</v>
      </c>
      <c r="GE39" s="49" t="s">
        <v>90</v>
      </c>
      <c r="GF39" s="67" t="s">
        <v>91</v>
      </c>
    </row>
    <row r="40" spans="1:189" hidden="1" x14ac:dyDescent="0.25">
      <c r="DX40" s="89">
        <v>44317</v>
      </c>
      <c r="DY40" s="53">
        <v>44318</v>
      </c>
      <c r="DZ40" s="53">
        <v>44319</v>
      </c>
      <c r="EA40" s="53">
        <v>44320</v>
      </c>
      <c r="EB40" s="243">
        <v>44321</v>
      </c>
      <c r="EC40" s="53">
        <v>44322</v>
      </c>
      <c r="ED40" s="53">
        <v>44323</v>
      </c>
      <c r="EE40" s="53">
        <v>44324</v>
      </c>
      <c r="EF40" s="138">
        <v>44325</v>
      </c>
      <c r="EG40" s="53">
        <v>44326</v>
      </c>
      <c r="EH40" s="53">
        <v>44327</v>
      </c>
      <c r="EI40" s="138">
        <v>44328</v>
      </c>
      <c r="EJ40" s="53">
        <v>44329</v>
      </c>
      <c r="EK40" s="53">
        <v>44330</v>
      </c>
      <c r="EL40" s="53">
        <v>44331</v>
      </c>
      <c r="EM40" s="53">
        <v>44332</v>
      </c>
      <c r="EN40" s="53">
        <v>44333</v>
      </c>
      <c r="EO40" s="53">
        <v>44334</v>
      </c>
      <c r="EP40" s="53">
        <v>44335</v>
      </c>
      <c r="EQ40" s="53">
        <v>44336</v>
      </c>
      <c r="ER40" s="53">
        <v>44337</v>
      </c>
      <c r="ES40" s="53">
        <v>44338</v>
      </c>
      <c r="ET40" s="53">
        <v>44339</v>
      </c>
      <c r="EU40" s="53">
        <v>44340</v>
      </c>
      <c r="EV40" s="53">
        <v>44341</v>
      </c>
      <c r="EW40" s="53">
        <v>44342</v>
      </c>
      <c r="EX40" s="53">
        <v>44343</v>
      </c>
      <c r="EY40" s="53">
        <v>44344</v>
      </c>
      <c r="EZ40" s="53">
        <v>44345</v>
      </c>
      <c r="FA40" s="53">
        <v>44346</v>
      </c>
      <c r="FB40" s="90">
        <v>44347</v>
      </c>
      <c r="FC40" s="114">
        <v>44348</v>
      </c>
      <c r="FD40" s="53">
        <v>44349</v>
      </c>
      <c r="FE40" s="53">
        <v>44350</v>
      </c>
      <c r="FF40" s="53">
        <v>44351</v>
      </c>
      <c r="FG40" s="53">
        <v>44352</v>
      </c>
      <c r="FH40" s="53">
        <v>44353</v>
      </c>
      <c r="FI40" s="53">
        <v>44354</v>
      </c>
      <c r="FJ40" s="53">
        <v>44355</v>
      </c>
      <c r="FK40" s="53">
        <v>44356</v>
      </c>
      <c r="FL40" s="53">
        <v>44357</v>
      </c>
      <c r="FM40" s="53">
        <v>44358</v>
      </c>
      <c r="FN40" s="53">
        <v>44359</v>
      </c>
      <c r="FO40" s="53">
        <v>44360</v>
      </c>
      <c r="FP40" s="53">
        <v>44361</v>
      </c>
      <c r="FQ40" s="53">
        <v>44362</v>
      </c>
      <c r="FR40" s="53">
        <v>44363</v>
      </c>
      <c r="FS40" s="53">
        <v>44364</v>
      </c>
      <c r="FT40" s="53">
        <v>44365</v>
      </c>
      <c r="FU40" s="53">
        <v>44366</v>
      </c>
      <c r="FV40" s="53">
        <v>44367</v>
      </c>
      <c r="FW40" s="53">
        <v>44368</v>
      </c>
      <c r="FX40" s="53">
        <v>44369</v>
      </c>
      <c r="FY40" s="53">
        <v>44370</v>
      </c>
      <c r="FZ40" s="53">
        <v>44371</v>
      </c>
      <c r="GA40" s="53">
        <v>44372</v>
      </c>
      <c r="GB40" s="53">
        <v>44373</v>
      </c>
      <c r="GC40" s="53">
        <v>44374</v>
      </c>
      <c r="GD40" s="53">
        <v>44375</v>
      </c>
      <c r="GE40" s="53">
        <v>44376</v>
      </c>
      <c r="GF40" s="90">
        <v>44377</v>
      </c>
    </row>
    <row r="41" spans="1:189" ht="15.75" hidden="1" x14ac:dyDescent="0.25">
      <c r="A41" s="299" t="s">
        <v>53</v>
      </c>
      <c r="B41" s="248">
        <v>1</v>
      </c>
      <c r="C41" s="250">
        <v>1</v>
      </c>
      <c r="D41" s="245" t="s">
        <v>51</v>
      </c>
      <c r="E41" s="216" t="s">
        <v>0</v>
      </c>
      <c r="F41" s="246" t="s">
        <v>2</v>
      </c>
      <c r="G41" s="219" t="s">
        <v>301</v>
      </c>
      <c r="DX41" s="85"/>
      <c r="DY41" s="83"/>
      <c r="DZ41" s="83"/>
      <c r="EA41" s="83"/>
      <c r="EB41" s="83"/>
      <c r="EC41" s="83"/>
      <c r="ED41" s="83"/>
      <c r="EE41" s="83"/>
      <c r="EF41" s="83"/>
      <c r="EG41" s="157" t="s">
        <v>201</v>
      </c>
      <c r="EH41" s="157" t="s">
        <v>201</v>
      </c>
      <c r="EI41" s="83">
        <v>5</v>
      </c>
      <c r="EJ41" s="83">
        <v>10.5</v>
      </c>
      <c r="EK41" s="83">
        <v>10.5</v>
      </c>
      <c r="EL41" s="83">
        <v>10.5</v>
      </c>
      <c r="EM41" s="83">
        <v>10.5</v>
      </c>
      <c r="EN41" s="83">
        <v>10.5</v>
      </c>
      <c r="EO41" s="83">
        <v>10.5</v>
      </c>
      <c r="EP41" s="83">
        <v>10.5</v>
      </c>
      <c r="EQ41" s="83">
        <v>10.5</v>
      </c>
      <c r="ER41" s="83">
        <v>10.5</v>
      </c>
      <c r="ES41" s="83">
        <v>10.5</v>
      </c>
      <c r="ET41" s="83">
        <v>10.5</v>
      </c>
      <c r="EU41" s="83">
        <v>10.5</v>
      </c>
      <c r="EV41" s="83">
        <v>10.5</v>
      </c>
      <c r="EW41" s="83">
        <v>5</v>
      </c>
      <c r="EX41" s="83"/>
      <c r="EY41" s="83"/>
      <c r="EZ41" s="83"/>
      <c r="FA41" s="83"/>
      <c r="FB41" s="298" t="s">
        <v>201</v>
      </c>
      <c r="FC41" s="157" t="s">
        <v>201</v>
      </c>
      <c r="FD41" s="286">
        <v>5</v>
      </c>
      <c r="FE41" s="286">
        <v>10.5</v>
      </c>
      <c r="FF41" s="286">
        <v>10.5</v>
      </c>
      <c r="FG41" s="286">
        <v>10.5</v>
      </c>
      <c r="FH41" s="286">
        <v>10.5</v>
      </c>
      <c r="FI41" s="286">
        <v>10.5</v>
      </c>
      <c r="FJ41" s="286">
        <v>10.5</v>
      </c>
      <c r="FK41" s="286">
        <v>10.5</v>
      </c>
      <c r="FL41" s="286">
        <v>10.5</v>
      </c>
      <c r="FM41" s="286">
        <v>10.5</v>
      </c>
      <c r="FN41" s="286">
        <v>10.5</v>
      </c>
      <c r="FO41" s="286">
        <v>10.5</v>
      </c>
      <c r="FP41" s="286">
        <v>10.5</v>
      </c>
      <c r="FQ41" s="286">
        <v>10.5</v>
      </c>
      <c r="FR41" s="286">
        <v>10.5</v>
      </c>
      <c r="FS41" s="286">
        <v>10.5</v>
      </c>
      <c r="FT41" s="286">
        <v>10.5</v>
      </c>
      <c r="FU41" s="286">
        <v>10.5</v>
      </c>
      <c r="FV41" s="286">
        <v>10.5</v>
      </c>
      <c r="FW41" s="286">
        <v>10.5</v>
      </c>
      <c r="FX41" s="286">
        <v>10.5</v>
      </c>
      <c r="FY41" s="286">
        <v>5</v>
      </c>
      <c r="FZ41" s="83"/>
      <c r="GA41" s="83"/>
      <c r="GB41" s="83"/>
      <c r="GC41" s="83"/>
      <c r="GD41" s="83"/>
      <c r="GE41" s="83"/>
      <c r="GF41" s="84"/>
      <c r="GG41" s="125"/>
    </row>
    <row r="42" spans="1:189" ht="15.75" hidden="1" x14ac:dyDescent="0.25">
      <c r="A42" s="212" t="s">
        <v>68</v>
      </c>
      <c r="B42" s="128">
        <v>7</v>
      </c>
      <c r="C42" s="251">
        <v>1</v>
      </c>
      <c r="D42" s="245" t="s">
        <v>48</v>
      </c>
      <c r="E42" s="216" t="s">
        <v>2</v>
      </c>
      <c r="F42" s="244" t="s">
        <v>2</v>
      </c>
      <c r="G42" s="219" t="s">
        <v>301</v>
      </c>
      <c r="DE42" t="s">
        <v>201</v>
      </c>
      <c r="DF42" t="s">
        <v>201</v>
      </c>
      <c r="DG42">
        <v>5</v>
      </c>
      <c r="DH42">
        <v>10.5</v>
      </c>
      <c r="DI42">
        <v>10.5</v>
      </c>
      <c r="DJ42">
        <v>10.5</v>
      </c>
      <c r="DK42">
        <v>10.5</v>
      </c>
      <c r="DL42">
        <v>10.5</v>
      </c>
      <c r="DM42">
        <v>10.5</v>
      </c>
      <c r="DN42">
        <v>10.5</v>
      </c>
      <c r="DO42">
        <v>10.5</v>
      </c>
      <c r="DP42">
        <v>10.5</v>
      </c>
      <c r="DQ42">
        <v>10.5</v>
      </c>
      <c r="DR42" s="249"/>
      <c r="DS42" s="249"/>
      <c r="DT42" s="249"/>
      <c r="DU42" s="249"/>
      <c r="DV42" s="249"/>
      <c r="DW42" s="249"/>
      <c r="DX42" s="249"/>
      <c r="DY42" s="249"/>
      <c r="DZ42" s="249"/>
      <c r="EA42" s="249"/>
      <c r="EB42" s="249"/>
      <c r="EC42" s="249"/>
      <c r="ED42" s="249"/>
      <c r="EE42" s="249"/>
      <c r="EF42" s="249"/>
      <c r="EG42" s="157" t="s">
        <v>201</v>
      </c>
      <c r="EH42" s="157" t="s">
        <v>201</v>
      </c>
      <c r="EI42" s="83">
        <v>5</v>
      </c>
      <c r="EJ42" s="83">
        <v>10.5</v>
      </c>
      <c r="EK42" s="83">
        <v>10.5</v>
      </c>
      <c r="EL42" s="83">
        <v>10.5</v>
      </c>
      <c r="EM42" s="83">
        <v>10.5</v>
      </c>
      <c r="EN42" s="83">
        <v>10.5</v>
      </c>
      <c r="EO42" s="83">
        <v>10.5</v>
      </c>
      <c r="EP42" s="83">
        <v>10.5</v>
      </c>
      <c r="EQ42" s="83">
        <v>10.5</v>
      </c>
      <c r="ER42" s="83">
        <v>10.5</v>
      </c>
      <c r="ES42" s="83">
        <v>10.5</v>
      </c>
      <c r="ET42" s="83">
        <v>10.5</v>
      </c>
      <c r="EU42" s="83">
        <v>10.5</v>
      </c>
      <c r="EV42" s="83">
        <v>10.5</v>
      </c>
      <c r="EW42" s="83">
        <v>5</v>
      </c>
      <c r="EX42" s="83"/>
      <c r="EY42" s="83"/>
      <c r="EZ42" s="83"/>
      <c r="FA42" s="83"/>
      <c r="FB42" s="84"/>
      <c r="FC42" s="83"/>
      <c r="FD42" s="286">
        <v>5</v>
      </c>
      <c r="FE42" s="286">
        <v>10.5</v>
      </c>
      <c r="FF42" s="286">
        <v>10.5</v>
      </c>
      <c r="FG42" s="286">
        <v>10.5</v>
      </c>
      <c r="FH42" s="286">
        <v>10.5</v>
      </c>
      <c r="FI42" s="286">
        <v>10.5</v>
      </c>
      <c r="FJ42" s="286">
        <v>10.5</v>
      </c>
      <c r="FK42" s="286">
        <v>10.5</v>
      </c>
      <c r="FL42" s="286">
        <v>10.5</v>
      </c>
      <c r="FM42" s="286">
        <v>10.5</v>
      </c>
      <c r="FN42" s="286">
        <v>10.5</v>
      </c>
      <c r="FO42" s="286">
        <v>10.5</v>
      </c>
      <c r="FP42" s="286">
        <v>10.5</v>
      </c>
      <c r="FQ42" s="286">
        <v>10.5</v>
      </c>
      <c r="FR42" s="286">
        <v>10.5</v>
      </c>
      <c r="FS42" s="286">
        <v>10.5</v>
      </c>
      <c r="FT42" s="286">
        <v>10.5</v>
      </c>
      <c r="FU42" s="286">
        <v>10.5</v>
      </c>
      <c r="FV42" s="286">
        <v>10.5</v>
      </c>
      <c r="FW42" s="286">
        <v>10.5</v>
      </c>
      <c r="FX42" s="286">
        <v>10.5</v>
      </c>
      <c r="FY42" s="286">
        <v>5</v>
      </c>
      <c r="FZ42" s="83"/>
      <c r="GA42" s="83"/>
      <c r="GB42" s="83"/>
      <c r="GC42" s="83"/>
      <c r="GD42" s="83"/>
      <c r="GE42" s="83"/>
      <c r="GF42" s="84"/>
      <c r="GG42" s="125"/>
    </row>
    <row r="43" spans="1:189" ht="15.75" hidden="1" x14ac:dyDescent="0.25">
      <c r="A43" s="212" t="s">
        <v>77</v>
      </c>
      <c r="B43" s="128">
        <v>8</v>
      </c>
      <c r="C43" s="251">
        <v>1</v>
      </c>
      <c r="D43" s="245" t="s">
        <v>48</v>
      </c>
      <c r="E43" s="216" t="s">
        <v>2</v>
      </c>
      <c r="F43" s="244" t="s">
        <v>2</v>
      </c>
      <c r="G43" s="219" t="s">
        <v>301</v>
      </c>
      <c r="DX43" s="85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>
        <v>5</v>
      </c>
      <c r="EJ43" s="83">
        <v>10.5</v>
      </c>
      <c r="EK43" s="83">
        <v>10.5</v>
      </c>
      <c r="EL43" s="83">
        <v>10.5</v>
      </c>
      <c r="EM43" s="83">
        <v>10.5</v>
      </c>
      <c r="EN43" s="83">
        <v>10.5</v>
      </c>
      <c r="EO43" s="83">
        <v>10.5</v>
      </c>
      <c r="EP43" s="83">
        <v>10.5</v>
      </c>
      <c r="EQ43" s="83">
        <v>10.5</v>
      </c>
      <c r="ER43" s="83">
        <v>10.5</v>
      </c>
      <c r="ES43" s="83">
        <v>10.5</v>
      </c>
      <c r="ET43" s="83">
        <v>10.5</v>
      </c>
      <c r="EU43" s="83">
        <v>10.5</v>
      </c>
      <c r="EV43" s="83">
        <v>10.5</v>
      </c>
      <c r="EW43" s="83">
        <v>5</v>
      </c>
      <c r="EX43" s="83"/>
      <c r="EY43" s="83"/>
      <c r="EZ43" s="83"/>
      <c r="FA43" s="83"/>
      <c r="FB43" s="84"/>
      <c r="FC43" s="83"/>
      <c r="FD43" s="286">
        <v>5</v>
      </c>
      <c r="FE43" s="286">
        <v>10.5</v>
      </c>
      <c r="FF43" s="286">
        <v>10.5</v>
      </c>
      <c r="FG43" s="286">
        <v>10.5</v>
      </c>
      <c r="FH43" s="286">
        <v>10.5</v>
      </c>
      <c r="FI43" s="286">
        <v>10.5</v>
      </c>
      <c r="FJ43" s="286">
        <v>10.5</v>
      </c>
      <c r="FK43" s="286">
        <v>10.5</v>
      </c>
      <c r="FL43" s="286">
        <v>10.5</v>
      </c>
      <c r="FM43" s="286">
        <v>10.5</v>
      </c>
      <c r="FN43" s="286">
        <v>10.5</v>
      </c>
      <c r="FO43" s="286">
        <v>10.5</v>
      </c>
      <c r="FP43" s="286">
        <v>10.5</v>
      </c>
      <c r="FQ43" s="286">
        <v>10.5</v>
      </c>
      <c r="FR43" s="286">
        <v>10.5</v>
      </c>
      <c r="FS43" s="286">
        <v>10.5</v>
      </c>
      <c r="FT43" s="286">
        <v>10.5</v>
      </c>
      <c r="FU43" s="286">
        <v>10.5</v>
      </c>
      <c r="FV43" s="286">
        <v>10.5</v>
      </c>
      <c r="FW43" s="286">
        <v>10.5</v>
      </c>
      <c r="FX43" s="286">
        <v>10.5</v>
      </c>
      <c r="FY43" s="286">
        <v>5</v>
      </c>
      <c r="FZ43" s="83"/>
      <c r="GA43" s="83"/>
      <c r="GB43" s="83"/>
      <c r="GC43" s="83"/>
      <c r="GD43" s="83"/>
      <c r="GE43" s="83"/>
      <c r="GF43" s="84"/>
      <c r="GG43" s="125"/>
    </row>
    <row r="44" spans="1:189" ht="15.75" hidden="1" x14ac:dyDescent="0.25">
      <c r="A44" s="212" t="s">
        <v>296</v>
      </c>
      <c r="B44" s="128">
        <v>9</v>
      </c>
      <c r="C44" s="251">
        <v>1</v>
      </c>
      <c r="D44" s="245" t="s">
        <v>48</v>
      </c>
      <c r="E44" s="216" t="s">
        <v>2</v>
      </c>
      <c r="F44" s="244" t="s">
        <v>2</v>
      </c>
      <c r="G44" s="219" t="s">
        <v>301</v>
      </c>
      <c r="DX44" s="268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83">
        <v>5</v>
      </c>
      <c r="EJ44" s="83">
        <v>10.5</v>
      </c>
      <c r="EK44" s="83">
        <v>10.5</v>
      </c>
      <c r="EL44" s="83">
        <v>10.5</v>
      </c>
      <c r="EM44" s="83">
        <v>10.5</v>
      </c>
      <c r="EN44" s="83">
        <v>10.5</v>
      </c>
      <c r="EO44" s="83">
        <v>10.5</v>
      </c>
      <c r="EP44" s="83">
        <v>10.5</v>
      </c>
      <c r="EQ44" s="83">
        <v>10.5</v>
      </c>
      <c r="ER44" s="83">
        <v>10.5</v>
      </c>
      <c r="ES44" s="83">
        <v>10.5</v>
      </c>
      <c r="ET44" s="83">
        <v>10.5</v>
      </c>
      <c r="EU44" s="83">
        <v>10.5</v>
      </c>
      <c r="EV44" s="83">
        <v>10.5</v>
      </c>
      <c r="EW44" s="83">
        <v>5</v>
      </c>
      <c r="EX44" s="83"/>
      <c r="EY44" s="83"/>
      <c r="EZ44" s="83"/>
      <c r="FA44" s="83"/>
      <c r="FB44" s="84"/>
      <c r="FC44" s="83"/>
      <c r="FD44" s="286">
        <v>5</v>
      </c>
      <c r="FE44" s="286">
        <v>10.5</v>
      </c>
      <c r="FF44" s="286">
        <v>10.5</v>
      </c>
      <c r="FG44" s="286">
        <v>10.5</v>
      </c>
      <c r="FH44" s="286">
        <v>10.5</v>
      </c>
      <c r="FI44" s="286">
        <v>10.5</v>
      </c>
      <c r="FJ44" s="286">
        <v>10.5</v>
      </c>
      <c r="FK44" s="286">
        <v>10.5</v>
      </c>
      <c r="FL44" s="286">
        <v>10.5</v>
      </c>
      <c r="FM44" s="286">
        <v>10.5</v>
      </c>
      <c r="FN44" s="286">
        <v>10.5</v>
      </c>
      <c r="FO44" s="286">
        <v>10.5</v>
      </c>
      <c r="FP44" s="286">
        <v>10.5</v>
      </c>
      <c r="FQ44" s="286">
        <v>10.5</v>
      </c>
      <c r="FR44" s="286">
        <v>10.5</v>
      </c>
      <c r="FS44" s="286">
        <v>10.5</v>
      </c>
      <c r="FT44" s="286">
        <v>10.5</v>
      </c>
      <c r="FU44" s="286">
        <v>10.5</v>
      </c>
      <c r="FV44" s="286">
        <v>10.5</v>
      </c>
      <c r="FW44" s="286">
        <v>10.5</v>
      </c>
      <c r="FX44" s="286">
        <v>10.5</v>
      </c>
      <c r="FY44" s="286">
        <v>5</v>
      </c>
      <c r="FZ44" s="81"/>
      <c r="GA44" s="81"/>
      <c r="GB44" s="81"/>
      <c r="GC44" s="81"/>
      <c r="GD44" s="81"/>
      <c r="GE44" s="81"/>
      <c r="GF44" s="267"/>
      <c r="GG44" s="125"/>
    </row>
    <row r="45" spans="1:189" ht="15.75" hidden="1" x14ac:dyDescent="0.25">
      <c r="A45" s="299" t="s">
        <v>55</v>
      </c>
      <c r="B45" s="128">
        <v>1</v>
      </c>
      <c r="C45" s="251">
        <v>2</v>
      </c>
      <c r="D45" s="245" t="s">
        <v>51</v>
      </c>
      <c r="E45" s="216" t="s">
        <v>1</v>
      </c>
      <c r="F45" s="244" t="s">
        <v>3</v>
      </c>
      <c r="G45" s="220" t="s">
        <v>302</v>
      </c>
      <c r="DX45" s="85">
        <v>10.5</v>
      </c>
      <c r="DY45" s="83">
        <v>10.5</v>
      </c>
      <c r="DZ45" s="83">
        <v>10.5</v>
      </c>
      <c r="EA45" s="83">
        <v>10.5</v>
      </c>
      <c r="EB45" s="83">
        <v>10.5</v>
      </c>
      <c r="EC45" s="83">
        <v>10.5</v>
      </c>
      <c r="ED45" s="83">
        <v>10.5</v>
      </c>
      <c r="EE45" s="83">
        <v>10.5</v>
      </c>
      <c r="EF45" s="83">
        <v>10.5</v>
      </c>
      <c r="EG45" s="83">
        <v>10.5</v>
      </c>
      <c r="EH45" s="83">
        <v>10.5</v>
      </c>
      <c r="EI45" s="83">
        <v>5</v>
      </c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286">
        <v>5</v>
      </c>
      <c r="EX45" s="286">
        <v>10.5</v>
      </c>
      <c r="EY45" s="286">
        <v>10.5</v>
      </c>
      <c r="EZ45" s="286">
        <v>10.5</v>
      </c>
      <c r="FA45" s="286">
        <v>10.5</v>
      </c>
      <c r="FB45" s="295">
        <v>10.5</v>
      </c>
      <c r="FC45" s="286">
        <v>10.5</v>
      </c>
      <c r="FD45" s="286">
        <v>10.5</v>
      </c>
      <c r="FE45" s="286">
        <v>10.5</v>
      </c>
      <c r="FF45" s="286">
        <v>10.5</v>
      </c>
      <c r="FG45" s="286">
        <v>10.5</v>
      </c>
      <c r="FH45" s="286">
        <v>10.5</v>
      </c>
      <c r="FI45" s="286">
        <v>10.5</v>
      </c>
      <c r="FJ45" s="286">
        <v>10.5</v>
      </c>
      <c r="FK45" s="286">
        <v>10.5</v>
      </c>
      <c r="FL45" s="286">
        <v>10.5</v>
      </c>
      <c r="FM45" s="286">
        <v>10.5</v>
      </c>
      <c r="FN45" s="286">
        <v>10.5</v>
      </c>
      <c r="FO45" s="286">
        <v>10.5</v>
      </c>
      <c r="FP45" s="286">
        <v>10.5</v>
      </c>
      <c r="FQ45" s="286">
        <v>10.5</v>
      </c>
      <c r="FR45" s="286">
        <v>5</v>
      </c>
      <c r="FS45" s="83"/>
      <c r="FT45" s="83"/>
      <c r="FU45" s="83"/>
      <c r="FV45" s="83"/>
      <c r="FW45" s="83"/>
      <c r="FX45" s="83"/>
      <c r="FY45" s="83">
        <v>5</v>
      </c>
      <c r="FZ45" s="83">
        <v>10.5</v>
      </c>
      <c r="GA45" s="83">
        <v>10.5</v>
      </c>
      <c r="GB45" s="83">
        <v>10.5</v>
      </c>
      <c r="GC45" s="83">
        <v>10.5</v>
      </c>
      <c r="GD45" s="83">
        <v>10.5</v>
      </c>
      <c r="GE45" s="83">
        <v>10.5</v>
      </c>
      <c r="GF45" s="84">
        <v>10.5</v>
      </c>
      <c r="GG45" s="125"/>
    </row>
    <row r="46" spans="1:189" ht="15.75" hidden="1" x14ac:dyDescent="0.25">
      <c r="A46" s="213" t="s">
        <v>47</v>
      </c>
      <c r="B46" s="128">
        <v>5</v>
      </c>
      <c r="C46" s="251">
        <v>2</v>
      </c>
      <c r="D46" s="245" t="s">
        <v>48</v>
      </c>
      <c r="E46" s="216" t="s">
        <v>2</v>
      </c>
      <c r="F46" s="244" t="s">
        <v>3</v>
      </c>
      <c r="G46" s="220" t="s">
        <v>302</v>
      </c>
      <c r="DX46" s="85">
        <v>10.5</v>
      </c>
      <c r="DY46" s="83">
        <v>10.5</v>
      </c>
      <c r="DZ46" s="83">
        <v>10.5</v>
      </c>
      <c r="EA46" s="83">
        <v>10.5</v>
      </c>
      <c r="EB46" s="83">
        <v>10.5</v>
      </c>
      <c r="EC46" s="83">
        <v>10.5</v>
      </c>
      <c r="ED46" s="83">
        <v>10.5</v>
      </c>
      <c r="EE46" s="83">
        <v>5</v>
      </c>
      <c r="EF46" s="249"/>
      <c r="EG46" s="249"/>
      <c r="EH46" s="249"/>
      <c r="EI46" s="249"/>
      <c r="EJ46" s="249"/>
      <c r="EK46" s="249"/>
      <c r="EL46" s="249"/>
      <c r="EM46" s="249"/>
      <c r="EN46" s="249"/>
      <c r="EO46" s="249"/>
      <c r="EP46" s="249"/>
      <c r="EQ46" s="249"/>
      <c r="ER46" s="249"/>
      <c r="ES46" s="249"/>
      <c r="ET46" s="249"/>
      <c r="EU46" s="157" t="s">
        <v>201</v>
      </c>
      <c r="EV46" s="157" t="s">
        <v>201</v>
      </c>
      <c r="EW46" s="286">
        <v>5</v>
      </c>
      <c r="EX46" s="286">
        <v>10.5</v>
      </c>
      <c r="EY46" s="286">
        <v>10.5</v>
      </c>
      <c r="EZ46" s="286">
        <v>10.5</v>
      </c>
      <c r="FA46" s="286">
        <v>10.5</v>
      </c>
      <c r="FB46" s="295">
        <v>10.5</v>
      </c>
      <c r="FC46" s="286">
        <v>10.5</v>
      </c>
      <c r="FD46" s="286">
        <v>10.5</v>
      </c>
      <c r="FE46" s="286">
        <v>10.5</v>
      </c>
      <c r="FF46" s="286">
        <v>10.5</v>
      </c>
      <c r="FG46" s="286">
        <v>10.5</v>
      </c>
      <c r="FH46" s="286">
        <v>10.5</v>
      </c>
      <c r="FI46" s="286">
        <v>10.5</v>
      </c>
      <c r="FJ46" s="286">
        <v>10.5</v>
      </c>
      <c r="FK46" s="286">
        <v>10.5</v>
      </c>
      <c r="FL46" s="286">
        <v>10.5</v>
      </c>
      <c r="FM46" s="286">
        <v>10.5</v>
      </c>
      <c r="FN46" s="286">
        <v>10.5</v>
      </c>
      <c r="FO46" s="286">
        <v>10.5</v>
      </c>
      <c r="FP46" s="286">
        <v>10.5</v>
      </c>
      <c r="FQ46" s="286">
        <v>10.5</v>
      </c>
      <c r="FR46" s="286">
        <v>5</v>
      </c>
      <c r="FS46" s="83"/>
      <c r="FT46" s="83"/>
      <c r="FU46" s="83"/>
      <c r="FV46" s="83"/>
      <c r="FW46" s="83"/>
      <c r="FX46" s="83"/>
      <c r="FY46" s="83">
        <v>5</v>
      </c>
      <c r="FZ46" s="83">
        <v>10.5</v>
      </c>
      <c r="GA46" s="83">
        <v>10.5</v>
      </c>
      <c r="GB46" s="83">
        <v>10.5</v>
      </c>
      <c r="GC46" s="83">
        <v>10.5</v>
      </c>
      <c r="GD46" s="83">
        <v>10.5</v>
      </c>
      <c r="GE46" s="83">
        <v>10.5</v>
      </c>
      <c r="GF46" s="84">
        <v>10.5</v>
      </c>
      <c r="GG46" s="125"/>
    </row>
    <row r="47" spans="1:189" ht="15.75" hidden="1" x14ac:dyDescent="0.25">
      <c r="A47" s="213" t="s">
        <v>69</v>
      </c>
      <c r="B47" s="128">
        <v>8</v>
      </c>
      <c r="C47" s="251">
        <v>2</v>
      </c>
      <c r="D47" s="264" t="s">
        <v>48</v>
      </c>
      <c r="E47" s="216" t="s">
        <v>3</v>
      </c>
      <c r="F47" s="244" t="s">
        <v>3</v>
      </c>
      <c r="G47" s="220" t="s">
        <v>302</v>
      </c>
      <c r="DX47" s="85">
        <v>10.5</v>
      </c>
      <c r="DY47" s="83">
        <v>10.5</v>
      </c>
      <c r="DZ47" s="83">
        <v>10.5</v>
      </c>
      <c r="EA47" s="83">
        <v>10.5</v>
      </c>
      <c r="EB47" s="83">
        <v>10.5</v>
      </c>
      <c r="EC47" s="83">
        <v>10.5</v>
      </c>
      <c r="ED47" s="83">
        <v>10.5</v>
      </c>
      <c r="EE47" s="83">
        <v>10.5</v>
      </c>
      <c r="EF47" s="83">
        <v>10.5</v>
      </c>
      <c r="EG47" s="83">
        <v>10.5</v>
      </c>
      <c r="EH47" s="83">
        <v>10.5</v>
      </c>
      <c r="EI47" s="83">
        <v>5</v>
      </c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286">
        <v>5</v>
      </c>
      <c r="EX47" s="286">
        <v>10.5</v>
      </c>
      <c r="EY47" s="286">
        <v>10.5</v>
      </c>
      <c r="EZ47" s="286">
        <v>10.5</v>
      </c>
      <c r="FA47" s="286">
        <v>10.5</v>
      </c>
      <c r="FB47" s="295">
        <v>10.5</v>
      </c>
      <c r="FC47" s="286">
        <v>10.5</v>
      </c>
      <c r="FD47" s="286">
        <v>10.5</v>
      </c>
      <c r="FE47" s="286">
        <v>10.5</v>
      </c>
      <c r="FF47" s="286">
        <v>10.5</v>
      </c>
      <c r="FG47" s="286">
        <v>10.5</v>
      </c>
      <c r="FH47" s="286">
        <v>10.5</v>
      </c>
      <c r="FI47" s="286">
        <v>10.5</v>
      </c>
      <c r="FJ47" s="286">
        <v>10.5</v>
      </c>
      <c r="FK47" s="286">
        <v>10.5</v>
      </c>
      <c r="FL47" s="286">
        <v>10.5</v>
      </c>
      <c r="FM47" s="286">
        <v>10.5</v>
      </c>
      <c r="FN47" s="286">
        <v>10.5</v>
      </c>
      <c r="FO47" s="286">
        <v>10.5</v>
      </c>
      <c r="FP47" s="286">
        <v>10.5</v>
      </c>
      <c r="FQ47" s="286">
        <v>10.5</v>
      </c>
      <c r="FR47" s="286">
        <v>5</v>
      </c>
      <c r="FS47" s="83"/>
      <c r="FT47" s="83"/>
      <c r="FU47" s="83"/>
      <c r="FV47" s="83"/>
      <c r="FW47" s="83"/>
      <c r="FX47" s="83"/>
      <c r="FY47" s="83">
        <v>5</v>
      </c>
      <c r="FZ47" s="83">
        <v>10.5</v>
      </c>
      <c r="GA47" s="83">
        <v>10.5</v>
      </c>
      <c r="GB47" s="83">
        <v>10.5</v>
      </c>
      <c r="GC47" s="83">
        <v>10.5</v>
      </c>
      <c r="GD47" s="83">
        <v>10.5</v>
      </c>
      <c r="GE47" s="83">
        <v>10.5</v>
      </c>
      <c r="GF47" s="84">
        <v>10.5</v>
      </c>
      <c r="GG47" s="125"/>
    </row>
    <row r="48" spans="1:189" ht="15.75" hidden="1" x14ac:dyDescent="0.25">
      <c r="A48" s="213" t="s">
        <v>199</v>
      </c>
      <c r="B48" s="128">
        <v>10</v>
      </c>
      <c r="C48" s="251">
        <v>3</v>
      </c>
      <c r="D48" s="245" t="s">
        <v>48</v>
      </c>
      <c r="E48" s="216" t="s">
        <v>3</v>
      </c>
      <c r="F48" s="244" t="s">
        <v>0</v>
      </c>
      <c r="G48" s="220" t="s">
        <v>302</v>
      </c>
      <c r="DX48" s="85">
        <v>10.5</v>
      </c>
      <c r="DY48" s="83">
        <v>10.5</v>
      </c>
      <c r="DZ48" s="83">
        <v>10.5</v>
      </c>
      <c r="EA48" s="83">
        <v>10.5</v>
      </c>
      <c r="EB48" s="83">
        <v>10.5</v>
      </c>
      <c r="EC48" s="83">
        <v>10.5</v>
      </c>
      <c r="ED48" s="83">
        <v>10.5</v>
      </c>
      <c r="EE48" s="83">
        <v>10.5</v>
      </c>
      <c r="EF48" s="83">
        <v>10.5</v>
      </c>
      <c r="EG48" s="83">
        <v>10.5</v>
      </c>
      <c r="EH48" s="83">
        <v>10.5</v>
      </c>
      <c r="EI48" s="83">
        <v>5</v>
      </c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157" t="s">
        <v>201</v>
      </c>
      <c r="EV48" s="157" t="s">
        <v>201</v>
      </c>
      <c r="EW48" s="286">
        <v>5</v>
      </c>
      <c r="EX48" s="286">
        <v>10.5</v>
      </c>
      <c r="EY48" s="286">
        <v>10.5</v>
      </c>
      <c r="EZ48" s="286">
        <v>10.5</v>
      </c>
      <c r="FA48" s="286">
        <v>10.5</v>
      </c>
      <c r="FB48" s="295">
        <v>10.5</v>
      </c>
      <c r="FC48" s="286">
        <v>10.5</v>
      </c>
      <c r="FD48" s="286">
        <v>10.5</v>
      </c>
      <c r="FE48" s="286">
        <v>10.5</v>
      </c>
      <c r="FF48" s="286">
        <v>10.5</v>
      </c>
      <c r="FG48" s="286">
        <v>10.5</v>
      </c>
      <c r="FH48" s="286">
        <v>10.5</v>
      </c>
      <c r="FI48" s="286">
        <v>10.5</v>
      </c>
      <c r="FJ48" s="286">
        <v>10.5</v>
      </c>
      <c r="FK48" s="286">
        <v>10.5</v>
      </c>
      <c r="FL48" s="286">
        <v>10.5</v>
      </c>
      <c r="FM48" s="286">
        <v>10.5</v>
      </c>
      <c r="FN48" s="286">
        <v>10.5</v>
      </c>
      <c r="FO48" s="286">
        <v>10.5</v>
      </c>
      <c r="FP48" s="286">
        <v>10.5</v>
      </c>
      <c r="FQ48" s="286">
        <v>10.5</v>
      </c>
      <c r="FR48" s="286">
        <v>5</v>
      </c>
      <c r="FS48" s="83"/>
      <c r="FT48" s="83"/>
      <c r="FU48" s="83"/>
      <c r="FV48" s="83"/>
      <c r="FW48" s="157" t="s">
        <v>201</v>
      </c>
      <c r="FX48" s="157" t="s">
        <v>201</v>
      </c>
      <c r="FY48" s="83">
        <v>5</v>
      </c>
      <c r="FZ48" s="83">
        <v>10.5</v>
      </c>
      <c r="GA48" s="83">
        <v>10.5</v>
      </c>
      <c r="GB48" s="83">
        <v>10.5</v>
      </c>
      <c r="GC48" s="83">
        <v>10.5</v>
      </c>
      <c r="GD48" s="83">
        <v>10.5</v>
      </c>
      <c r="GE48" s="83">
        <v>10.5</v>
      </c>
      <c r="GF48" s="84">
        <v>10.5</v>
      </c>
      <c r="GG48" s="125"/>
    </row>
    <row r="49" spans="1:189" ht="15.75" hidden="1" x14ac:dyDescent="0.25">
      <c r="A49" s="299" t="s">
        <v>64</v>
      </c>
      <c r="B49" s="128">
        <v>2</v>
      </c>
      <c r="C49" s="251">
        <v>3</v>
      </c>
      <c r="D49" s="264" t="s">
        <v>51</v>
      </c>
      <c r="E49" s="216" t="s">
        <v>0</v>
      </c>
      <c r="F49" s="244" t="s">
        <v>0</v>
      </c>
      <c r="G49" s="219" t="s">
        <v>300</v>
      </c>
      <c r="DX49" s="85">
        <v>10.5</v>
      </c>
      <c r="DY49" s="83">
        <v>10.5</v>
      </c>
      <c r="DZ49" s="83">
        <v>10.5</v>
      </c>
      <c r="EA49" s="83">
        <v>10.5</v>
      </c>
      <c r="EB49" s="83">
        <v>10.5</v>
      </c>
      <c r="EC49" s="83">
        <v>10.5</v>
      </c>
      <c r="ED49" s="83">
        <v>10.5</v>
      </c>
      <c r="EE49" s="83">
        <v>10.5</v>
      </c>
      <c r="EF49" s="83">
        <v>10.5</v>
      </c>
      <c r="EG49" s="83">
        <v>10.5</v>
      </c>
      <c r="EH49" s="83">
        <v>10.5</v>
      </c>
      <c r="EI49" s="83">
        <v>5</v>
      </c>
      <c r="EN49" s="249"/>
      <c r="EO49" s="249"/>
      <c r="EP49" s="249"/>
      <c r="EQ49" s="249"/>
      <c r="ER49" s="249"/>
      <c r="ES49" s="249"/>
      <c r="ET49" s="249"/>
      <c r="EU49" s="249"/>
      <c r="EV49" s="249"/>
      <c r="EW49" s="249"/>
      <c r="EX49" s="249"/>
      <c r="EY49" s="249"/>
      <c r="EZ49" s="249"/>
      <c r="FA49" s="249"/>
      <c r="FB49" s="298" t="s">
        <v>201</v>
      </c>
      <c r="FC49" s="157" t="s">
        <v>201</v>
      </c>
      <c r="FD49" s="286">
        <v>5</v>
      </c>
      <c r="FE49" s="286">
        <v>10.5</v>
      </c>
      <c r="FF49" s="286">
        <v>10.5</v>
      </c>
      <c r="FG49" s="286">
        <v>10.5</v>
      </c>
      <c r="FH49" s="286">
        <v>10.5</v>
      </c>
      <c r="FI49" s="286">
        <v>10.5</v>
      </c>
      <c r="FJ49" s="286">
        <v>10.5</v>
      </c>
      <c r="FK49" s="286">
        <v>10.5</v>
      </c>
      <c r="FL49" s="286">
        <v>10.5</v>
      </c>
      <c r="FM49" s="286">
        <v>10.5</v>
      </c>
      <c r="FN49" s="286">
        <v>10.5</v>
      </c>
      <c r="FO49" s="286">
        <v>10.5</v>
      </c>
      <c r="FP49" s="286">
        <v>10.5</v>
      </c>
      <c r="FQ49" s="286">
        <v>10.5</v>
      </c>
      <c r="FR49" s="286">
        <v>5</v>
      </c>
      <c r="FS49" s="286">
        <v>10.5</v>
      </c>
      <c r="FT49" s="286">
        <v>10.5</v>
      </c>
      <c r="FU49" s="286">
        <v>10.5</v>
      </c>
      <c r="FV49" s="286">
        <v>10.5</v>
      </c>
      <c r="FW49" s="286">
        <v>10.5</v>
      </c>
      <c r="FX49" s="286">
        <v>10.5</v>
      </c>
      <c r="FY49" s="286">
        <v>10.5</v>
      </c>
      <c r="FZ49" s="286">
        <v>10.5</v>
      </c>
      <c r="GA49" s="286">
        <v>10.5</v>
      </c>
      <c r="GB49" s="286">
        <v>10.5</v>
      </c>
      <c r="GC49" s="286">
        <v>10.5</v>
      </c>
      <c r="GD49" s="286">
        <v>10.5</v>
      </c>
      <c r="GE49" s="286">
        <v>10.5</v>
      </c>
      <c r="GF49" s="295">
        <v>5</v>
      </c>
      <c r="GG49" s="125"/>
    </row>
    <row r="50" spans="1:189" ht="15.75" hidden="1" x14ac:dyDescent="0.25">
      <c r="A50" s="215" t="s">
        <v>71</v>
      </c>
      <c r="B50" s="128">
        <v>3</v>
      </c>
      <c r="C50" s="251">
        <v>3</v>
      </c>
      <c r="D50" s="264" t="s">
        <v>48</v>
      </c>
      <c r="E50" s="216" t="s">
        <v>2</v>
      </c>
      <c r="F50" s="244" t="s">
        <v>0</v>
      </c>
      <c r="G50" s="219" t="s">
        <v>304</v>
      </c>
      <c r="DX50" s="85">
        <v>10.5</v>
      </c>
      <c r="DY50" s="83">
        <v>5</v>
      </c>
      <c r="DZ50" s="249"/>
      <c r="EA50" s="249"/>
      <c r="EB50" s="249"/>
      <c r="EC50" s="249"/>
      <c r="ED50" s="249"/>
      <c r="EE50" s="249"/>
      <c r="EF50" s="249"/>
      <c r="EG50" s="249"/>
      <c r="EH50" s="249"/>
      <c r="EI50" s="249"/>
      <c r="EJ50" s="249"/>
      <c r="EK50" s="249"/>
      <c r="EL50" s="249"/>
      <c r="EM50" s="249"/>
      <c r="EN50" s="249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  <c r="EZ50" s="83"/>
      <c r="FA50" s="83"/>
      <c r="FB50" s="84"/>
      <c r="FC50" s="83"/>
      <c r="FD50" s="286">
        <v>5</v>
      </c>
      <c r="FE50" s="286">
        <v>10.5</v>
      </c>
      <c r="FF50" s="286">
        <v>10.5</v>
      </c>
      <c r="FG50" s="286">
        <v>10.5</v>
      </c>
      <c r="FH50" s="286">
        <v>10.5</v>
      </c>
      <c r="FI50" s="286">
        <v>10.5</v>
      </c>
      <c r="FJ50" s="286">
        <v>10.5</v>
      </c>
      <c r="FK50" s="286">
        <v>10.5</v>
      </c>
      <c r="FL50" s="286">
        <v>10.5</v>
      </c>
      <c r="FM50" s="286">
        <v>10.5</v>
      </c>
      <c r="FN50" s="286">
        <v>10.5</v>
      </c>
      <c r="FO50" s="286">
        <v>10.5</v>
      </c>
      <c r="FP50" s="286">
        <v>10.5</v>
      </c>
      <c r="FQ50" s="286">
        <v>10.5</v>
      </c>
      <c r="FR50" s="286">
        <v>5</v>
      </c>
      <c r="FS50" s="286">
        <v>10.5</v>
      </c>
      <c r="FT50" s="286">
        <v>10.5</v>
      </c>
      <c r="FU50" s="286">
        <v>10.5</v>
      </c>
      <c r="FV50" s="286">
        <v>10.5</v>
      </c>
      <c r="FW50" s="286">
        <v>10.5</v>
      </c>
      <c r="FX50" s="286">
        <v>10.5</v>
      </c>
      <c r="FY50" s="286">
        <v>10.5</v>
      </c>
      <c r="FZ50" s="286">
        <v>10.5</v>
      </c>
      <c r="GA50" s="286">
        <v>10.5</v>
      </c>
      <c r="GB50" s="286">
        <v>10.5</v>
      </c>
      <c r="GC50" s="286">
        <v>10.5</v>
      </c>
      <c r="GD50" s="286">
        <v>10.5</v>
      </c>
      <c r="GE50" s="286">
        <v>10.5</v>
      </c>
      <c r="GF50" s="295">
        <v>5</v>
      </c>
      <c r="GG50" s="125"/>
    </row>
    <row r="51" spans="1:189" ht="15.75" hidden="1" x14ac:dyDescent="0.25">
      <c r="A51" s="214" t="s">
        <v>57</v>
      </c>
      <c r="B51" s="128">
        <v>4</v>
      </c>
      <c r="C51" s="251">
        <v>3</v>
      </c>
      <c r="D51" s="264" t="s">
        <v>48</v>
      </c>
      <c r="E51" s="216" t="s">
        <v>3</v>
      </c>
      <c r="F51" s="244" t="s">
        <v>0</v>
      </c>
      <c r="G51" s="219" t="s">
        <v>306</v>
      </c>
      <c r="DX51" s="226">
        <v>10.5</v>
      </c>
      <c r="DY51" s="227">
        <v>10.5</v>
      </c>
      <c r="DZ51" s="227">
        <v>10.5</v>
      </c>
      <c r="EA51" s="227">
        <v>10.5</v>
      </c>
      <c r="EB51" s="227">
        <v>5</v>
      </c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  <c r="EZ51" s="83"/>
      <c r="FA51" s="83"/>
      <c r="FB51" s="298" t="s">
        <v>201</v>
      </c>
      <c r="FC51" s="157" t="s">
        <v>201</v>
      </c>
      <c r="FD51" s="286">
        <v>5</v>
      </c>
      <c r="FE51" s="286">
        <v>10.5</v>
      </c>
      <c r="FF51" s="286">
        <v>10.5</v>
      </c>
      <c r="FG51" s="286">
        <v>10.5</v>
      </c>
      <c r="FH51" s="286">
        <v>10.5</v>
      </c>
      <c r="FI51" s="286">
        <v>10.5</v>
      </c>
      <c r="FJ51" s="286">
        <v>10.5</v>
      </c>
      <c r="FK51" s="286">
        <v>10.5</v>
      </c>
      <c r="FL51" s="286">
        <v>10.5</v>
      </c>
      <c r="FM51" s="286">
        <v>10.5</v>
      </c>
      <c r="FN51" s="286">
        <v>10.5</v>
      </c>
      <c r="FO51" s="286">
        <v>10.5</v>
      </c>
      <c r="FP51" s="286">
        <v>10.5</v>
      </c>
      <c r="FQ51" s="286">
        <v>10.5</v>
      </c>
      <c r="FR51" s="227">
        <v>5</v>
      </c>
      <c r="FS51" s="227">
        <v>10.5</v>
      </c>
      <c r="FT51" s="227">
        <v>10.5</v>
      </c>
      <c r="FU51" s="227">
        <v>10.5</v>
      </c>
      <c r="FV51" s="227">
        <v>10.5</v>
      </c>
      <c r="FW51" s="227">
        <v>10.5</v>
      </c>
      <c r="FX51" s="227">
        <v>10.5</v>
      </c>
      <c r="FY51" s="227">
        <v>10.5</v>
      </c>
      <c r="FZ51" s="227">
        <v>10.5</v>
      </c>
      <c r="GA51" s="227">
        <v>10.5</v>
      </c>
      <c r="GB51" s="227">
        <v>10.5</v>
      </c>
      <c r="GC51" s="227">
        <v>10.5</v>
      </c>
      <c r="GD51" s="227">
        <v>10.5</v>
      </c>
      <c r="GE51" s="227">
        <v>10.5</v>
      </c>
      <c r="GF51" s="229">
        <v>5</v>
      </c>
      <c r="GG51" s="125"/>
    </row>
    <row r="52" spans="1:189" ht="15.75" hidden="1" x14ac:dyDescent="0.25">
      <c r="A52" s="212" t="s">
        <v>70</v>
      </c>
      <c r="B52" s="128">
        <v>6</v>
      </c>
      <c r="C52" s="251">
        <v>2</v>
      </c>
      <c r="D52" s="264" t="s">
        <v>48</v>
      </c>
      <c r="E52" s="216" t="s">
        <v>3</v>
      </c>
      <c r="F52" s="244" t="s">
        <v>3</v>
      </c>
      <c r="G52" s="219" t="s">
        <v>300</v>
      </c>
      <c r="DX52" s="85">
        <v>10.5</v>
      </c>
      <c r="DY52" s="83">
        <v>10.5</v>
      </c>
      <c r="DZ52" s="83">
        <v>10.5</v>
      </c>
      <c r="EA52" s="83">
        <v>10.5</v>
      </c>
      <c r="EB52" s="83">
        <v>5</v>
      </c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286">
        <v>5</v>
      </c>
      <c r="EQ52" s="286">
        <v>10.5</v>
      </c>
      <c r="ER52" s="286">
        <v>10.5</v>
      </c>
      <c r="ES52" s="286">
        <v>10.5</v>
      </c>
      <c r="ET52" s="286">
        <v>10.5</v>
      </c>
      <c r="EU52" s="286">
        <v>10.5</v>
      </c>
      <c r="EV52" s="286">
        <v>10.5</v>
      </c>
      <c r="EW52" s="286">
        <v>10.5</v>
      </c>
      <c r="EX52" s="286">
        <v>10.5</v>
      </c>
      <c r="EY52" s="286">
        <v>10.5</v>
      </c>
      <c r="EZ52" s="286">
        <v>10.5</v>
      </c>
      <c r="FA52" s="286">
        <v>10.5</v>
      </c>
      <c r="FB52" s="295">
        <v>10.5</v>
      </c>
      <c r="FC52" s="286">
        <v>10.5</v>
      </c>
      <c r="FD52" s="286">
        <v>5</v>
      </c>
      <c r="FE52" s="286">
        <v>10.5</v>
      </c>
      <c r="FF52" s="286">
        <v>10.5</v>
      </c>
      <c r="FG52" s="286">
        <v>10.5</v>
      </c>
      <c r="FH52" s="286">
        <v>10.5</v>
      </c>
      <c r="FI52" s="286">
        <v>10.5</v>
      </c>
      <c r="FJ52" s="286">
        <v>10.5</v>
      </c>
      <c r="FK52" s="286">
        <v>10.5</v>
      </c>
      <c r="FL52" s="286">
        <v>10.5</v>
      </c>
      <c r="FM52" s="286">
        <v>10.5</v>
      </c>
      <c r="FN52" s="286">
        <v>10.5</v>
      </c>
      <c r="FO52" s="286">
        <v>10.5</v>
      </c>
      <c r="FP52" s="286">
        <v>10.5</v>
      </c>
      <c r="FQ52" s="286">
        <v>10.5</v>
      </c>
      <c r="FR52" s="286">
        <v>5</v>
      </c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4"/>
      <c r="GG52" s="125"/>
    </row>
    <row r="53" spans="1:189" ht="15.75" hidden="1" x14ac:dyDescent="0.25">
      <c r="A53" s="212" t="s">
        <v>95</v>
      </c>
      <c r="B53" s="128">
        <v>6</v>
      </c>
      <c r="C53" s="251">
        <v>3</v>
      </c>
      <c r="D53" s="245" t="s">
        <v>48</v>
      </c>
      <c r="E53" s="216" t="s">
        <v>2</v>
      </c>
      <c r="F53" s="244" t="s">
        <v>0</v>
      </c>
      <c r="G53" s="219" t="s">
        <v>300</v>
      </c>
      <c r="DX53" s="85">
        <v>10.5</v>
      </c>
      <c r="DY53" s="83">
        <v>10.5</v>
      </c>
      <c r="DZ53" s="83">
        <v>5</v>
      </c>
      <c r="EA53" s="249"/>
      <c r="EB53" s="249"/>
      <c r="EC53" s="249"/>
      <c r="ED53" s="249"/>
      <c r="EE53" s="249"/>
      <c r="EF53" s="249"/>
      <c r="EG53" s="249"/>
      <c r="EH53" s="249"/>
      <c r="EI53" s="249"/>
      <c r="EJ53" s="249"/>
      <c r="EK53" s="249"/>
      <c r="EL53" s="249"/>
      <c r="EM53" s="249"/>
      <c r="EN53" s="249"/>
      <c r="EO53" s="249"/>
      <c r="EP53" s="227">
        <v>5</v>
      </c>
      <c r="EQ53" s="227">
        <v>10.5</v>
      </c>
      <c r="ER53" s="227">
        <v>10.5</v>
      </c>
      <c r="ES53" s="227">
        <v>10.5</v>
      </c>
      <c r="ET53" s="227">
        <v>10.5</v>
      </c>
      <c r="EU53" s="227">
        <v>10.5</v>
      </c>
      <c r="EV53" s="227">
        <v>10.5</v>
      </c>
      <c r="EW53" s="227">
        <v>10.5</v>
      </c>
      <c r="EX53" s="227">
        <v>10.5</v>
      </c>
      <c r="EY53" s="227">
        <v>10.5</v>
      </c>
      <c r="EZ53" s="227">
        <v>10.5</v>
      </c>
      <c r="FA53" s="227">
        <v>10.5</v>
      </c>
      <c r="FB53" s="229">
        <v>10.5</v>
      </c>
      <c r="FC53" s="227">
        <v>10.5</v>
      </c>
      <c r="FD53" s="227">
        <v>5</v>
      </c>
      <c r="FE53" s="286">
        <v>10.5</v>
      </c>
      <c r="FF53" s="286">
        <v>10.5</v>
      </c>
      <c r="FG53" s="286">
        <v>10.5</v>
      </c>
      <c r="FH53" s="286">
        <v>10.5</v>
      </c>
      <c r="FI53" s="286">
        <v>10.5</v>
      </c>
      <c r="FJ53" s="286">
        <v>10.5</v>
      </c>
      <c r="FK53" s="286">
        <v>10.5</v>
      </c>
      <c r="FL53" s="286">
        <v>10.5</v>
      </c>
      <c r="FM53" s="286">
        <v>10.5</v>
      </c>
      <c r="FN53" s="286">
        <v>10.5</v>
      </c>
      <c r="FO53" s="286">
        <v>10.5</v>
      </c>
      <c r="FP53" s="286">
        <v>10.5</v>
      </c>
      <c r="FQ53" s="286">
        <v>10.5</v>
      </c>
      <c r="FR53" s="286">
        <v>5</v>
      </c>
      <c r="FS53" s="83"/>
      <c r="FT53" s="83"/>
      <c r="FU53" s="83"/>
      <c r="FV53" s="83"/>
      <c r="FW53" s="83"/>
      <c r="FX53" s="83"/>
      <c r="FY53" s="83"/>
      <c r="FZ53" s="83"/>
      <c r="GA53" s="83"/>
      <c r="GB53" s="83"/>
      <c r="GC53" s="83"/>
      <c r="GD53" s="83"/>
      <c r="GE53" s="83"/>
      <c r="GF53" s="84"/>
      <c r="GG53" s="125"/>
    </row>
    <row r="54" spans="1:189" ht="15.75" hidden="1" x14ac:dyDescent="0.25">
      <c r="A54" s="212" t="s">
        <v>61</v>
      </c>
      <c r="B54" s="128">
        <v>7</v>
      </c>
      <c r="C54" s="251">
        <v>3</v>
      </c>
      <c r="D54" s="245" t="s">
        <v>48</v>
      </c>
      <c r="E54" s="216" t="s">
        <v>3</v>
      </c>
      <c r="F54" s="244" t="s">
        <v>0</v>
      </c>
      <c r="G54" s="219" t="s">
        <v>300</v>
      </c>
      <c r="DX54" s="85">
        <v>10.5</v>
      </c>
      <c r="DY54" s="83">
        <v>10.5</v>
      </c>
      <c r="DZ54" s="83">
        <v>10.5</v>
      </c>
      <c r="EA54" s="83">
        <v>10.5</v>
      </c>
      <c r="EB54" s="83">
        <v>5</v>
      </c>
      <c r="EC54" s="83"/>
      <c r="ED54" s="83"/>
      <c r="EE54" s="83"/>
      <c r="EF54" s="83"/>
      <c r="EG54" s="83"/>
      <c r="EH54" s="83"/>
      <c r="EI54" s="83"/>
      <c r="EJ54" s="83"/>
      <c r="EK54" s="83"/>
      <c r="EL54" s="83"/>
      <c r="EM54" s="83"/>
      <c r="EN54" s="83"/>
      <c r="EO54" s="83"/>
      <c r="EP54" s="83"/>
      <c r="EQ54" s="83"/>
      <c r="ER54" s="83"/>
      <c r="ES54" s="83"/>
      <c r="ET54" s="83"/>
      <c r="EU54" s="83"/>
      <c r="EV54" s="83"/>
      <c r="EW54" s="83"/>
      <c r="EX54" s="83"/>
      <c r="EY54" s="83"/>
      <c r="EZ54" s="83"/>
      <c r="FA54" s="83"/>
      <c r="FB54" s="84"/>
      <c r="FC54" s="83"/>
      <c r="FD54" s="286">
        <v>5</v>
      </c>
      <c r="FE54" s="286">
        <v>10.5</v>
      </c>
      <c r="FF54" s="286">
        <v>10.5</v>
      </c>
      <c r="FG54" s="286">
        <v>10.5</v>
      </c>
      <c r="FH54" s="286">
        <v>10.5</v>
      </c>
      <c r="FI54" s="286">
        <v>10.5</v>
      </c>
      <c r="FJ54" s="286">
        <v>10.5</v>
      </c>
      <c r="FK54" s="286">
        <v>10.5</v>
      </c>
      <c r="FL54" s="286">
        <v>10.5</v>
      </c>
      <c r="FM54" s="286">
        <v>10.5</v>
      </c>
      <c r="FN54" s="286">
        <v>10.5</v>
      </c>
      <c r="FO54" s="286">
        <v>10.5</v>
      </c>
      <c r="FP54" s="286">
        <v>10.5</v>
      </c>
      <c r="FQ54" s="286">
        <v>10.5</v>
      </c>
      <c r="FR54" s="286">
        <v>5</v>
      </c>
      <c r="FS54" s="286">
        <v>10.5</v>
      </c>
      <c r="FT54" s="286">
        <v>10.5</v>
      </c>
      <c r="FU54" s="286">
        <v>10.5</v>
      </c>
      <c r="FV54" s="286">
        <v>10.5</v>
      </c>
      <c r="FW54" s="286">
        <v>10.5</v>
      </c>
      <c r="FX54" s="286">
        <v>10.5</v>
      </c>
      <c r="FY54" s="286">
        <v>10.5</v>
      </c>
      <c r="FZ54" s="286">
        <v>10.5</v>
      </c>
      <c r="GA54" s="286">
        <v>10.5</v>
      </c>
      <c r="GB54" s="286">
        <v>10.5</v>
      </c>
      <c r="GC54" s="286">
        <v>10.5</v>
      </c>
      <c r="GD54" s="286">
        <v>10.5</v>
      </c>
      <c r="GE54" s="286">
        <v>10.5</v>
      </c>
      <c r="GF54" s="295">
        <v>5</v>
      </c>
      <c r="GG54" s="125"/>
    </row>
    <row r="55" spans="1:189" ht="15.75" hidden="1" x14ac:dyDescent="0.25">
      <c r="A55" s="299" t="s">
        <v>50</v>
      </c>
      <c r="B55" s="128">
        <v>2</v>
      </c>
      <c r="C55" s="251">
        <v>4</v>
      </c>
      <c r="D55" s="245" t="s">
        <v>51</v>
      </c>
      <c r="E55" s="216" t="s">
        <v>1</v>
      </c>
      <c r="F55" s="244" t="s">
        <v>1</v>
      </c>
      <c r="G55" s="220" t="s">
        <v>303</v>
      </c>
      <c r="DX55" s="258"/>
      <c r="DY55" s="83"/>
      <c r="DZ55" s="157" t="s">
        <v>201</v>
      </c>
      <c r="EA55" s="157" t="s">
        <v>201</v>
      </c>
      <c r="EB55" s="83">
        <v>5</v>
      </c>
      <c r="EC55" s="83">
        <v>10.5</v>
      </c>
      <c r="ED55" s="83">
        <v>10.5</v>
      </c>
      <c r="EE55" s="83">
        <v>10.5</v>
      </c>
      <c r="EF55" s="83">
        <v>10.5</v>
      </c>
      <c r="EG55" s="83">
        <v>10.5</v>
      </c>
      <c r="EH55" s="83">
        <v>10.5</v>
      </c>
      <c r="EI55" s="83">
        <v>10.5</v>
      </c>
      <c r="EJ55" s="83">
        <v>10.5</v>
      </c>
      <c r="EK55" s="83">
        <v>10.5</v>
      </c>
      <c r="EL55" s="83">
        <v>10.5</v>
      </c>
      <c r="EM55" s="83">
        <v>10.5</v>
      </c>
      <c r="EN55" s="83">
        <v>10.5</v>
      </c>
      <c r="EO55" s="83">
        <v>10.5</v>
      </c>
      <c r="EP55" s="83">
        <v>5</v>
      </c>
      <c r="EQ55" s="83"/>
      <c r="ER55" s="83"/>
      <c r="ES55" s="83"/>
      <c r="ET55" s="83"/>
      <c r="EU55" s="83"/>
      <c r="EV55" s="83"/>
      <c r="EW55" s="83"/>
      <c r="EX55" s="83"/>
      <c r="EY55" s="83"/>
      <c r="EZ55" s="83"/>
      <c r="FA55" s="83"/>
      <c r="FB55" s="298" t="s">
        <v>201</v>
      </c>
      <c r="FC55" s="157" t="s">
        <v>201</v>
      </c>
      <c r="FD55" s="286">
        <v>5</v>
      </c>
      <c r="FE55" s="286">
        <v>10.5</v>
      </c>
      <c r="FF55" s="286">
        <v>10.5</v>
      </c>
      <c r="FG55" s="286">
        <v>10.5</v>
      </c>
      <c r="FH55" s="286">
        <v>10.5</v>
      </c>
      <c r="FI55" s="286">
        <v>10.5</v>
      </c>
      <c r="FJ55" s="286">
        <v>10.5</v>
      </c>
      <c r="FK55" s="286">
        <v>10.5</v>
      </c>
      <c r="FL55" s="286">
        <v>10.5</v>
      </c>
      <c r="FM55" s="286">
        <v>10.5</v>
      </c>
      <c r="FN55" s="286">
        <v>10.5</v>
      </c>
      <c r="FO55" s="286">
        <v>10.5</v>
      </c>
      <c r="FP55" s="286">
        <v>10.5</v>
      </c>
      <c r="FQ55" s="286">
        <v>10.5</v>
      </c>
      <c r="FR55" s="286">
        <v>5</v>
      </c>
      <c r="FS55" s="286">
        <v>10.5</v>
      </c>
      <c r="FT55" s="286">
        <v>10.5</v>
      </c>
      <c r="FU55" s="286">
        <v>10.5</v>
      </c>
      <c r="FV55" s="286">
        <v>10.5</v>
      </c>
      <c r="FW55" s="286">
        <v>10.5</v>
      </c>
      <c r="FX55" s="286">
        <v>10.5</v>
      </c>
      <c r="FY55" s="286">
        <v>5</v>
      </c>
      <c r="FZ55" s="83"/>
      <c r="GA55" s="83"/>
      <c r="GB55" s="83"/>
      <c r="GC55" s="83"/>
      <c r="GD55" s="157" t="s">
        <v>201</v>
      </c>
      <c r="GE55" s="157" t="s">
        <v>201</v>
      </c>
      <c r="GF55" s="84">
        <v>5</v>
      </c>
      <c r="GG55" s="125"/>
    </row>
    <row r="56" spans="1:189" ht="15.75" hidden="1" x14ac:dyDescent="0.25">
      <c r="A56" s="215" t="s">
        <v>75</v>
      </c>
      <c r="B56" s="128">
        <v>3</v>
      </c>
      <c r="C56" s="251">
        <v>4</v>
      </c>
      <c r="D56" s="245" t="s">
        <v>48</v>
      </c>
      <c r="E56" s="216" t="s">
        <v>2</v>
      </c>
      <c r="F56" s="244" t="s">
        <v>1</v>
      </c>
      <c r="G56" s="220" t="s">
        <v>305</v>
      </c>
      <c r="DX56" s="85"/>
      <c r="DY56" s="83"/>
      <c r="DZ56" s="157" t="s">
        <v>201</v>
      </c>
      <c r="EA56" s="157" t="s">
        <v>201</v>
      </c>
      <c r="EB56" s="83">
        <v>5</v>
      </c>
      <c r="EC56" s="83">
        <v>10.5</v>
      </c>
      <c r="ED56" s="83">
        <v>10.5</v>
      </c>
      <c r="EE56" s="83">
        <v>10.5</v>
      </c>
      <c r="EF56" s="83">
        <v>10.5</v>
      </c>
      <c r="EG56" s="83">
        <v>10.5</v>
      </c>
      <c r="EH56" s="83">
        <v>10.5</v>
      </c>
      <c r="EI56" s="83">
        <v>10.5</v>
      </c>
      <c r="EJ56" s="83">
        <v>10.5</v>
      </c>
      <c r="EK56" s="83">
        <v>10.5</v>
      </c>
      <c r="EL56" s="83">
        <v>10.5</v>
      </c>
      <c r="EM56" s="83">
        <v>5</v>
      </c>
      <c r="EN56" s="249"/>
      <c r="EO56" s="249"/>
      <c r="EP56" s="249"/>
      <c r="EQ56" s="249"/>
      <c r="ER56" s="249"/>
      <c r="ES56" s="249"/>
      <c r="ET56" s="249"/>
      <c r="EU56" s="249"/>
      <c r="EV56" s="249"/>
      <c r="EW56" s="249"/>
      <c r="EX56" s="249"/>
      <c r="EY56" s="249"/>
      <c r="EZ56" s="249"/>
      <c r="FA56" s="249"/>
      <c r="FB56" s="298" t="s">
        <v>201</v>
      </c>
      <c r="FC56" s="157" t="s">
        <v>201</v>
      </c>
      <c r="FD56" s="227">
        <v>5</v>
      </c>
      <c r="FE56" s="227">
        <v>10.5</v>
      </c>
      <c r="FF56" s="227">
        <v>10.5</v>
      </c>
      <c r="FG56" s="227">
        <v>10.5</v>
      </c>
      <c r="FH56" s="227">
        <v>10.5</v>
      </c>
      <c r="FI56" s="227">
        <v>10.5</v>
      </c>
      <c r="FJ56" s="227">
        <v>10.5</v>
      </c>
      <c r="FK56" s="227">
        <v>10.5</v>
      </c>
      <c r="FL56" s="227">
        <v>10.5</v>
      </c>
      <c r="FM56" s="227">
        <v>10.5</v>
      </c>
      <c r="FN56" s="227">
        <v>10.5</v>
      </c>
      <c r="FO56" s="227">
        <v>10.5</v>
      </c>
      <c r="FP56" s="227">
        <v>10.5</v>
      </c>
      <c r="FQ56" s="227">
        <v>10.5</v>
      </c>
      <c r="FR56" s="227">
        <v>5</v>
      </c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157" t="s">
        <v>201</v>
      </c>
      <c r="GE56" s="157" t="s">
        <v>201</v>
      </c>
      <c r="GF56" s="84">
        <v>5</v>
      </c>
      <c r="GG56" s="300"/>
    </row>
    <row r="57" spans="1:189" ht="15.75" hidden="1" x14ac:dyDescent="0.25">
      <c r="A57" s="214" t="s">
        <v>73</v>
      </c>
      <c r="B57" s="128">
        <v>4</v>
      </c>
      <c r="C57" s="251">
        <v>4</v>
      </c>
      <c r="D57" s="245" t="s">
        <v>48</v>
      </c>
      <c r="E57" s="216" t="s">
        <v>3</v>
      </c>
      <c r="F57" s="244" t="s">
        <v>1</v>
      </c>
      <c r="G57" s="220" t="s">
        <v>307</v>
      </c>
      <c r="DX57" s="258"/>
      <c r="DY57" s="83"/>
      <c r="DZ57" s="157" t="s">
        <v>201</v>
      </c>
      <c r="EA57" s="157" t="s">
        <v>201</v>
      </c>
      <c r="EB57" s="227">
        <v>5</v>
      </c>
      <c r="EC57" s="227">
        <v>10.5</v>
      </c>
      <c r="ED57" s="227">
        <v>10.5</v>
      </c>
      <c r="EE57" s="227">
        <v>10.5</v>
      </c>
      <c r="EF57" s="227">
        <v>10.5</v>
      </c>
      <c r="EG57" s="227">
        <v>10.5</v>
      </c>
      <c r="EH57" s="227">
        <v>10.5</v>
      </c>
      <c r="EI57" s="227">
        <v>10.5</v>
      </c>
      <c r="EJ57" s="227">
        <v>10.5</v>
      </c>
      <c r="EK57" s="227">
        <v>10.5</v>
      </c>
      <c r="EL57" s="227">
        <v>10.5</v>
      </c>
      <c r="EM57" s="227">
        <v>10.5</v>
      </c>
      <c r="EN57" s="227">
        <v>10.5</v>
      </c>
      <c r="EO57" s="227">
        <v>10.5</v>
      </c>
      <c r="EP57" s="227">
        <v>5</v>
      </c>
      <c r="EQ57" s="83"/>
      <c r="ER57" s="83"/>
      <c r="ES57" s="83"/>
      <c r="ET57" s="83"/>
      <c r="EU57" s="83"/>
      <c r="EV57" s="83"/>
      <c r="EW57" s="83"/>
      <c r="EX57" s="83"/>
      <c r="EY57" s="83"/>
      <c r="EZ57" s="83"/>
      <c r="FA57" s="83"/>
      <c r="FB57" s="298" t="s">
        <v>201</v>
      </c>
      <c r="FC57" s="157" t="s">
        <v>201</v>
      </c>
      <c r="FD57" s="286">
        <v>5</v>
      </c>
      <c r="FE57" s="286">
        <v>10.5</v>
      </c>
      <c r="FF57" s="286">
        <v>10.5</v>
      </c>
      <c r="FG57" s="286">
        <v>10.5</v>
      </c>
      <c r="FH57" s="286">
        <v>10.5</v>
      </c>
      <c r="FI57" s="286">
        <v>10.5</v>
      </c>
      <c r="FJ57" s="286">
        <v>10.5</v>
      </c>
      <c r="FK57" s="286">
        <v>10.5</v>
      </c>
      <c r="FL57" s="286">
        <v>10.5</v>
      </c>
      <c r="FM57" s="286">
        <v>10.5</v>
      </c>
      <c r="FN57" s="286">
        <v>10.5</v>
      </c>
      <c r="FO57" s="286">
        <v>10.5</v>
      </c>
      <c r="FP57" s="286">
        <v>10.5</v>
      </c>
      <c r="FQ57" s="286">
        <v>10.5</v>
      </c>
      <c r="FR57" s="286">
        <v>5</v>
      </c>
      <c r="FS57" s="83"/>
      <c r="FT57" s="83"/>
      <c r="FU57" s="83"/>
      <c r="FV57" s="83"/>
      <c r="FW57" s="83"/>
      <c r="FX57" s="83"/>
      <c r="FY57" s="83"/>
      <c r="FZ57" s="83"/>
      <c r="GA57" s="83"/>
      <c r="GB57" s="83"/>
      <c r="GC57" s="83"/>
      <c r="GD57" s="157" t="s">
        <v>201</v>
      </c>
      <c r="GE57" s="157" t="s">
        <v>201</v>
      </c>
      <c r="GF57" s="229">
        <v>5</v>
      </c>
      <c r="GG57" s="300"/>
    </row>
    <row r="58" spans="1:189" ht="15.75" hidden="1" x14ac:dyDescent="0.25">
      <c r="A58" s="213" t="s">
        <v>66</v>
      </c>
      <c r="B58" s="128">
        <v>5</v>
      </c>
      <c r="C58" s="251">
        <v>4</v>
      </c>
      <c r="D58" s="245" t="s">
        <v>48</v>
      </c>
      <c r="E58" s="216" t="s">
        <v>3</v>
      </c>
      <c r="F58" s="244" t="s">
        <v>1</v>
      </c>
      <c r="G58" s="220" t="s">
        <v>303</v>
      </c>
      <c r="DX58" s="258"/>
      <c r="DY58" s="83"/>
      <c r="DZ58" s="157" t="s">
        <v>201</v>
      </c>
      <c r="EA58" s="157" t="s">
        <v>201</v>
      </c>
      <c r="EB58" s="83">
        <v>5</v>
      </c>
      <c r="EC58" s="83">
        <v>10.5</v>
      </c>
      <c r="ED58" s="83">
        <v>10.5</v>
      </c>
      <c r="EE58" s="83">
        <v>10.5</v>
      </c>
      <c r="EF58" s="83">
        <v>10.5</v>
      </c>
      <c r="EG58" s="83">
        <v>10.5</v>
      </c>
      <c r="EH58" s="83">
        <v>10.5</v>
      </c>
      <c r="EI58" s="83">
        <v>10.5</v>
      </c>
      <c r="EJ58" s="83">
        <v>10.5</v>
      </c>
      <c r="EK58" s="83">
        <v>10.5</v>
      </c>
      <c r="EL58" s="83">
        <v>10.5</v>
      </c>
      <c r="EM58" s="83">
        <v>10.5</v>
      </c>
      <c r="EN58" s="83">
        <v>10.5</v>
      </c>
      <c r="EO58" s="83">
        <v>10.5</v>
      </c>
      <c r="EP58" s="83">
        <v>5</v>
      </c>
      <c r="EQ58" s="83"/>
      <c r="ER58" s="83"/>
      <c r="ES58" s="83"/>
      <c r="ET58" s="83"/>
      <c r="EU58" s="83"/>
      <c r="EV58" s="83"/>
      <c r="EW58" s="83"/>
      <c r="EX58" s="83"/>
      <c r="EY58" s="83"/>
      <c r="EZ58" s="83"/>
      <c r="FA58" s="83"/>
      <c r="FB58" s="298" t="s">
        <v>201</v>
      </c>
      <c r="FC58" s="157" t="s">
        <v>201</v>
      </c>
      <c r="FD58" s="286">
        <v>5</v>
      </c>
      <c r="FE58" s="286">
        <v>10.5</v>
      </c>
      <c r="FF58" s="286">
        <v>10.5</v>
      </c>
      <c r="FG58" s="286">
        <v>10.5</v>
      </c>
      <c r="FH58" s="286">
        <v>10.5</v>
      </c>
      <c r="FI58" s="286">
        <v>10.5</v>
      </c>
      <c r="FJ58" s="286">
        <v>10.5</v>
      </c>
      <c r="FK58" s="286">
        <v>10.5</v>
      </c>
      <c r="FL58" s="286">
        <v>10.5</v>
      </c>
      <c r="FM58" s="286">
        <v>10.5</v>
      </c>
      <c r="FN58" s="286">
        <v>10.5</v>
      </c>
      <c r="FO58" s="286">
        <v>10.5</v>
      </c>
      <c r="FP58" s="286">
        <v>10.5</v>
      </c>
      <c r="FQ58" s="286">
        <v>10.5</v>
      </c>
      <c r="FR58" s="286">
        <v>5</v>
      </c>
      <c r="FS58" s="83"/>
      <c r="FT58" s="83"/>
      <c r="FU58" s="83"/>
      <c r="FV58" s="83"/>
      <c r="FW58" s="83"/>
      <c r="FX58" s="83"/>
      <c r="FY58" s="83"/>
      <c r="FZ58" s="83"/>
      <c r="GA58" s="83"/>
      <c r="GB58" s="83"/>
      <c r="GC58" s="83"/>
      <c r="GD58" s="157" t="s">
        <v>201</v>
      </c>
      <c r="GE58" s="157" t="s">
        <v>201</v>
      </c>
      <c r="GF58" s="84">
        <v>5</v>
      </c>
      <c r="GG58" s="300"/>
    </row>
    <row r="59" spans="1:189" ht="15.75" hidden="1" x14ac:dyDescent="0.25">
      <c r="A59" s="213" t="s">
        <v>72</v>
      </c>
      <c r="B59" s="128">
        <v>9</v>
      </c>
      <c r="C59" s="251">
        <v>4</v>
      </c>
      <c r="D59" s="245" t="s">
        <v>48</v>
      </c>
      <c r="E59" s="216" t="s">
        <v>3</v>
      </c>
      <c r="F59" s="244" t="s">
        <v>1</v>
      </c>
      <c r="G59" s="220" t="s">
        <v>303</v>
      </c>
      <c r="DX59" s="258"/>
      <c r="DY59" s="83"/>
      <c r="DZ59" s="157" t="s">
        <v>201</v>
      </c>
      <c r="EA59" s="157" t="s">
        <v>201</v>
      </c>
      <c r="EB59" s="83">
        <v>5</v>
      </c>
      <c r="EC59" s="83">
        <v>10.5</v>
      </c>
      <c r="ED59" s="83">
        <v>10.5</v>
      </c>
      <c r="EE59" s="83">
        <v>10.5</v>
      </c>
      <c r="EF59" s="83">
        <v>10.5</v>
      </c>
      <c r="EG59" s="83">
        <v>10.5</v>
      </c>
      <c r="EH59" s="83">
        <v>10.5</v>
      </c>
      <c r="EI59" s="83">
        <v>10.5</v>
      </c>
      <c r="EJ59" s="83">
        <v>10.5</v>
      </c>
      <c r="EK59" s="83">
        <v>10.5</v>
      </c>
      <c r="EL59" s="83">
        <v>10.5</v>
      </c>
      <c r="EM59" s="83">
        <v>10.5</v>
      </c>
      <c r="EN59" s="83">
        <v>10.5</v>
      </c>
      <c r="EO59" s="83">
        <v>10.5</v>
      </c>
      <c r="EP59" s="83">
        <v>5</v>
      </c>
      <c r="EQ59" s="83"/>
      <c r="ER59" s="83"/>
      <c r="ES59" s="83"/>
      <c r="ET59" s="83"/>
      <c r="EU59" s="83"/>
      <c r="EV59" s="83"/>
      <c r="EW59" s="83"/>
      <c r="EX59" s="83"/>
      <c r="EY59" s="83"/>
      <c r="EZ59" s="83"/>
      <c r="FA59" s="83"/>
      <c r="FB59" s="298" t="s">
        <v>201</v>
      </c>
      <c r="FC59" s="157" t="s">
        <v>201</v>
      </c>
      <c r="FD59" s="286">
        <v>5</v>
      </c>
      <c r="FE59" s="286">
        <v>10.5</v>
      </c>
      <c r="FF59" s="286">
        <v>10.5</v>
      </c>
      <c r="FG59" s="286">
        <v>10.5</v>
      </c>
      <c r="FH59" s="286">
        <v>10.5</v>
      </c>
      <c r="FI59" s="286">
        <v>10.5</v>
      </c>
      <c r="FJ59" s="286">
        <v>10.5</v>
      </c>
      <c r="FK59" s="286">
        <v>10.5</v>
      </c>
      <c r="FL59" s="286">
        <v>10.5</v>
      </c>
      <c r="FM59" s="286">
        <v>10.5</v>
      </c>
      <c r="FN59" s="286">
        <v>10.5</v>
      </c>
      <c r="FO59" s="286">
        <v>10.5</v>
      </c>
      <c r="FP59" s="286">
        <v>10.5</v>
      </c>
      <c r="FQ59" s="286">
        <v>10.5</v>
      </c>
      <c r="FR59" s="286">
        <v>5</v>
      </c>
      <c r="FS59" s="286">
        <v>10.5</v>
      </c>
      <c r="FT59" s="286">
        <v>10.5</v>
      </c>
      <c r="FU59" s="286">
        <v>10.5</v>
      </c>
      <c r="FV59" s="286">
        <v>10.5</v>
      </c>
      <c r="FW59" s="286">
        <v>10.5</v>
      </c>
      <c r="FX59" s="286">
        <v>10.5</v>
      </c>
      <c r="FY59" s="286">
        <v>5</v>
      </c>
      <c r="FZ59" s="83"/>
      <c r="GA59" s="83"/>
      <c r="GB59" s="83"/>
      <c r="GC59" s="83"/>
      <c r="GD59" s="157" t="s">
        <v>201</v>
      </c>
      <c r="GE59" s="157" t="s">
        <v>201</v>
      </c>
      <c r="GF59" s="84">
        <v>5</v>
      </c>
      <c r="GG59" s="125"/>
    </row>
    <row r="60" spans="1:189" ht="15.75" hidden="1" x14ac:dyDescent="0.25">
      <c r="A60" s="213" t="s">
        <v>76</v>
      </c>
      <c r="B60" s="128">
        <v>10</v>
      </c>
      <c r="C60" s="251">
        <v>4</v>
      </c>
      <c r="D60" s="245" t="s">
        <v>48</v>
      </c>
      <c r="E60" s="216" t="s">
        <v>2</v>
      </c>
      <c r="F60" s="244" t="s">
        <v>1</v>
      </c>
      <c r="G60" s="220" t="s">
        <v>303</v>
      </c>
      <c r="DX60" s="85"/>
      <c r="DY60" s="83"/>
      <c r="DZ60" s="83"/>
      <c r="EA60" s="83"/>
      <c r="EB60" s="83">
        <v>5</v>
      </c>
      <c r="EC60" s="83">
        <v>10.5</v>
      </c>
      <c r="ED60" s="83">
        <v>10.5</v>
      </c>
      <c r="EE60" s="83">
        <v>10.5</v>
      </c>
      <c r="EF60" s="83">
        <v>10.5</v>
      </c>
      <c r="EG60" s="83">
        <v>10.5</v>
      </c>
      <c r="EH60" s="83">
        <v>10.5</v>
      </c>
      <c r="EI60" s="83">
        <v>10.5</v>
      </c>
      <c r="EJ60" s="83">
        <v>10.5</v>
      </c>
      <c r="EK60" s="83">
        <v>10.5</v>
      </c>
      <c r="EL60" s="83">
        <v>10.5</v>
      </c>
      <c r="EM60" s="83">
        <v>10.5</v>
      </c>
      <c r="EN60" s="83">
        <v>10.5</v>
      </c>
      <c r="EO60" s="83">
        <v>10.5</v>
      </c>
      <c r="EP60" s="83">
        <v>5</v>
      </c>
      <c r="EQ60" s="83"/>
      <c r="ER60" s="83"/>
      <c r="ES60" s="83"/>
      <c r="ET60" s="83"/>
      <c r="EU60" s="83"/>
      <c r="EV60" s="83"/>
      <c r="EW60" s="83"/>
      <c r="EX60" s="83"/>
      <c r="EY60" s="83"/>
      <c r="EZ60" s="83"/>
      <c r="FA60" s="83"/>
      <c r="FB60" s="84"/>
      <c r="FC60" s="83"/>
      <c r="FD60" s="286">
        <v>5</v>
      </c>
      <c r="FE60" s="286">
        <v>10.5</v>
      </c>
      <c r="FF60" s="286">
        <v>10.5</v>
      </c>
      <c r="FG60" s="286">
        <v>10.5</v>
      </c>
      <c r="FH60" s="286">
        <v>10.5</v>
      </c>
      <c r="FI60" s="286">
        <v>10.5</v>
      </c>
      <c r="FJ60" s="286">
        <v>10.5</v>
      </c>
      <c r="FK60" s="286">
        <v>10.5</v>
      </c>
      <c r="FL60" s="286">
        <v>10.5</v>
      </c>
      <c r="FM60" s="286">
        <v>10.5</v>
      </c>
      <c r="FN60" s="286">
        <v>10.5</v>
      </c>
      <c r="FO60" s="286">
        <v>10.5</v>
      </c>
      <c r="FP60" s="286">
        <v>10.5</v>
      </c>
      <c r="FQ60" s="286">
        <v>10.5</v>
      </c>
      <c r="FR60" s="286">
        <v>5</v>
      </c>
      <c r="FS60" s="83"/>
      <c r="FT60" s="83"/>
      <c r="FU60" s="83"/>
      <c r="FV60" s="83"/>
      <c r="FW60" s="83"/>
      <c r="FX60" s="83"/>
      <c r="FY60" s="83"/>
      <c r="FZ60" s="83"/>
      <c r="GA60" s="83"/>
      <c r="GB60" s="83"/>
      <c r="GC60" s="83"/>
      <c r="GD60" s="83"/>
      <c r="GE60" s="83"/>
      <c r="GF60" s="84">
        <v>5</v>
      </c>
      <c r="GG60" s="300"/>
    </row>
    <row r="61" spans="1:189" ht="15.75" hidden="1" x14ac:dyDescent="0.25">
      <c r="A61" s="110" t="s">
        <v>96</v>
      </c>
      <c r="B61" s="51"/>
      <c r="C61" s="252"/>
      <c r="D61" s="110" t="s">
        <v>79</v>
      </c>
      <c r="E61" s="110"/>
      <c r="F61" s="110"/>
      <c r="G61" s="254" t="s">
        <v>262</v>
      </c>
      <c r="DX61" s="85"/>
      <c r="DY61" s="83"/>
      <c r="DZ61" s="83"/>
      <c r="EA61" s="83"/>
      <c r="EB61" s="83"/>
      <c r="EC61" s="83"/>
      <c r="ED61" s="83"/>
      <c r="EE61" s="83"/>
      <c r="EF61" s="83"/>
      <c r="EG61" s="83"/>
      <c r="EH61" s="83"/>
      <c r="EI61" s="83">
        <v>10</v>
      </c>
      <c r="EJ61" s="83">
        <v>10</v>
      </c>
      <c r="EK61" s="83">
        <v>10</v>
      </c>
      <c r="EL61" s="83">
        <v>10</v>
      </c>
      <c r="EM61" s="83">
        <v>10</v>
      </c>
      <c r="EN61" s="83">
        <v>10</v>
      </c>
      <c r="EO61" s="83">
        <v>10</v>
      </c>
      <c r="EP61" s="83">
        <v>10</v>
      </c>
      <c r="EQ61" s="83">
        <v>10</v>
      </c>
      <c r="ER61" s="83">
        <v>10</v>
      </c>
      <c r="ES61" s="83">
        <v>10</v>
      </c>
      <c r="ET61" s="83">
        <v>10</v>
      </c>
      <c r="EU61" s="83">
        <v>10</v>
      </c>
      <c r="EV61" s="83">
        <v>10</v>
      </c>
      <c r="EW61" s="83">
        <v>10</v>
      </c>
      <c r="EX61" s="83">
        <v>10</v>
      </c>
      <c r="EY61" s="83">
        <v>10</v>
      </c>
      <c r="EZ61" s="83">
        <v>10</v>
      </c>
      <c r="FA61" s="83">
        <v>10</v>
      </c>
      <c r="FB61" s="84">
        <v>10</v>
      </c>
      <c r="FC61" s="83">
        <v>10</v>
      </c>
      <c r="FD61" s="83">
        <v>10</v>
      </c>
      <c r="FE61" s="83">
        <v>10</v>
      </c>
      <c r="FF61" s="83">
        <v>10</v>
      </c>
      <c r="FG61" s="83">
        <v>10</v>
      </c>
      <c r="FH61" s="83">
        <v>10</v>
      </c>
      <c r="FI61" s="83">
        <v>10</v>
      </c>
      <c r="FJ61" s="83">
        <v>10</v>
      </c>
      <c r="FK61" s="83"/>
      <c r="FL61" s="83"/>
      <c r="FM61" s="83"/>
      <c r="FN61" s="83"/>
      <c r="FO61" s="83"/>
      <c r="FP61" s="83"/>
      <c r="FQ61" s="83"/>
      <c r="FR61" s="83"/>
      <c r="FS61" s="83"/>
      <c r="FT61" s="83"/>
      <c r="FU61" s="83"/>
      <c r="FV61" s="83"/>
      <c r="FW61" s="83"/>
      <c r="FX61" s="83"/>
      <c r="FY61" s="83"/>
      <c r="FZ61" s="83"/>
      <c r="GA61" s="83"/>
      <c r="GB61" s="83"/>
      <c r="GC61" s="83"/>
      <c r="GD61" s="83"/>
      <c r="GE61" s="83"/>
      <c r="GF61" s="84"/>
    </row>
    <row r="62" spans="1:189" ht="15.75" hidden="1" x14ac:dyDescent="0.25">
      <c r="A62" s="110" t="s">
        <v>80</v>
      </c>
      <c r="B62" s="51"/>
      <c r="C62" s="252"/>
      <c r="D62" s="110" t="s">
        <v>79</v>
      </c>
      <c r="E62" s="110"/>
      <c r="F62" s="110"/>
      <c r="G62" s="254" t="s">
        <v>261</v>
      </c>
      <c r="DX62" s="85">
        <v>10</v>
      </c>
      <c r="DY62" s="83">
        <v>10</v>
      </c>
      <c r="DZ62" s="83">
        <v>10</v>
      </c>
      <c r="EA62" s="83">
        <v>10</v>
      </c>
      <c r="EB62" s="83">
        <v>10</v>
      </c>
      <c r="EC62" s="83">
        <v>10</v>
      </c>
      <c r="ED62" s="83">
        <v>10</v>
      </c>
      <c r="EE62" s="83">
        <v>10</v>
      </c>
      <c r="EF62" s="83">
        <v>10</v>
      </c>
      <c r="EG62" s="83">
        <v>10</v>
      </c>
      <c r="EH62" s="83">
        <v>10</v>
      </c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4"/>
      <c r="FC62" s="83"/>
      <c r="FD62" s="83"/>
      <c r="FE62" s="83"/>
      <c r="FF62" s="83"/>
      <c r="FG62" s="83"/>
      <c r="FH62" s="83"/>
      <c r="FI62" s="83"/>
      <c r="FJ62" s="83"/>
      <c r="FK62" s="83">
        <v>10</v>
      </c>
      <c r="FL62" s="83">
        <v>10</v>
      </c>
      <c r="FM62" s="83">
        <v>10</v>
      </c>
      <c r="FN62" s="83">
        <v>10</v>
      </c>
      <c r="FO62" s="83">
        <v>10</v>
      </c>
      <c r="FP62" s="83">
        <v>10</v>
      </c>
      <c r="FQ62" s="83">
        <v>10</v>
      </c>
      <c r="FR62" s="83">
        <v>10</v>
      </c>
      <c r="FS62" s="83">
        <v>10</v>
      </c>
      <c r="FT62" s="83">
        <v>10</v>
      </c>
      <c r="FU62" s="83">
        <v>10</v>
      </c>
      <c r="FV62" s="83">
        <v>10</v>
      </c>
      <c r="FW62" s="83">
        <v>10</v>
      </c>
      <c r="FX62" s="83">
        <v>10</v>
      </c>
      <c r="FY62" s="83">
        <v>10</v>
      </c>
      <c r="FZ62" s="83">
        <v>10</v>
      </c>
      <c r="GA62" s="83">
        <v>10</v>
      </c>
      <c r="GB62" s="83">
        <v>10</v>
      </c>
      <c r="GC62" s="83">
        <v>10</v>
      </c>
      <c r="GD62" s="83">
        <v>10</v>
      </c>
      <c r="GE62" s="83">
        <v>10</v>
      </c>
      <c r="GF62" s="84">
        <v>10</v>
      </c>
    </row>
    <row r="63" spans="1:189" ht="15.75" hidden="1" x14ac:dyDescent="0.25">
      <c r="A63" s="110" t="s">
        <v>97</v>
      </c>
      <c r="B63" s="51"/>
      <c r="C63" s="252"/>
      <c r="D63" s="110" t="s">
        <v>82</v>
      </c>
      <c r="E63" s="110"/>
      <c r="F63" s="110"/>
      <c r="G63" s="254" t="s">
        <v>259</v>
      </c>
      <c r="DX63" s="85">
        <v>10</v>
      </c>
      <c r="DY63" s="83">
        <v>10</v>
      </c>
      <c r="DZ63" s="83">
        <v>10</v>
      </c>
      <c r="EA63" s="83">
        <v>10</v>
      </c>
      <c r="EB63" s="83"/>
      <c r="EC63" s="83"/>
      <c r="ED63" s="83"/>
      <c r="EE63" s="83"/>
      <c r="EF63" s="83"/>
      <c r="EG63" s="83"/>
      <c r="EH63" s="83"/>
      <c r="EI63" s="83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  <c r="EZ63" s="83"/>
      <c r="FA63" s="83"/>
      <c r="FB63" s="84"/>
      <c r="FC63" s="83"/>
      <c r="FD63" s="83">
        <v>10</v>
      </c>
      <c r="FE63" s="83">
        <v>10</v>
      </c>
      <c r="FF63" s="83">
        <v>10</v>
      </c>
      <c r="FG63" s="83">
        <v>10</v>
      </c>
      <c r="FH63" s="83">
        <v>10</v>
      </c>
      <c r="FI63" s="83">
        <v>10</v>
      </c>
      <c r="FJ63" s="83">
        <v>10</v>
      </c>
      <c r="FK63" s="83">
        <v>10</v>
      </c>
      <c r="FL63" s="83">
        <v>10</v>
      </c>
      <c r="FM63" s="83">
        <v>10</v>
      </c>
      <c r="FN63" s="83">
        <v>10</v>
      </c>
      <c r="FO63" s="83">
        <v>10</v>
      </c>
      <c r="FP63" s="83">
        <v>10</v>
      </c>
      <c r="FQ63" s="83">
        <v>10</v>
      </c>
      <c r="FR63" s="83">
        <v>10</v>
      </c>
      <c r="FS63" s="83">
        <v>10</v>
      </c>
      <c r="FT63" s="83">
        <v>10</v>
      </c>
      <c r="FU63" s="83">
        <v>10</v>
      </c>
      <c r="FV63" s="83">
        <v>10</v>
      </c>
      <c r="FW63" s="83">
        <v>10</v>
      </c>
      <c r="FX63" s="83">
        <v>10</v>
      </c>
      <c r="FY63" s="83">
        <v>10</v>
      </c>
      <c r="FZ63" s="83">
        <v>10</v>
      </c>
      <c r="GA63" s="83">
        <v>10</v>
      </c>
      <c r="GB63" s="83">
        <v>10</v>
      </c>
      <c r="GC63" s="83">
        <v>10</v>
      </c>
      <c r="GD63" s="83">
        <v>10</v>
      </c>
      <c r="GE63" s="83">
        <v>10</v>
      </c>
      <c r="GF63" s="84"/>
    </row>
    <row r="64" spans="1:189" ht="16.5" hidden="1" thickBot="1" x14ac:dyDescent="0.3">
      <c r="A64" s="110" t="s">
        <v>83</v>
      </c>
      <c r="B64" s="51"/>
      <c r="C64" s="252"/>
      <c r="D64" s="110" t="s">
        <v>82</v>
      </c>
      <c r="E64" s="110"/>
      <c r="F64" s="110"/>
      <c r="G64" s="254" t="s">
        <v>260</v>
      </c>
      <c r="DX64" s="86"/>
      <c r="DY64" s="87"/>
      <c r="DZ64" s="87"/>
      <c r="EA64" s="87"/>
      <c r="EB64" s="87">
        <v>10</v>
      </c>
      <c r="EC64" s="87">
        <v>10</v>
      </c>
      <c r="ED64" s="87">
        <v>10</v>
      </c>
      <c r="EE64" s="87">
        <v>10</v>
      </c>
      <c r="EF64" s="87">
        <v>10</v>
      </c>
      <c r="EG64" s="87">
        <v>10</v>
      </c>
      <c r="EH64" s="87">
        <v>10</v>
      </c>
      <c r="EI64" s="87">
        <v>10</v>
      </c>
      <c r="EJ64" s="87">
        <v>10</v>
      </c>
      <c r="EK64" s="87">
        <v>10</v>
      </c>
      <c r="EL64" s="87">
        <v>10</v>
      </c>
      <c r="EM64" s="87">
        <v>10</v>
      </c>
      <c r="EN64" s="87">
        <v>10</v>
      </c>
      <c r="EO64" s="87">
        <v>10</v>
      </c>
      <c r="EP64" s="87">
        <v>10</v>
      </c>
      <c r="EQ64" s="87">
        <v>10</v>
      </c>
      <c r="ER64" s="87">
        <v>10</v>
      </c>
      <c r="ES64" s="87">
        <v>10</v>
      </c>
      <c r="ET64" s="87">
        <v>10</v>
      </c>
      <c r="EU64" s="87">
        <v>10</v>
      </c>
      <c r="EV64" s="87">
        <v>10</v>
      </c>
      <c r="EW64" s="87">
        <v>10</v>
      </c>
      <c r="EX64" s="87">
        <v>10</v>
      </c>
      <c r="EY64" s="87">
        <v>10</v>
      </c>
      <c r="EZ64" s="87">
        <v>10</v>
      </c>
      <c r="FA64" s="87">
        <v>10</v>
      </c>
      <c r="FB64" s="88">
        <v>10</v>
      </c>
      <c r="FC64" s="87">
        <v>10</v>
      </c>
      <c r="FD64" s="87"/>
      <c r="FE64" s="87"/>
      <c r="FF64" s="87"/>
      <c r="FG64" s="87"/>
      <c r="FH64" s="87"/>
      <c r="FI64" s="87"/>
      <c r="FJ64" s="87"/>
      <c r="FK64" s="87"/>
      <c r="FL64" s="87"/>
      <c r="FM64" s="87"/>
      <c r="FN64" s="87"/>
      <c r="FO64" s="87"/>
      <c r="FP64" s="87"/>
      <c r="FQ64" s="87"/>
      <c r="FR64" s="87"/>
      <c r="FS64" s="87"/>
      <c r="FT64" s="87"/>
      <c r="FU64" s="87"/>
      <c r="FV64" s="87"/>
      <c r="FW64" s="87"/>
      <c r="FX64" s="87"/>
      <c r="FY64" s="87"/>
      <c r="FZ64" s="87"/>
      <c r="GA64" s="87"/>
      <c r="GB64" s="87"/>
      <c r="GC64" s="87"/>
      <c r="GD64" s="87"/>
      <c r="GE64" s="87"/>
      <c r="GF64" s="88">
        <v>10</v>
      </c>
    </row>
    <row r="65" spans="1:214" hidden="1" x14ac:dyDescent="0.25">
      <c r="DX65" s="272">
        <f t="shared" ref="DX65:GF65" si="7">COUNT(DX41:DX64)-COUNTIF(DX41:DX64,"=0")</f>
        <v>12</v>
      </c>
      <c r="DY65" s="272">
        <f t="shared" si="7"/>
        <v>12</v>
      </c>
      <c r="DZ65" s="272">
        <f t="shared" si="7"/>
        <v>11</v>
      </c>
      <c r="EA65" s="272">
        <f t="shared" si="7"/>
        <v>10</v>
      </c>
      <c r="EB65" s="272">
        <f t="shared" si="7"/>
        <v>16</v>
      </c>
      <c r="EC65" s="272">
        <f t="shared" si="7"/>
        <v>13</v>
      </c>
      <c r="ED65" s="272">
        <f t="shared" si="7"/>
        <v>13</v>
      </c>
      <c r="EE65" s="272">
        <f t="shared" si="7"/>
        <v>13</v>
      </c>
      <c r="EF65" s="272">
        <f t="shared" si="7"/>
        <v>12</v>
      </c>
      <c r="EG65" s="272">
        <f t="shared" si="7"/>
        <v>12</v>
      </c>
      <c r="EH65" s="272">
        <f t="shared" si="7"/>
        <v>12</v>
      </c>
      <c r="EI65" s="272">
        <f t="shared" si="7"/>
        <v>16</v>
      </c>
      <c r="EJ65" s="272">
        <f t="shared" si="7"/>
        <v>12</v>
      </c>
      <c r="EK65" s="272">
        <f t="shared" si="7"/>
        <v>12</v>
      </c>
      <c r="EL65" s="272">
        <f t="shared" si="7"/>
        <v>12</v>
      </c>
      <c r="EM65" s="272">
        <f t="shared" si="7"/>
        <v>12</v>
      </c>
      <c r="EN65" s="272">
        <f t="shared" si="7"/>
        <v>11</v>
      </c>
      <c r="EO65" s="272">
        <f t="shared" si="7"/>
        <v>11</v>
      </c>
      <c r="EP65" s="272">
        <f t="shared" si="7"/>
        <v>13</v>
      </c>
      <c r="EQ65" s="272">
        <f t="shared" si="7"/>
        <v>8</v>
      </c>
      <c r="ER65" s="272">
        <f t="shared" si="7"/>
        <v>8</v>
      </c>
      <c r="ES65" s="272">
        <f t="shared" si="7"/>
        <v>8</v>
      </c>
      <c r="ET65" s="272">
        <f t="shared" si="7"/>
        <v>8</v>
      </c>
      <c r="EU65" s="272">
        <f t="shared" si="7"/>
        <v>8</v>
      </c>
      <c r="EV65" s="272">
        <f t="shared" si="7"/>
        <v>8</v>
      </c>
      <c r="EW65" s="272">
        <f t="shared" si="7"/>
        <v>12</v>
      </c>
      <c r="EX65" s="272">
        <f t="shared" si="7"/>
        <v>8</v>
      </c>
      <c r="EY65" s="272">
        <f t="shared" si="7"/>
        <v>8</v>
      </c>
      <c r="EZ65" s="272">
        <f t="shared" si="7"/>
        <v>8</v>
      </c>
      <c r="FA65" s="272">
        <f t="shared" si="7"/>
        <v>8</v>
      </c>
      <c r="FB65" s="272">
        <f t="shared" si="7"/>
        <v>8</v>
      </c>
      <c r="FC65" s="272">
        <f t="shared" si="7"/>
        <v>8</v>
      </c>
      <c r="FD65" s="272">
        <f t="shared" si="7"/>
        <v>22</v>
      </c>
      <c r="FE65" s="272">
        <f t="shared" si="7"/>
        <v>22</v>
      </c>
      <c r="FF65" s="272">
        <f t="shared" si="7"/>
        <v>22</v>
      </c>
      <c r="FG65" s="272">
        <f t="shared" si="7"/>
        <v>22</v>
      </c>
      <c r="FH65" s="272">
        <f t="shared" si="7"/>
        <v>22</v>
      </c>
      <c r="FI65" s="272">
        <f t="shared" si="7"/>
        <v>22</v>
      </c>
      <c r="FJ65" s="272">
        <f t="shared" si="7"/>
        <v>22</v>
      </c>
      <c r="FK65" s="272">
        <f t="shared" si="7"/>
        <v>22</v>
      </c>
      <c r="FL65" s="272">
        <f t="shared" si="7"/>
        <v>22</v>
      </c>
      <c r="FM65" s="272">
        <f t="shared" si="7"/>
        <v>22</v>
      </c>
      <c r="FN65" s="272">
        <f t="shared" si="7"/>
        <v>22</v>
      </c>
      <c r="FO65" s="272">
        <f t="shared" si="7"/>
        <v>22</v>
      </c>
      <c r="FP65" s="272">
        <f t="shared" si="7"/>
        <v>22</v>
      </c>
      <c r="FQ65" s="272">
        <f t="shared" si="7"/>
        <v>22</v>
      </c>
      <c r="FR65" s="272">
        <f t="shared" si="7"/>
        <v>22</v>
      </c>
      <c r="FS65" s="272">
        <f t="shared" si="7"/>
        <v>12</v>
      </c>
      <c r="FT65" s="272">
        <f t="shared" si="7"/>
        <v>12</v>
      </c>
      <c r="FU65" s="272">
        <f t="shared" si="7"/>
        <v>12</v>
      </c>
      <c r="FV65" s="272">
        <f t="shared" si="7"/>
        <v>12</v>
      </c>
      <c r="FW65" s="272">
        <f t="shared" si="7"/>
        <v>12</v>
      </c>
      <c r="FX65" s="272">
        <f t="shared" si="7"/>
        <v>12</v>
      </c>
      <c r="FY65" s="272">
        <f t="shared" si="7"/>
        <v>16</v>
      </c>
      <c r="FZ65" s="272">
        <f t="shared" si="7"/>
        <v>10</v>
      </c>
      <c r="GA65" s="272">
        <f t="shared" si="7"/>
        <v>10</v>
      </c>
      <c r="GB65" s="272">
        <f t="shared" si="7"/>
        <v>10</v>
      </c>
      <c r="GC65" s="272">
        <f t="shared" si="7"/>
        <v>10</v>
      </c>
      <c r="GD65" s="272">
        <f t="shared" si="7"/>
        <v>10</v>
      </c>
      <c r="GE65" s="272">
        <f t="shared" si="7"/>
        <v>10</v>
      </c>
      <c r="GF65" s="272">
        <f t="shared" si="7"/>
        <v>16</v>
      </c>
    </row>
    <row r="68" spans="1:214" x14ac:dyDescent="0.25">
      <c r="CB68" s="45">
        <f ca="1">TODAY()</f>
        <v>45213</v>
      </c>
      <c r="DX68" s="66" t="s">
        <v>94</v>
      </c>
      <c r="DY68" s="49" t="s">
        <v>88</v>
      </c>
      <c r="DZ68" s="49" t="s">
        <v>89</v>
      </c>
      <c r="EA68" s="49" t="s">
        <v>90</v>
      </c>
      <c r="EB68" s="49" t="s">
        <v>91</v>
      </c>
      <c r="EC68" s="49" t="s">
        <v>92</v>
      </c>
      <c r="ED68" s="49" t="s">
        <v>93</v>
      </c>
      <c r="EE68" s="49" t="s">
        <v>94</v>
      </c>
      <c r="EF68" s="49" t="s">
        <v>88</v>
      </c>
      <c r="EG68" s="49" t="s">
        <v>89</v>
      </c>
      <c r="EH68" s="49" t="s">
        <v>90</v>
      </c>
      <c r="EI68" s="139" t="s">
        <v>91</v>
      </c>
      <c r="EJ68" s="49" t="s">
        <v>92</v>
      </c>
      <c r="EK68" s="49" t="s">
        <v>93</v>
      </c>
      <c r="EL68" s="49" t="s">
        <v>94</v>
      </c>
      <c r="EM68" s="49" t="s">
        <v>88</v>
      </c>
      <c r="EN68" s="49" t="s">
        <v>89</v>
      </c>
      <c r="EO68" s="49" t="s">
        <v>90</v>
      </c>
      <c r="EP68" s="49" t="s">
        <v>91</v>
      </c>
      <c r="EQ68" s="49" t="s">
        <v>92</v>
      </c>
      <c r="ER68" s="49" t="s">
        <v>93</v>
      </c>
      <c r="ES68" s="49" t="s">
        <v>94</v>
      </c>
      <c r="ET68" s="49" t="s">
        <v>88</v>
      </c>
      <c r="EU68" s="49" t="s">
        <v>89</v>
      </c>
      <c r="EV68" s="49" t="s">
        <v>90</v>
      </c>
      <c r="EW68" s="49" t="s">
        <v>91</v>
      </c>
      <c r="EX68" s="49" t="s">
        <v>92</v>
      </c>
      <c r="EY68" s="49" t="s">
        <v>93</v>
      </c>
      <c r="EZ68" s="49" t="s">
        <v>94</v>
      </c>
      <c r="FA68" s="49" t="s">
        <v>88</v>
      </c>
      <c r="FB68" s="67" t="s">
        <v>89</v>
      </c>
      <c r="FC68" s="113" t="s">
        <v>90</v>
      </c>
      <c r="FD68" s="49" t="s">
        <v>91</v>
      </c>
      <c r="FE68" s="49" t="s">
        <v>92</v>
      </c>
      <c r="FF68" s="49" t="s">
        <v>93</v>
      </c>
      <c r="FG68" s="49" t="s">
        <v>94</v>
      </c>
      <c r="FH68" s="49" t="s">
        <v>88</v>
      </c>
      <c r="FI68" s="49" t="s">
        <v>89</v>
      </c>
      <c r="FJ68" s="49" t="s">
        <v>90</v>
      </c>
      <c r="FK68" s="49" t="s">
        <v>91</v>
      </c>
      <c r="FL68" s="49" t="s">
        <v>92</v>
      </c>
      <c r="FM68" s="49" t="s">
        <v>93</v>
      </c>
      <c r="FN68" s="49" t="s">
        <v>94</v>
      </c>
      <c r="FO68" s="49" t="s">
        <v>88</v>
      </c>
      <c r="FP68" s="49" t="s">
        <v>89</v>
      </c>
      <c r="FQ68" s="49" t="s">
        <v>90</v>
      </c>
      <c r="FR68" s="49" t="s">
        <v>91</v>
      </c>
      <c r="FS68" s="49" t="s">
        <v>92</v>
      </c>
      <c r="FT68" s="49" t="s">
        <v>93</v>
      </c>
      <c r="FU68" s="49" t="s">
        <v>94</v>
      </c>
      <c r="FV68" s="49" t="s">
        <v>88</v>
      </c>
      <c r="FW68" s="49" t="s">
        <v>89</v>
      </c>
      <c r="FX68" s="49" t="s">
        <v>90</v>
      </c>
      <c r="FY68" s="49" t="s">
        <v>91</v>
      </c>
      <c r="FZ68" s="49" t="s">
        <v>92</v>
      </c>
      <c r="GA68" s="49" t="s">
        <v>93</v>
      </c>
      <c r="GB68" s="49" t="s">
        <v>94</v>
      </c>
      <c r="GC68" s="49" t="s">
        <v>88</v>
      </c>
      <c r="GD68" s="49" t="s">
        <v>89</v>
      </c>
      <c r="GE68" s="49" t="s">
        <v>90</v>
      </c>
      <c r="GF68" s="67" t="s">
        <v>91</v>
      </c>
      <c r="GG68" s="66" t="s">
        <v>92</v>
      </c>
      <c r="GH68" s="49" t="s">
        <v>93</v>
      </c>
      <c r="GI68" s="49" t="s">
        <v>94</v>
      </c>
      <c r="GJ68" s="49" t="s">
        <v>88</v>
      </c>
      <c r="GK68" s="49" t="s">
        <v>89</v>
      </c>
      <c r="GL68" s="49" t="s">
        <v>90</v>
      </c>
      <c r="GM68" s="49" t="s">
        <v>91</v>
      </c>
      <c r="GN68" s="49" t="s">
        <v>92</v>
      </c>
      <c r="GO68" s="49" t="s">
        <v>93</v>
      </c>
      <c r="GP68" s="49" t="s">
        <v>94</v>
      </c>
      <c r="GQ68" s="49" t="s">
        <v>88</v>
      </c>
      <c r="GR68" s="49" t="s">
        <v>89</v>
      </c>
      <c r="GS68" s="49" t="s">
        <v>90</v>
      </c>
      <c r="GT68" s="49" t="s">
        <v>91</v>
      </c>
      <c r="GU68" s="49" t="s">
        <v>92</v>
      </c>
      <c r="GV68" s="49" t="s">
        <v>93</v>
      </c>
      <c r="GW68" s="49" t="s">
        <v>94</v>
      </c>
      <c r="GX68" s="49" t="s">
        <v>88</v>
      </c>
      <c r="GY68" s="49" t="s">
        <v>89</v>
      </c>
      <c r="GZ68" s="49" t="s">
        <v>90</v>
      </c>
      <c r="HA68" s="49" t="s">
        <v>91</v>
      </c>
      <c r="HB68" s="49" t="s">
        <v>92</v>
      </c>
      <c r="HC68" s="139" t="s">
        <v>93</v>
      </c>
      <c r="HD68" s="49" t="s">
        <v>94</v>
      </c>
      <c r="HE68" s="49" t="s">
        <v>88</v>
      </c>
      <c r="HF68" s="49" t="s">
        <v>89</v>
      </c>
    </row>
    <row r="69" spans="1:214" ht="15.75" thickBot="1" x14ac:dyDescent="0.3">
      <c r="DX69" s="89">
        <v>44317</v>
      </c>
      <c r="DY69" s="53">
        <v>44318</v>
      </c>
      <c r="DZ69" s="53">
        <v>44319</v>
      </c>
      <c r="EA69" s="53">
        <v>44320</v>
      </c>
      <c r="EB69" s="53">
        <v>44321</v>
      </c>
      <c r="EC69" s="53">
        <v>44322</v>
      </c>
      <c r="ED69" s="53">
        <v>44323</v>
      </c>
      <c r="EE69" s="53">
        <v>44324</v>
      </c>
      <c r="EF69" s="53">
        <v>44325</v>
      </c>
      <c r="EG69" s="53">
        <v>44326</v>
      </c>
      <c r="EH69" s="53">
        <v>44327</v>
      </c>
      <c r="EI69" s="138">
        <v>44328</v>
      </c>
      <c r="EJ69" s="53">
        <v>44329</v>
      </c>
      <c r="EK69" s="53">
        <v>44330</v>
      </c>
      <c r="EL69" s="53">
        <v>44331</v>
      </c>
      <c r="EM69" s="53">
        <v>44332</v>
      </c>
      <c r="EN69" s="53">
        <v>44333</v>
      </c>
      <c r="EO69" s="53">
        <v>44334</v>
      </c>
      <c r="EP69" s="53">
        <v>44335</v>
      </c>
      <c r="EQ69" s="53">
        <v>44336</v>
      </c>
      <c r="ER69" s="53">
        <v>44337</v>
      </c>
      <c r="ES69" s="53">
        <v>44338</v>
      </c>
      <c r="ET69" s="53">
        <v>44339</v>
      </c>
      <c r="EU69" s="53">
        <v>44340</v>
      </c>
      <c r="EV69" s="53">
        <v>44341</v>
      </c>
      <c r="EW69" s="53">
        <v>44342</v>
      </c>
      <c r="EX69" s="53">
        <v>44343</v>
      </c>
      <c r="EY69" s="53">
        <v>44344</v>
      </c>
      <c r="EZ69" s="53">
        <v>44345</v>
      </c>
      <c r="FA69" s="53">
        <v>44346</v>
      </c>
      <c r="FB69" s="90">
        <v>44347</v>
      </c>
      <c r="FC69" s="114">
        <v>44348</v>
      </c>
      <c r="FD69" s="53">
        <v>44349</v>
      </c>
      <c r="FE69" s="53">
        <v>44350</v>
      </c>
      <c r="FF69" s="53">
        <v>44351</v>
      </c>
      <c r="FG69" s="53">
        <v>44352</v>
      </c>
      <c r="FH69" s="53">
        <v>44353</v>
      </c>
      <c r="FI69" s="53">
        <v>44354</v>
      </c>
      <c r="FJ69" s="53">
        <v>44355</v>
      </c>
      <c r="FK69" s="53">
        <v>44356</v>
      </c>
      <c r="FL69" s="53">
        <v>44357</v>
      </c>
      <c r="FM69" s="53">
        <v>44358</v>
      </c>
      <c r="FN69" s="53">
        <v>44359</v>
      </c>
      <c r="FO69" s="53">
        <v>44360</v>
      </c>
      <c r="FP69" s="53">
        <v>44361</v>
      </c>
      <c r="FQ69" s="53">
        <v>44362</v>
      </c>
      <c r="FR69" s="53">
        <v>44363</v>
      </c>
      <c r="FS69" s="53">
        <v>44364</v>
      </c>
      <c r="FT69" s="53">
        <v>44365</v>
      </c>
      <c r="FU69" s="53">
        <v>44366</v>
      </c>
      <c r="FV69" s="53">
        <v>44367</v>
      </c>
      <c r="FW69" s="53">
        <v>44368</v>
      </c>
      <c r="FX69" s="53">
        <v>44369</v>
      </c>
      <c r="FY69" s="53">
        <v>44370</v>
      </c>
      <c r="FZ69" s="53">
        <v>44371</v>
      </c>
      <c r="GA69" s="53">
        <v>44372</v>
      </c>
      <c r="GB69" s="53">
        <v>44373</v>
      </c>
      <c r="GC69" s="53">
        <v>44374</v>
      </c>
      <c r="GD69" s="53">
        <v>44375</v>
      </c>
      <c r="GE69" s="53">
        <v>44376</v>
      </c>
      <c r="GF69" s="90">
        <v>44377</v>
      </c>
      <c r="GG69" s="89">
        <v>44378</v>
      </c>
      <c r="GH69" s="53">
        <v>44379</v>
      </c>
      <c r="GI69" s="53">
        <v>44380</v>
      </c>
      <c r="GJ69" s="53">
        <v>44381</v>
      </c>
      <c r="GK69" s="53">
        <v>44382</v>
      </c>
      <c r="GL69" s="53">
        <v>44383</v>
      </c>
      <c r="GM69" s="53">
        <v>44384</v>
      </c>
      <c r="GN69" s="53">
        <v>44385</v>
      </c>
      <c r="GO69" s="53">
        <v>44386</v>
      </c>
      <c r="GP69" s="53">
        <v>44387</v>
      </c>
      <c r="GQ69" s="53">
        <v>44388</v>
      </c>
      <c r="GR69" s="53">
        <v>44389</v>
      </c>
      <c r="GS69" s="53">
        <v>44390</v>
      </c>
      <c r="GT69" s="53">
        <v>44391</v>
      </c>
      <c r="GU69" s="53">
        <v>44392</v>
      </c>
      <c r="GV69" s="53">
        <v>44393</v>
      </c>
      <c r="GW69" s="53">
        <v>44394</v>
      </c>
      <c r="GX69" s="53">
        <v>44395</v>
      </c>
      <c r="GY69" s="53">
        <v>44396</v>
      </c>
      <c r="GZ69" s="53">
        <v>44397</v>
      </c>
      <c r="HA69" s="53">
        <v>44398</v>
      </c>
      <c r="HB69" s="53">
        <v>44399</v>
      </c>
      <c r="HC69" s="138">
        <v>44400</v>
      </c>
      <c r="HD69" s="53">
        <v>44401</v>
      </c>
      <c r="HE69" s="53">
        <v>44402</v>
      </c>
      <c r="HF69" s="53">
        <v>44403</v>
      </c>
    </row>
    <row r="70" spans="1:214" ht="15.75" x14ac:dyDescent="0.25">
      <c r="A70" s="299" t="s">
        <v>53</v>
      </c>
      <c r="B70" s="248">
        <v>1</v>
      </c>
      <c r="C70" s="250">
        <v>1</v>
      </c>
      <c r="D70" s="245" t="s">
        <v>51</v>
      </c>
      <c r="E70" s="216" t="s">
        <v>0</v>
      </c>
      <c r="F70" s="246" t="s">
        <v>2</v>
      </c>
      <c r="G70" s="219" t="s">
        <v>301</v>
      </c>
      <c r="DX70" s="85"/>
      <c r="DY70" s="83"/>
      <c r="DZ70" s="83"/>
      <c r="EA70" s="83"/>
      <c r="EB70" s="83"/>
      <c r="EC70" s="83"/>
      <c r="ED70" s="83"/>
      <c r="EE70" s="83"/>
      <c r="EF70" s="83"/>
      <c r="EG70" s="157" t="s">
        <v>201</v>
      </c>
      <c r="EH70" s="157" t="s">
        <v>201</v>
      </c>
      <c r="EI70" s="83">
        <v>5</v>
      </c>
      <c r="EJ70" s="83">
        <v>10.5</v>
      </c>
      <c r="EK70" s="83">
        <v>10.5</v>
      </c>
      <c r="EL70" s="83">
        <v>10.5</v>
      </c>
      <c r="EM70" s="83">
        <v>10.5</v>
      </c>
      <c r="EN70" s="83">
        <v>10.5</v>
      </c>
      <c r="EO70" s="83">
        <v>10.5</v>
      </c>
      <c r="EP70" s="83">
        <v>10.5</v>
      </c>
      <c r="EQ70" s="83">
        <v>10.5</v>
      </c>
      <c r="ER70" s="83">
        <v>10.5</v>
      </c>
      <c r="ES70" s="83">
        <v>10.5</v>
      </c>
      <c r="ET70" s="83">
        <v>10.5</v>
      </c>
      <c r="EU70" s="83">
        <v>10.5</v>
      </c>
      <c r="EV70" s="83">
        <v>10.5</v>
      </c>
      <c r="EW70" s="83">
        <v>5</v>
      </c>
      <c r="EX70" s="83"/>
      <c r="EY70" s="83"/>
      <c r="EZ70" s="83"/>
      <c r="FA70" s="83"/>
      <c r="FB70" s="84"/>
      <c r="FC70" s="83"/>
      <c r="FD70" s="83"/>
      <c r="FE70" s="83"/>
      <c r="FF70" s="83"/>
      <c r="FG70" s="83"/>
      <c r="FH70" s="83"/>
      <c r="FI70" s="157" t="s">
        <v>201</v>
      </c>
      <c r="FJ70" s="157" t="s">
        <v>201</v>
      </c>
      <c r="FK70" s="83">
        <v>5</v>
      </c>
      <c r="FL70" s="83">
        <v>10.5</v>
      </c>
      <c r="FM70" s="83">
        <v>10.5</v>
      </c>
      <c r="FN70" s="83">
        <v>10.5</v>
      </c>
      <c r="FO70" s="83">
        <v>10.5</v>
      </c>
      <c r="FP70" s="83">
        <v>10.5</v>
      </c>
      <c r="FQ70" s="83">
        <v>10.5</v>
      </c>
      <c r="FR70" s="83">
        <v>10.5</v>
      </c>
      <c r="FS70" s="83">
        <v>10.5</v>
      </c>
      <c r="FT70" s="83">
        <v>10.5</v>
      </c>
      <c r="FU70" s="83">
        <v>10.5</v>
      </c>
      <c r="FV70" s="83">
        <v>10.5</v>
      </c>
      <c r="FW70" s="83">
        <v>10.5</v>
      </c>
      <c r="FX70" s="83">
        <v>10.5</v>
      </c>
      <c r="FY70" s="83">
        <v>5</v>
      </c>
      <c r="FZ70" s="83"/>
      <c r="GA70" s="83"/>
      <c r="GB70" s="83"/>
      <c r="GC70" s="83"/>
      <c r="GD70" s="83"/>
      <c r="GE70" s="83"/>
      <c r="GF70" s="84"/>
      <c r="GG70" s="85"/>
      <c r="GH70" s="83"/>
      <c r="GI70" s="83"/>
      <c r="GJ70" s="83"/>
      <c r="GK70" s="83" t="s">
        <v>201</v>
      </c>
      <c r="GL70" s="83" t="s">
        <v>201</v>
      </c>
      <c r="GM70" s="83">
        <v>5</v>
      </c>
      <c r="GN70" s="83">
        <v>10.5</v>
      </c>
      <c r="GO70" s="83">
        <v>10.5</v>
      </c>
      <c r="GP70" s="83">
        <v>10.5</v>
      </c>
      <c r="GQ70" s="83">
        <v>10.5</v>
      </c>
      <c r="GR70" s="235">
        <v>10.5</v>
      </c>
      <c r="GS70" s="235">
        <v>10.5</v>
      </c>
      <c r="GT70" s="235">
        <v>10.5</v>
      </c>
      <c r="GU70" s="235">
        <v>10.5</v>
      </c>
      <c r="GV70" s="235">
        <v>10.5</v>
      </c>
      <c r="GW70" s="235">
        <v>10.5</v>
      </c>
      <c r="GX70" s="235">
        <v>10.5</v>
      </c>
      <c r="GY70" s="235">
        <v>10.5</v>
      </c>
      <c r="GZ70" s="235">
        <v>10.5</v>
      </c>
      <c r="HA70" s="235">
        <v>5</v>
      </c>
      <c r="HB70" s="235"/>
      <c r="HC70" s="235"/>
      <c r="HD70" s="235"/>
      <c r="HE70" s="235"/>
      <c r="HF70" s="83"/>
    </row>
    <row r="71" spans="1:214" ht="15.75" x14ac:dyDescent="0.25">
      <c r="A71" s="212" t="s">
        <v>68</v>
      </c>
      <c r="B71" s="128">
        <v>7</v>
      </c>
      <c r="C71" s="251">
        <v>1</v>
      </c>
      <c r="D71" s="245" t="s">
        <v>48</v>
      </c>
      <c r="E71" s="216" t="s">
        <v>2</v>
      </c>
      <c r="F71" s="244" t="s">
        <v>2</v>
      </c>
      <c r="G71" s="219" t="s">
        <v>301</v>
      </c>
      <c r="DX71" s="85"/>
      <c r="DY71" s="83"/>
      <c r="DZ71" s="83"/>
      <c r="EA71" s="83"/>
      <c r="EB71" s="83"/>
      <c r="EC71" s="83"/>
      <c r="ED71" s="83"/>
      <c r="EE71" s="83"/>
      <c r="EF71" s="83"/>
      <c r="EG71" s="157" t="s">
        <v>201</v>
      </c>
      <c r="EH71" s="157" t="s">
        <v>201</v>
      </c>
      <c r="EI71" s="83">
        <v>5</v>
      </c>
      <c r="EJ71" s="83">
        <v>10.5</v>
      </c>
      <c r="EK71" s="83">
        <v>10.5</v>
      </c>
      <c r="EL71" s="83">
        <v>10.5</v>
      </c>
      <c r="EM71" s="83">
        <v>10.5</v>
      </c>
      <c r="EN71" s="83">
        <v>10.5</v>
      </c>
      <c r="EO71" s="83">
        <v>10.5</v>
      </c>
      <c r="EP71" s="83">
        <v>10.5</v>
      </c>
      <c r="EQ71" s="83">
        <v>10.5</v>
      </c>
      <c r="ER71" s="83">
        <v>10.5</v>
      </c>
      <c r="ES71" s="83">
        <v>10.5</v>
      </c>
      <c r="ET71" s="83">
        <v>10.5</v>
      </c>
      <c r="EU71" s="83">
        <v>10.5</v>
      </c>
      <c r="EV71" s="83">
        <v>5</v>
      </c>
      <c r="EW71" s="249"/>
      <c r="EX71" s="249"/>
      <c r="EY71" s="249"/>
      <c r="EZ71" s="249"/>
      <c r="FA71" s="249"/>
      <c r="FB71" s="249"/>
      <c r="FC71" s="249"/>
      <c r="FD71" s="249"/>
      <c r="FE71" s="249"/>
      <c r="FF71" s="249"/>
      <c r="FG71" s="249"/>
      <c r="FH71" s="249"/>
      <c r="FI71" s="249"/>
      <c r="FJ71" s="249"/>
      <c r="FK71" s="83">
        <v>5</v>
      </c>
      <c r="FL71" s="83">
        <v>10.5</v>
      </c>
      <c r="FM71" s="83">
        <v>10.5</v>
      </c>
      <c r="FN71" s="83">
        <v>10.5</v>
      </c>
      <c r="FO71" s="83">
        <v>10.5</v>
      </c>
      <c r="FP71" s="83">
        <v>10.5</v>
      </c>
      <c r="FQ71" s="83">
        <v>10.5</v>
      </c>
      <c r="FR71" s="83">
        <v>10.5</v>
      </c>
      <c r="FS71" s="83">
        <v>10.5</v>
      </c>
      <c r="FT71" s="83">
        <v>10.5</v>
      </c>
      <c r="FU71" s="83">
        <v>10.5</v>
      </c>
      <c r="FV71" s="83">
        <v>10.5</v>
      </c>
      <c r="FW71" s="83">
        <v>10.5</v>
      </c>
      <c r="FX71" s="83">
        <v>10.5</v>
      </c>
      <c r="FY71" s="83">
        <v>5</v>
      </c>
      <c r="FZ71" s="83"/>
      <c r="GA71" s="83"/>
      <c r="GB71" s="83"/>
      <c r="GC71" s="83"/>
      <c r="GD71" s="83"/>
      <c r="GE71" s="83"/>
      <c r="GF71" s="84"/>
      <c r="GG71" s="85"/>
      <c r="GH71" s="83"/>
      <c r="GI71" s="83"/>
      <c r="GJ71" s="83"/>
      <c r="GK71" s="83"/>
      <c r="GL71" s="83"/>
      <c r="GM71" s="83">
        <v>5</v>
      </c>
      <c r="GN71" s="83">
        <v>10.5</v>
      </c>
      <c r="GO71" s="83">
        <v>10.5</v>
      </c>
      <c r="GP71" s="83">
        <v>10.5</v>
      </c>
      <c r="GQ71" s="83">
        <v>10.5</v>
      </c>
      <c r="GR71" s="83">
        <v>10.5</v>
      </c>
      <c r="GS71" s="83">
        <v>10.5</v>
      </c>
      <c r="GT71" s="83">
        <v>10.5</v>
      </c>
      <c r="GU71" s="83">
        <v>10.5</v>
      </c>
      <c r="GV71" s="83">
        <v>10.5</v>
      </c>
      <c r="GW71" s="83">
        <v>10.5</v>
      </c>
      <c r="GX71" s="83">
        <v>10.5</v>
      </c>
      <c r="GY71" s="83">
        <v>10.5</v>
      </c>
      <c r="GZ71" s="83">
        <v>10.5</v>
      </c>
      <c r="HA71" s="83">
        <v>5</v>
      </c>
      <c r="HB71" s="83"/>
      <c r="HC71" s="83"/>
      <c r="HD71" s="83"/>
      <c r="HE71" s="83"/>
      <c r="HF71" s="83"/>
    </row>
    <row r="72" spans="1:214" ht="15.75" x14ac:dyDescent="0.25">
      <c r="A72" s="212" t="s">
        <v>77</v>
      </c>
      <c r="B72" s="128">
        <v>8</v>
      </c>
      <c r="C72" s="251">
        <v>1</v>
      </c>
      <c r="D72" s="245" t="s">
        <v>48</v>
      </c>
      <c r="E72" s="216" t="s">
        <v>2</v>
      </c>
      <c r="F72" s="244" t="s">
        <v>2</v>
      </c>
      <c r="G72" s="219" t="s">
        <v>301</v>
      </c>
      <c r="DX72" s="85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>
        <v>5</v>
      </c>
      <c r="EJ72" s="83">
        <v>10.5</v>
      </c>
      <c r="EK72" s="83">
        <v>10.5</v>
      </c>
      <c r="EL72" s="83">
        <v>10.5</v>
      </c>
      <c r="EM72" s="83">
        <v>10.5</v>
      </c>
      <c r="EN72" s="83">
        <v>10.5</v>
      </c>
      <c r="EO72" s="83">
        <v>10.5</v>
      </c>
      <c r="EP72" s="83">
        <v>10.5</v>
      </c>
      <c r="EQ72" s="83">
        <v>10.5</v>
      </c>
      <c r="ER72" s="83">
        <v>10.5</v>
      </c>
      <c r="ES72" s="83">
        <v>10.5</v>
      </c>
      <c r="ET72" s="83">
        <v>10.5</v>
      </c>
      <c r="EU72" s="83">
        <v>10.5</v>
      </c>
      <c r="EV72" s="83">
        <v>10.5</v>
      </c>
      <c r="EW72" s="83">
        <v>5</v>
      </c>
      <c r="EX72" s="83"/>
      <c r="EY72" s="83"/>
      <c r="EZ72" s="83"/>
      <c r="FA72" s="83"/>
      <c r="FB72" s="84"/>
      <c r="FC72" s="83"/>
      <c r="FD72" s="83"/>
      <c r="FE72" s="83"/>
      <c r="FF72" s="83"/>
      <c r="FG72" s="83"/>
      <c r="FH72" s="83"/>
      <c r="FI72" s="83"/>
      <c r="FJ72" s="83"/>
      <c r="FK72" s="83">
        <v>5</v>
      </c>
      <c r="FL72" s="83">
        <v>10.5</v>
      </c>
      <c r="FM72" s="83">
        <v>10.5</v>
      </c>
      <c r="FN72" s="83">
        <v>10.5</v>
      </c>
      <c r="FO72" s="83">
        <v>10.5</v>
      </c>
      <c r="FP72" s="83">
        <v>10.5</v>
      </c>
      <c r="FQ72" s="83">
        <v>10.5</v>
      </c>
      <c r="FR72" s="83">
        <v>10.5</v>
      </c>
      <c r="FS72" s="83">
        <v>10.5</v>
      </c>
      <c r="FT72" s="83">
        <v>10.5</v>
      </c>
      <c r="FU72" s="83">
        <v>10.5</v>
      </c>
      <c r="FV72" s="83">
        <v>10.5</v>
      </c>
      <c r="FW72" s="83">
        <v>10.5</v>
      </c>
      <c r="FX72" s="83">
        <v>10.5</v>
      </c>
      <c r="FY72" s="83">
        <v>5</v>
      </c>
      <c r="FZ72" s="83"/>
      <c r="GA72" s="83"/>
      <c r="GB72" s="83"/>
      <c r="GC72" s="83"/>
      <c r="GD72" s="83"/>
      <c r="GE72" s="83"/>
      <c r="GF72" s="84"/>
      <c r="GG72" s="85"/>
      <c r="GH72" s="83"/>
      <c r="GI72" s="83"/>
      <c r="GJ72" s="83"/>
      <c r="GK72" s="83"/>
      <c r="GL72" s="83"/>
      <c r="GM72" s="83">
        <v>5</v>
      </c>
      <c r="GN72" s="83">
        <v>10.5</v>
      </c>
      <c r="GO72" s="83">
        <v>10.5</v>
      </c>
      <c r="GP72" s="83">
        <v>10.5</v>
      </c>
      <c r="GQ72" s="83">
        <v>10.5</v>
      </c>
      <c r="GR72" s="83">
        <v>10.5</v>
      </c>
      <c r="GS72" s="83">
        <v>10.5</v>
      </c>
      <c r="GT72" s="83">
        <v>10.5</v>
      </c>
      <c r="GU72" s="83">
        <v>10.5</v>
      </c>
      <c r="GV72" s="83">
        <v>10.5</v>
      </c>
      <c r="GW72" s="83">
        <v>10.5</v>
      </c>
      <c r="GX72" s="83">
        <v>10.5</v>
      </c>
      <c r="GY72" s="83">
        <v>10.5</v>
      </c>
      <c r="GZ72" s="83">
        <v>10.5</v>
      </c>
      <c r="HA72" s="83">
        <v>5</v>
      </c>
      <c r="HB72" s="83"/>
      <c r="HC72" s="83"/>
      <c r="HD72" s="83"/>
      <c r="HE72" s="83"/>
      <c r="HF72" s="83"/>
    </row>
    <row r="73" spans="1:214" ht="15.75" x14ac:dyDescent="0.25">
      <c r="A73" s="212" t="s">
        <v>296</v>
      </c>
      <c r="B73" s="128">
        <v>9</v>
      </c>
      <c r="C73" s="251">
        <v>1</v>
      </c>
      <c r="D73" s="245" t="s">
        <v>48</v>
      </c>
      <c r="E73" s="216" t="s">
        <v>2</v>
      </c>
      <c r="F73" s="244" t="s">
        <v>2</v>
      </c>
      <c r="G73" s="219" t="s">
        <v>301</v>
      </c>
      <c r="DX73" s="268"/>
      <c r="DY73" s="81"/>
      <c r="DZ73" s="81"/>
      <c r="EA73" s="81"/>
      <c r="EB73" s="81"/>
      <c r="EC73" s="81"/>
      <c r="ED73" s="81"/>
      <c r="EE73" s="81"/>
      <c r="EF73" s="81"/>
      <c r="EG73" s="81"/>
      <c r="EH73" s="81"/>
      <c r="EI73" s="83">
        <v>5</v>
      </c>
      <c r="EJ73" s="83">
        <v>10.5</v>
      </c>
      <c r="EK73" s="83">
        <v>10.5</v>
      </c>
      <c r="EL73" s="83">
        <v>10.5</v>
      </c>
      <c r="EM73" s="83">
        <v>10.5</v>
      </c>
      <c r="EN73" s="83">
        <v>10.5</v>
      </c>
      <c r="EO73" s="83">
        <v>10.5</v>
      </c>
      <c r="EP73" s="83">
        <v>10.5</v>
      </c>
      <c r="EQ73" s="83">
        <v>10.5</v>
      </c>
      <c r="ER73" s="83">
        <v>10.5</v>
      </c>
      <c r="ES73" s="83">
        <v>10.5</v>
      </c>
      <c r="ET73" s="83">
        <v>10.5</v>
      </c>
      <c r="EU73" s="83">
        <v>10.5</v>
      </c>
      <c r="EV73" s="83">
        <v>10.5</v>
      </c>
      <c r="EW73" s="83">
        <v>5</v>
      </c>
      <c r="EX73" s="83"/>
      <c r="EY73" s="83"/>
      <c r="EZ73" s="83"/>
      <c r="FA73" s="83"/>
      <c r="FB73" s="84"/>
      <c r="FC73" s="83"/>
      <c r="FD73" s="83"/>
      <c r="FE73" s="83"/>
      <c r="FF73" s="83"/>
      <c r="FG73" s="83"/>
      <c r="FH73" s="83"/>
      <c r="FI73" s="83"/>
      <c r="FJ73" s="83"/>
      <c r="FK73" s="83">
        <v>5</v>
      </c>
      <c r="FL73" s="83">
        <v>10.5</v>
      </c>
      <c r="FM73" s="83">
        <v>10.5</v>
      </c>
      <c r="FN73" s="83">
        <v>10.5</v>
      </c>
      <c r="FO73" s="83">
        <v>10.5</v>
      </c>
      <c r="FP73" s="83">
        <v>10.5</v>
      </c>
      <c r="FQ73" s="83">
        <v>10.5</v>
      </c>
      <c r="FR73" s="83">
        <v>10.5</v>
      </c>
      <c r="FS73" s="83">
        <v>10.5</v>
      </c>
      <c r="FT73" s="83">
        <v>10.5</v>
      </c>
      <c r="FU73" s="83">
        <v>10.5</v>
      </c>
      <c r="FV73" s="83">
        <v>10.5</v>
      </c>
      <c r="FW73" s="83">
        <v>10.5</v>
      </c>
      <c r="FX73" s="83">
        <v>10.5</v>
      </c>
      <c r="FY73" s="83">
        <v>5</v>
      </c>
      <c r="FZ73" s="81"/>
      <c r="GA73" s="81"/>
      <c r="GB73" s="81"/>
      <c r="GC73" s="81"/>
      <c r="GD73" s="81"/>
      <c r="GE73" s="81"/>
      <c r="GF73" s="267"/>
      <c r="GG73" s="268"/>
      <c r="GH73" s="81"/>
      <c r="GI73" s="81"/>
      <c r="GJ73" s="81"/>
      <c r="GK73" s="81"/>
      <c r="GL73" s="81"/>
      <c r="GM73" s="81">
        <v>5</v>
      </c>
      <c r="GN73" s="81">
        <v>10.5</v>
      </c>
      <c r="GO73" s="81">
        <v>10.5</v>
      </c>
      <c r="GP73" s="81">
        <v>10.5</v>
      </c>
      <c r="GQ73" s="81">
        <v>10.5</v>
      </c>
      <c r="GR73" s="81">
        <v>10.5</v>
      </c>
      <c r="GS73" s="81">
        <v>10.5</v>
      </c>
      <c r="GT73" s="81">
        <v>10.5</v>
      </c>
      <c r="GU73" s="81">
        <v>10.5</v>
      </c>
      <c r="GV73" s="81">
        <v>10.5</v>
      </c>
      <c r="GW73" s="81">
        <v>10.5</v>
      </c>
      <c r="GX73" s="81">
        <v>10.5</v>
      </c>
      <c r="GY73" s="81">
        <v>10.5</v>
      </c>
      <c r="GZ73" s="81">
        <v>10.5</v>
      </c>
      <c r="HA73" s="81">
        <v>5</v>
      </c>
      <c r="HB73" s="81"/>
      <c r="HC73" s="81"/>
      <c r="HD73" s="81"/>
      <c r="HE73" s="81"/>
      <c r="HF73" s="81"/>
    </row>
    <row r="74" spans="1:214" ht="15.75" x14ac:dyDescent="0.25">
      <c r="A74" s="299" t="s">
        <v>55</v>
      </c>
      <c r="B74" s="128">
        <v>1</v>
      </c>
      <c r="C74" s="251">
        <v>2</v>
      </c>
      <c r="D74" s="245" t="s">
        <v>51</v>
      </c>
      <c r="E74" s="216" t="s">
        <v>1</v>
      </c>
      <c r="F74" s="244" t="s">
        <v>3</v>
      </c>
      <c r="G74" s="220" t="s">
        <v>302</v>
      </c>
      <c r="DX74" s="85">
        <v>10.5</v>
      </c>
      <c r="DY74" s="83">
        <v>10.5</v>
      </c>
      <c r="DZ74" s="83">
        <v>10.5</v>
      </c>
      <c r="EA74" s="83">
        <v>10.5</v>
      </c>
      <c r="EB74" s="83">
        <v>10.5</v>
      </c>
      <c r="EC74" s="83">
        <v>10.5</v>
      </c>
      <c r="ED74" s="83">
        <v>10.5</v>
      </c>
      <c r="EE74" s="83">
        <v>10.5</v>
      </c>
      <c r="EF74" s="83">
        <v>10.5</v>
      </c>
      <c r="EG74" s="83">
        <v>10.5</v>
      </c>
      <c r="EH74" s="83">
        <v>10.5</v>
      </c>
      <c r="EI74" s="83">
        <v>5</v>
      </c>
      <c r="EJ74" s="83"/>
      <c r="EK74" s="83"/>
      <c r="EL74" s="83"/>
      <c r="EM74" s="83"/>
      <c r="EN74" s="83"/>
      <c r="EO74" s="83"/>
      <c r="EP74" s="83"/>
      <c r="EQ74" s="83"/>
      <c r="ER74" s="83"/>
      <c r="ES74" s="83"/>
      <c r="ET74" s="83"/>
      <c r="EU74" s="83"/>
      <c r="EV74" s="83"/>
      <c r="EW74" s="286">
        <v>5</v>
      </c>
      <c r="EX74" s="286">
        <v>10.5</v>
      </c>
      <c r="EY74" s="286">
        <v>10.5</v>
      </c>
      <c r="EZ74" s="286">
        <v>10.5</v>
      </c>
      <c r="FA74" s="286">
        <v>10.5</v>
      </c>
      <c r="FB74" s="295">
        <v>10.5</v>
      </c>
      <c r="FC74" s="286">
        <v>10.5</v>
      </c>
      <c r="FD74" s="286">
        <v>10.5</v>
      </c>
      <c r="FE74" s="286">
        <v>10.5</v>
      </c>
      <c r="FF74" s="286">
        <v>10.5</v>
      </c>
      <c r="FG74" s="286">
        <v>10.5</v>
      </c>
      <c r="FH74" s="286">
        <v>10.5</v>
      </c>
      <c r="FI74" s="286">
        <v>10.5</v>
      </c>
      <c r="FJ74" s="286">
        <v>10.5</v>
      </c>
      <c r="FK74" s="286">
        <v>10.5</v>
      </c>
      <c r="FL74" s="286">
        <v>10.5</v>
      </c>
      <c r="FM74" s="286">
        <v>10.5</v>
      </c>
      <c r="FN74" s="286">
        <v>10.5</v>
      </c>
      <c r="FO74" s="286">
        <v>10.5</v>
      </c>
      <c r="FP74" s="286">
        <v>10.5</v>
      </c>
      <c r="FQ74" s="286">
        <v>10.5</v>
      </c>
      <c r="FR74" s="286">
        <v>5</v>
      </c>
      <c r="FS74" s="83"/>
      <c r="FT74" s="83"/>
      <c r="FU74" s="83"/>
      <c r="FV74" s="83"/>
      <c r="FW74" s="83"/>
      <c r="FX74" s="83"/>
      <c r="FY74" s="83">
        <v>5</v>
      </c>
      <c r="FZ74" s="83">
        <v>10.5</v>
      </c>
      <c r="GA74" s="83">
        <v>10.5</v>
      </c>
      <c r="GB74" s="83">
        <v>10.5</v>
      </c>
      <c r="GC74" s="83">
        <v>10.5</v>
      </c>
      <c r="GD74" s="83">
        <v>10.5</v>
      </c>
      <c r="GE74" s="83">
        <v>10.5</v>
      </c>
      <c r="GF74" s="84">
        <v>10.5</v>
      </c>
      <c r="GG74" s="85">
        <v>10.5</v>
      </c>
      <c r="GH74" s="83">
        <v>10.5</v>
      </c>
      <c r="GI74" s="307">
        <v>10.5</v>
      </c>
      <c r="GJ74" s="307">
        <v>10.5</v>
      </c>
      <c r="GK74" s="307">
        <v>10.5</v>
      </c>
      <c r="GL74" s="307">
        <v>10.5</v>
      </c>
      <c r="GM74" s="307">
        <v>5</v>
      </c>
      <c r="GN74" s="83"/>
      <c r="GO74" s="83"/>
      <c r="GP74" s="83"/>
      <c r="GQ74" s="83"/>
      <c r="GR74" s="83"/>
      <c r="GS74" s="83"/>
      <c r="GT74" s="83"/>
      <c r="GU74" s="83"/>
      <c r="GV74" s="83"/>
      <c r="GW74" s="83"/>
      <c r="GX74" s="83"/>
      <c r="GY74" s="83"/>
      <c r="GZ74" s="83"/>
      <c r="HA74" s="83"/>
      <c r="HB74" s="83"/>
      <c r="HC74" s="83"/>
      <c r="HD74" s="83"/>
      <c r="HE74" s="83"/>
      <c r="HF74" s="83"/>
    </row>
    <row r="75" spans="1:214" ht="15.75" x14ac:dyDescent="0.25">
      <c r="A75" s="213" t="s">
        <v>47</v>
      </c>
      <c r="B75" s="128">
        <v>5</v>
      </c>
      <c r="C75" s="251">
        <v>2</v>
      </c>
      <c r="D75" s="245" t="s">
        <v>48</v>
      </c>
      <c r="E75" s="216" t="s">
        <v>2</v>
      </c>
      <c r="F75" s="244" t="s">
        <v>3</v>
      </c>
      <c r="G75" s="220" t="s">
        <v>302</v>
      </c>
      <c r="DX75" s="305">
        <v>10.5</v>
      </c>
      <c r="DY75" s="305">
        <v>10.5</v>
      </c>
      <c r="DZ75" s="305">
        <v>10.5</v>
      </c>
      <c r="EA75" s="305">
        <v>10.5</v>
      </c>
      <c r="EB75" s="302">
        <v>10.5</v>
      </c>
      <c r="EC75" s="302">
        <v>10.5</v>
      </c>
      <c r="ED75" s="302">
        <v>10.5</v>
      </c>
      <c r="EE75" s="302">
        <v>10.5</v>
      </c>
      <c r="EF75" s="302">
        <v>10.5</v>
      </c>
      <c r="EG75" s="249">
        <v>10.5</v>
      </c>
      <c r="EH75" s="249">
        <v>10.5</v>
      </c>
      <c r="EI75" s="249">
        <v>5</v>
      </c>
      <c r="EJ75" s="249"/>
      <c r="EK75" s="249"/>
      <c r="EL75" s="249"/>
      <c r="EM75" s="249"/>
      <c r="EN75" s="249"/>
      <c r="EO75" s="249"/>
      <c r="EP75" s="249"/>
      <c r="EQ75" s="83"/>
      <c r="ER75" s="83"/>
      <c r="ES75" s="83"/>
      <c r="ET75" s="83"/>
      <c r="EU75" s="157" t="s">
        <v>201</v>
      </c>
      <c r="EV75" s="157" t="s">
        <v>201</v>
      </c>
      <c r="EW75" s="286">
        <v>5</v>
      </c>
      <c r="EX75" s="286">
        <v>10.5</v>
      </c>
      <c r="EY75" s="286">
        <v>10.5</v>
      </c>
      <c r="EZ75" s="286">
        <v>10.5</v>
      </c>
      <c r="FA75" s="286">
        <v>10.5</v>
      </c>
      <c r="FB75" s="295">
        <v>10.5</v>
      </c>
      <c r="FC75" s="286">
        <v>10.5</v>
      </c>
      <c r="FD75" s="286">
        <v>10.5</v>
      </c>
      <c r="FE75" s="286">
        <v>10.5</v>
      </c>
      <c r="FF75" s="286">
        <v>10.5</v>
      </c>
      <c r="FG75" s="286">
        <v>10.5</v>
      </c>
      <c r="FH75" s="286">
        <v>10.5</v>
      </c>
      <c r="FI75" s="286">
        <v>10.5</v>
      </c>
      <c r="FJ75" s="286">
        <v>10.5</v>
      </c>
      <c r="FK75" s="286">
        <v>10.5</v>
      </c>
      <c r="FL75" s="286">
        <v>10.5</v>
      </c>
      <c r="FM75" s="286">
        <v>10.5</v>
      </c>
      <c r="FN75" s="286">
        <v>10.5</v>
      </c>
      <c r="FO75" s="286">
        <v>10.5</v>
      </c>
      <c r="FP75" s="286">
        <v>10.5</v>
      </c>
      <c r="FQ75" s="286">
        <v>10.5</v>
      </c>
      <c r="FR75" s="286">
        <v>5</v>
      </c>
      <c r="FS75" s="249"/>
      <c r="FT75" s="249"/>
      <c r="FU75" s="249"/>
      <c r="FV75" s="249"/>
      <c r="FW75" s="249"/>
      <c r="FX75" s="249"/>
      <c r="FY75" s="249"/>
      <c r="FZ75" s="83"/>
      <c r="GA75" s="83"/>
      <c r="GB75" s="83"/>
      <c r="GC75" s="83"/>
      <c r="GD75" s="83"/>
      <c r="GE75" s="83"/>
      <c r="GF75" s="84"/>
      <c r="GG75" s="85">
        <v>5</v>
      </c>
      <c r="GH75" s="83">
        <v>10.5</v>
      </c>
      <c r="GI75" s="307">
        <v>10.5</v>
      </c>
      <c r="GJ75" s="307">
        <v>10.5</v>
      </c>
      <c r="GK75" s="307">
        <v>10.5</v>
      </c>
      <c r="GL75" s="307">
        <v>10.5</v>
      </c>
      <c r="GM75" s="307">
        <v>5</v>
      </c>
      <c r="GN75" s="83"/>
      <c r="GO75" s="83"/>
      <c r="GP75" s="83"/>
      <c r="GQ75" s="83"/>
      <c r="GR75" s="83"/>
      <c r="GS75" s="83"/>
      <c r="GT75" s="83"/>
      <c r="GU75" s="83"/>
      <c r="GV75" s="83"/>
      <c r="GW75" s="83"/>
      <c r="GX75" s="83"/>
      <c r="GY75" s="83"/>
      <c r="GZ75" s="83"/>
      <c r="HA75" s="83"/>
      <c r="HB75" s="83"/>
      <c r="HC75" s="83"/>
      <c r="HD75" s="83"/>
      <c r="HE75" s="83"/>
      <c r="HF75" s="83"/>
    </row>
    <row r="76" spans="1:214" ht="15.75" x14ac:dyDescent="0.25">
      <c r="A76" s="213" t="s">
        <v>69</v>
      </c>
      <c r="B76" s="128">
        <v>8</v>
      </c>
      <c r="C76" s="251">
        <v>2</v>
      </c>
      <c r="D76" s="264" t="s">
        <v>48</v>
      </c>
      <c r="E76" s="216" t="s">
        <v>3</v>
      </c>
      <c r="F76" s="244" t="s">
        <v>3</v>
      </c>
      <c r="G76" s="220" t="s">
        <v>302</v>
      </c>
      <c r="DX76" s="228">
        <v>10.5</v>
      </c>
      <c r="DY76" s="228">
        <v>10.5</v>
      </c>
      <c r="DZ76" s="228">
        <v>10.5</v>
      </c>
      <c r="EA76" s="228">
        <v>10.5</v>
      </c>
      <c r="EB76" s="228">
        <v>10.5</v>
      </c>
      <c r="EC76" s="228">
        <v>10.5</v>
      </c>
      <c r="ED76" s="228">
        <v>10.5</v>
      </c>
      <c r="EE76" s="228">
        <v>10.5</v>
      </c>
      <c r="EF76" s="228">
        <v>10.5</v>
      </c>
      <c r="EG76" s="228">
        <v>10.5</v>
      </c>
      <c r="EH76" s="228">
        <v>10.5</v>
      </c>
      <c r="EI76" s="228">
        <v>5</v>
      </c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286">
        <v>5</v>
      </c>
      <c r="EX76" s="286">
        <v>10.5</v>
      </c>
      <c r="EY76" s="286">
        <v>10.5</v>
      </c>
      <c r="EZ76" s="286">
        <v>10.5</v>
      </c>
      <c r="FA76" s="286">
        <v>10.5</v>
      </c>
      <c r="FB76" s="295">
        <v>10.5</v>
      </c>
      <c r="FC76" s="286">
        <v>10.5</v>
      </c>
      <c r="FD76" s="286">
        <v>10.5</v>
      </c>
      <c r="FE76" s="286">
        <v>10.5</v>
      </c>
      <c r="FF76" s="286">
        <v>10.5</v>
      </c>
      <c r="FG76" s="286">
        <v>10.5</v>
      </c>
      <c r="FH76" s="286">
        <v>10.5</v>
      </c>
      <c r="FI76" s="286">
        <v>10.5</v>
      </c>
      <c r="FJ76" s="286">
        <v>10.5</v>
      </c>
      <c r="FK76" s="286">
        <v>10.5</v>
      </c>
      <c r="FL76" s="286">
        <v>10.5</v>
      </c>
      <c r="FM76" s="286">
        <v>10.5</v>
      </c>
      <c r="FN76" s="286">
        <v>10.5</v>
      </c>
      <c r="FO76" s="286">
        <v>10.5</v>
      </c>
      <c r="FP76" s="286">
        <v>10.5</v>
      </c>
      <c r="FQ76" s="286">
        <v>10.5</v>
      </c>
      <c r="FR76" s="286">
        <v>5</v>
      </c>
      <c r="FS76" s="83"/>
      <c r="FT76" s="83"/>
      <c r="FU76" s="83"/>
      <c r="FV76" s="83"/>
      <c r="FW76" s="83"/>
      <c r="FX76" s="83"/>
      <c r="FY76" s="83">
        <v>5</v>
      </c>
      <c r="FZ76" s="83">
        <v>10.5</v>
      </c>
      <c r="GA76" s="83">
        <v>10.5</v>
      </c>
      <c r="GB76" s="83">
        <v>10.5</v>
      </c>
      <c r="GC76" s="83">
        <v>10.5</v>
      </c>
      <c r="GD76" s="83">
        <v>10.5</v>
      </c>
      <c r="GE76" s="83">
        <v>10.5</v>
      </c>
      <c r="GF76" s="84">
        <v>10.5</v>
      </c>
      <c r="GG76" s="85">
        <v>10.5</v>
      </c>
      <c r="GH76" s="83">
        <v>10.5</v>
      </c>
      <c r="GI76" s="307">
        <v>10.5</v>
      </c>
      <c r="GJ76" s="307">
        <v>10.5</v>
      </c>
      <c r="GK76" s="307">
        <v>10.5</v>
      </c>
      <c r="GL76" s="307">
        <v>10.5</v>
      </c>
      <c r="GM76" s="307">
        <v>5</v>
      </c>
      <c r="GN76" s="83"/>
      <c r="GO76" s="83"/>
      <c r="GP76" s="83"/>
      <c r="GQ76" s="83"/>
      <c r="GR76" s="83"/>
      <c r="GS76" s="83"/>
      <c r="GT76" s="83"/>
      <c r="GU76" s="83"/>
      <c r="GV76" s="83"/>
      <c r="GW76" s="83"/>
      <c r="GX76" s="83"/>
      <c r="GY76" s="83"/>
      <c r="GZ76" s="83"/>
      <c r="HA76" s="83"/>
      <c r="HB76" s="83"/>
      <c r="HC76" s="83"/>
      <c r="HD76" s="83"/>
      <c r="HE76" s="83"/>
      <c r="HF76" s="83"/>
    </row>
    <row r="77" spans="1:214" ht="15.75" x14ac:dyDescent="0.25">
      <c r="A77" s="213" t="s">
        <v>199</v>
      </c>
      <c r="B77" s="128">
        <v>10</v>
      </c>
      <c r="C77" s="251">
        <v>3</v>
      </c>
      <c r="D77" s="245" t="s">
        <v>48</v>
      </c>
      <c r="E77" s="216" t="s">
        <v>3</v>
      </c>
      <c r="F77" s="244" t="s">
        <v>0</v>
      </c>
      <c r="G77" s="220" t="s">
        <v>302</v>
      </c>
      <c r="DX77" s="303">
        <v>10.5</v>
      </c>
      <c r="DY77" s="303">
        <v>10.5</v>
      </c>
      <c r="DZ77" s="303">
        <v>10.5</v>
      </c>
      <c r="EA77" s="303">
        <v>10.5</v>
      </c>
      <c r="EB77" s="303">
        <v>10.5</v>
      </c>
      <c r="EC77" s="303">
        <v>10.5</v>
      </c>
      <c r="ED77" s="303">
        <v>10.5</v>
      </c>
      <c r="EE77" s="303">
        <v>10.5</v>
      </c>
      <c r="EF77" s="303">
        <v>10.5</v>
      </c>
      <c r="EG77" s="303">
        <v>10.5</v>
      </c>
      <c r="EH77" s="303">
        <v>10.5</v>
      </c>
      <c r="EI77" s="303">
        <v>5</v>
      </c>
      <c r="EJ77" s="83"/>
      <c r="EK77" s="83"/>
      <c r="EL77" s="83"/>
      <c r="EM77" s="83"/>
      <c r="EN77" s="83"/>
      <c r="EO77" s="83"/>
      <c r="EP77" s="83"/>
      <c r="EQ77" s="83"/>
      <c r="ER77" s="83"/>
      <c r="ES77" s="83"/>
      <c r="ET77" s="83"/>
      <c r="EU77" s="157" t="s">
        <v>201</v>
      </c>
      <c r="EV77" s="157" t="s">
        <v>201</v>
      </c>
      <c r="EW77" s="286">
        <v>5</v>
      </c>
      <c r="EX77" s="286">
        <v>10.5</v>
      </c>
      <c r="EY77" s="286">
        <v>10.5</v>
      </c>
      <c r="EZ77" s="286">
        <v>10.5</v>
      </c>
      <c r="FA77" s="286">
        <v>10.5</v>
      </c>
      <c r="FB77" s="295">
        <v>10.5</v>
      </c>
      <c r="FC77" s="286">
        <v>10.5</v>
      </c>
      <c r="FD77" s="286">
        <v>10.5</v>
      </c>
      <c r="FE77" s="286">
        <v>10.5</v>
      </c>
      <c r="FF77" s="286">
        <v>10.5</v>
      </c>
      <c r="FG77" s="286">
        <v>10.5</v>
      </c>
      <c r="FH77" s="286">
        <v>10.5</v>
      </c>
      <c r="FI77" s="286">
        <v>10.5</v>
      </c>
      <c r="FJ77" s="286">
        <v>10.5</v>
      </c>
      <c r="FK77" s="286">
        <v>10.5</v>
      </c>
      <c r="FL77" s="286">
        <v>10.5</v>
      </c>
      <c r="FM77" s="286">
        <v>10.5</v>
      </c>
      <c r="FN77" s="286">
        <v>10.5</v>
      </c>
      <c r="FO77" s="286">
        <v>10.5</v>
      </c>
      <c r="FP77" s="286">
        <v>10.5</v>
      </c>
      <c r="FQ77" s="286">
        <v>10.5</v>
      </c>
      <c r="FR77" s="286">
        <v>5</v>
      </c>
      <c r="FS77" s="83"/>
      <c r="FT77" s="83"/>
      <c r="FU77" s="83"/>
      <c r="FV77" s="83"/>
      <c r="FW77" s="157" t="s">
        <v>201</v>
      </c>
      <c r="FX77" s="157" t="s">
        <v>201</v>
      </c>
      <c r="FY77" s="83">
        <v>5</v>
      </c>
      <c r="FZ77" s="83">
        <v>10.5</v>
      </c>
      <c r="GA77" s="83">
        <v>10.5</v>
      </c>
      <c r="GB77" s="83">
        <v>10.5</v>
      </c>
      <c r="GC77" s="83">
        <v>10.5</v>
      </c>
      <c r="GD77" s="83">
        <v>10.5</v>
      </c>
      <c r="GE77" s="83">
        <v>10.5</v>
      </c>
      <c r="GF77" s="84">
        <v>10.5</v>
      </c>
      <c r="GG77" s="85">
        <v>10.5</v>
      </c>
      <c r="GH77" s="83">
        <v>10.5</v>
      </c>
      <c r="GI77" s="307">
        <v>10.5</v>
      </c>
      <c r="GJ77" s="307">
        <v>10.5</v>
      </c>
      <c r="GK77" s="307">
        <v>10.5</v>
      </c>
      <c r="GL77" s="307">
        <v>10.5</v>
      </c>
      <c r="GM77" s="307">
        <v>5</v>
      </c>
      <c r="GN77" s="83"/>
      <c r="GO77" s="83"/>
      <c r="GP77" s="83"/>
      <c r="GQ77" s="83"/>
      <c r="GR77" s="83"/>
      <c r="GS77" s="83"/>
      <c r="GT77" s="83"/>
      <c r="GU77" s="83"/>
      <c r="GV77" s="83"/>
      <c r="GW77" s="83"/>
      <c r="GX77" s="83"/>
      <c r="GY77" s="83"/>
      <c r="GZ77" s="83"/>
      <c r="HA77" s="83"/>
      <c r="HB77" s="83"/>
      <c r="HC77" s="83"/>
      <c r="HD77" s="83"/>
      <c r="HE77" s="83"/>
      <c r="HF77" s="235"/>
    </row>
    <row r="78" spans="1:214" ht="15.75" x14ac:dyDescent="0.25">
      <c r="A78" s="299" t="s">
        <v>64</v>
      </c>
      <c r="B78" s="128">
        <v>2</v>
      </c>
      <c r="C78" s="251">
        <v>3</v>
      </c>
      <c r="D78" s="264" t="s">
        <v>51</v>
      </c>
      <c r="E78" s="216" t="s">
        <v>0</v>
      </c>
      <c r="F78" s="244" t="s">
        <v>0</v>
      </c>
      <c r="G78" s="219" t="s">
        <v>300</v>
      </c>
      <c r="DX78" s="85">
        <v>10.5</v>
      </c>
      <c r="DY78" s="83">
        <v>10.5</v>
      </c>
      <c r="DZ78" s="83">
        <v>10.5</v>
      </c>
      <c r="EA78" s="83">
        <v>10.5</v>
      </c>
      <c r="EB78" s="83">
        <v>5</v>
      </c>
      <c r="EC78" s="83"/>
      <c r="ED78" s="83"/>
      <c r="EE78" s="83"/>
      <c r="EF78" s="83"/>
      <c r="EG78" s="83"/>
      <c r="EH78" s="83"/>
      <c r="EI78" s="83"/>
      <c r="EN78" s="249"/>
      <c r="EO78" s="249"/>
      <c r="EP78" s="249"/>
      <c r="EQ78" s="249"/>
      <c r="ER78" s="249"/>
      <c r="ES78" s="249"/>
      <c r="ET78" s="249"/>
      <c r="EU78" s="249"/>
      <c r="EV78" s="249"/>
      <c r="EW78" s="249"/>
      <c r="EX78" s="249"/>
      <c r="EY78" s="249"/>
      <c r="EZ78" s="249"/>
      <c r="FA78" s="83"/>
      <c r="FB78" s="298" t="s">
        <v>201</v>
      </c>
      <c r="FC78" s="157" t="s">
        <v>201</v>
      </c>
      <c r="FD78" s="286">
        <v>5</v>
      </c>
      <c r="FE78" s="286">
        <v>10.5</v>
      </c>
      <c r="FF78" s="286">
        <v>10.5</v>
      </c>
      <c r="FG78" s="286">
        <v>10.5</v>
      </c>
      <c r="FH78" s="286">
        <v>10.5</v>
      </c>
      <c r="FI78" s="286">
        <v>10.5</v>
      </c>
      <c r="FJ78" s="286">
        <v>10.5</v>
      </c>
      <c r="FK78" s="286">
        <v>10.5</v>
      </c>
      <c r="FL78" s="286">
        <v>10.5</v>
      </c>
      <c r="FM78" s="286">
        <v>10.5</v>
      </c>
      <c r="FN78" s="286">
        <v>10.5</v>
      </c>
      <c r="FO78" s="286">
        <v>10.5</v>
      </c>
      <c r="FP78" s="286">
        <v>10.5</v>
      </c>
      <c r="FQ78" s="286">
        <v>10.5</v>
      </c>
      <c r="FR78" s="286">
        <v>5</v>
      </c>
      <c r="FS78" s="286">
        <v>10.5</v>
      </c>
      <c r="FT78" s="286">
        <v>10.5</v>
      </c>
      <c r="FU78" s="286">
        <v>10.5</v>
      </c>
      <c r="FV78" s="286">
        <v>10.5</v>
      </c>
      <c r="FW78" s="286">
        <v>10.5</v>
      </c>
      <c r="FX78" s="286">
        <v>10.5</v>
      </c>
      <c r="FY78" s="286">
        <v>10.5</v>
      </c>
      <c r="FZ78" s="286">
        <v>10.5</v>
      </c>
      <c r="GA78" s="286">
        <v>10.5</v>
      </c>
      <c r="GB78" s="286">
        <v>10.5</v>
      </c>
      <c r="GC78" s="286">
        <v>10.5</v>
      </c>
      <c r="GD78" s="286">
        <v>10.5</v>
      </c>
      <c r="GE78" s="286">
        <v>10.5</v>
      </c>
      <c r="GF78" s="295">
        <v>5</v>
      </c>
      <c r="GG78" s="85"/>
      <c r="GH78" s="83"/>
      <c r="GI78" s="83"/>
      <c r="GJ78" s="83"/>
      <c r="GK78" s="83"/>
      <c r="GL78" s="83"/>
      <c r="GM78" s="83"/>
      <c r="GN78" s="83"/>
      <c r="GO78" s="83"/>
      <c r="GP78" s="83"/>
      <c r="GQ78" s="83"/>
      <c r="GR78" s="83"/>
      <c r="GS78" s="83"/>
      <c r="GT78" s="83">
        <v>5</v>
      </c>
      <c r="GU78" s="83">
        <v>10.5</v>
      </c>
      <c r="GV78" s="83">
        <v>10.5</v>
      </c>
      <c r="GW78" s="83">
        <v>10.5</v>
      </c>
      <c r="GX78" s="83">
        <v>10.5</v>
      </c>
      <c r="GY78" s="83">
        <v>10.5</v>
      </c>
      <c r="GZ78" s="83">
        <v>10.5</v>
      </c>
      <c r="HA78" s="83">
        <v>10.5</v>
      </c>
      <c r="HB78" s="83">
        <v>10.5</v>
      </c>
      <c r="HC78" s="83">
        <v>10.5</v>
      </c>
      <c r="HD78" s="83">
        <v>10.5</v>
      </c>
      <c r="HE78" s="83">
        <v>10.5</v>
      </c>
      <c r="HF78" s="83">
        <v>10.5</v>
      </c>
    </row>
    <row r="79" spans="1:214" ht="15.75" x14ac:dyDescent="0.25">
      <c r="A79" s="215" t="s">
        <v>71</v>
      </c>
      <c r="B79" s="128">
        <v>3</v>
      </c>
      <c r="C79" s="251">
        <v>3</v>
      </c>
      <c r="D79" s="264" t="s">
        <v>48</v>
      </c>
      <c r="E79" s="216" t="s">
        <v>2</v>
      </c>
      <c r="F79" s="244" t="s">
        <v>0</v>
      </c>
      <c r="G79" s="219" t="s">
        <v>304</v>
      </c>
      <c r="DX79" s="85">
        <v>10.5</v>
      </c>
      <c r="DY79" s="83">
        <v>10.5</v>
      </c>
      <c r="DZ79" s="83">
        <v>10.5</v>
      </c>
      <c r="EA79" s="83">
        <v>10.5</v>
      </c>
      <c r="EB79" s="83">
        <v>5</v>
      </c>
      <c r="EN79" s="249"/>
      <c r="EO79" s="249"/>
      <c r="EP79" s="249"/>
      <c r="EQ79" s="249"/>
      <c r="ER79" s="249"/>
      <c r="ES79" s="249"/>
      <c r="ET79" s="249"/>
      <c r="EU79" s="249"/>
      <c r="EV79" s="249"/>
      <c r="EW79" s="249"/>
      <c r="EX79" s="249"/>
      <c r="EY79" s="249"/>
      <c r="EZ79" s="249"/>
      <c r="FA79" s="83"/>
      <c r="FB79" s="84"/>
      <c r="FC79" s="83"/>
      <c r="FD79" s="286">
        <v>5</v>
      </c>
      <c r="FE79" s="286">
        <v>10.5</v>
      </c>
      <c r="FF79" s="286">
        <v>10.5</v>
      </c>
      <c r="FG79" s="286">
        <v>10.5</v>
      </c>
      <c r="FH79" s="286">
        <v>10.5</v>
      </c>
      <c r="FI79" s="286">
        <v>10.5</v>
      </c>
      <c r="FJ79" s="286">
        <v>10.5</v>
      </c>
      <c r="FK79" s="286">
        <v>10.5</v>
      </c>
      <c r="FL79" s="286">
        <v>10.5</v>
      </c>
      <c r="FM79" s="286">
        <v>10.5</v>
      </c>
      <c r="FN79" s="286">
        <v>10.5</v>
      </c>
      <c r="FO79" s="286">
        <v>10.5</v>
      </c>
      <c r="FP79" s="286">
        <v>10.5</v>
      </c>
      <c r="FQ79" s="286">
        <v>10.5</v>
      </c>
      <c r="FR79" s="286">
        <v>5</v>
      </c>
      <c r="FS79" s="286">
        <v>10.5</v>
      </c>
      <c r="FT79" s="286">
        <v>10.5</v>
      </c>
      <c r="FU79" s="286">
        <v>10.5</v>
      </c>
      <c r="FV79" s="286">
        <v>10.5</v>
      </c>
      <c r="FW79" s="286">
        <v>10.5</v>
      </c>
      <c r="FX79" s="286">
        <v>10.5</v>
      </c>
      <c r="FY79" s="286">
        <v>10.5</v>
      </c>
      <c r="FZ79" s="286">
        <v>10.5</v>
      </c>
      <c r="GA79" s="286">
        <v>10.5</v>
      </c>
      <c r="GB79" s="286">
        <v>10.5</v>
      </c>
      <c r="GC79" s="286">
        <v>10.5</v>
      </c>
      <c r="GD79" s="286">
        <v>10.5</v>
      </c>
      <c r="GE79" s="286">
        <v>10.5</v>
      </c>
      <c r="GF79" s="295">
        <v>5</v>
      </c>
      <c r="GG79" s="85"/>
      <c r="GH79" s="83"/>
      <c r="GI79" s="83"/>
      <c r="GJ79" s="83"/>
      <c r="GK79" s="83"/>
      <c r="GL79" s="83"/>
      <c r="GM79" s="83"/>
      <c r="GN79" s="83"/>
      <c r="GO79" s="83"/>
      <c r="GP79" s="83"/>
      <c r="GQ79" s="83"/>
      <c r="GR79" s="83"/>
      <c r="GS79" s="83"/>
      <c r="GT79" s="83">
        <v>5</v>
      </c>
      <c r="GU79" s="83">
        <v>10.5</v>
      </c>
      <c r="GV79" s="83">
        <v>10.5</v>
      </c>
      <c r="GW79" s="83">
        <v>10.5</v>
      </c>
      <c r="GX79" s="83">
        <v>10.5</v>
      </c>
      <c r="GY79" s="83">
        <v>10.5</v>
      </c>
      <c r="GZ79" s="83">
        <v>10.5</v>
      </c>
      <c r="HA79" s="83">
        <v>10.5</v>
      </c>
      <c r="HB79" s="83">
        <v>10.5</v>
      </c>
      <c r="HC79" s="83">
        <v>10.5</v>
      </c>
      <c r="HD79" s="83">
        <v>10.5</v>
      </c>
      <c r="HE79" s="83">
        <v>10.5</v>
      </c>
      <c r="HF79" s="83">
        <v>10.5</v>
      </c>
    </row>
    <row r="80" spans="1:214" ht="15.75" x14ac:dyDescent="0.25">
      <c r="A80" s="214" t="s">
        <v>57</v>
      </c>
      <c r="B80" s="128">
        <v>4</v>
      </c>
      <c r="C80" s="251">
        <v>3</v>
      </c>
      <c r="D80" s="264" t="s">
        <v>48</v>
      </c>
      <c r="E80" s="216" t="s">
        <v>3</v>
      </c>
      <c r="F80" s="244" t="s">
        <v>0</v>
      </c>
      <c r="G80" s="219" t="s">
        <v>306</v>
      </c>
      <c r="DX80" s="226">
        <v>10.5</v>
      </c>
      <c r="DY80" s="227">
        <v>10.5</v>
      </c>
      <c r="DZ80" s="227">
        <v>10.5</v>
      </c>
      <c r="EA80" s="227">
        <v>10.5</v>
      </c>
      <c r="EB80" s="227">
        <v>5</v>
      </c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P80" s="83"/>
      <c r="EQ80" s="83"/>
      <c r="ER80" s="83"/>
      <c r="ES80" s="83"/>
      <c r="ET80" s="83"/>
      <c r="EU80" s="83"/>
      <c r="EV80" s="83"/>
      <c r="EW80" s="83"/>
      <c r="EX80" s="83"/>
      <c r="EY80" s="83"/>
      <c r="EZ80" s="83"/>
      <c r="FA80" s="83"/>
      <c r="FB80" s="298" t="s">
        <v>201</v>
      </c>
      <c r="FC80" s="157" t="s">
        <v>201</v>
      </c>
      <c r="FD80" s="286">
        <v>5</v>
      </c>
      <c r="FE80" s="286">
        <v>10.5</v>
      </c>
      <c r="FF80" s="286">
        <v>10.5</v>
      </c>
      <c r="FG80" s="286">
        <v>10.5</v>
      </c>
      <c r="FH80" s="286">
        <v>10.5</v>
      </c>
      <c r="FI80" s="286">
        <v>10.5</v>
      </c>
      <c r="FJ80" s="286">
        <v>10.5</v>
      </c>
      <c r="FK80" s="286">
        <v>10.5</v>
      </c>
      <c r="FL80" s="286">
        <v>10.5</v>
      </c>
      <c r="FM80" s="286">
        <v>10.5</v>
      </c>
      <c r="FN80" s="286">
        <v>10.5</v>
      </c>
      <c r="FO80" s="286">
        <v>10.5</v>
      </c>
      <c r="FP80" s="286">
        <v>10.5</v>
      </c>
      <c r="FQ80" s="286">
        <v>10.5</v>
      </c>
      <c r="FR80" s="227">
        <v>5</v>
      </c>
      <c r="FS80" s="227">
        <v>10.5</v>
      </c>
      <c r="FT80" s="227">
        <v>10.5</v>
      </c>
      <c r="FU80" s="227">
        <v>10.5</v>
      </c>
      <c r="FV80" s="227">
        <v>10.5</v>
      </c>
      <c r="FW80" s="227">
        <v>10.5</v>
      </c>
      <c r="FX80" s="227">
        <v>10.5</v>
      </c>
      <c r="FY80" s="227">
        <v>10.5</v>
      </c>
      <c r="FZ80" s="227">
        <v>10.5</v>
      </c>
      <c r="GA80" s="227">
        <v>10.5</v>
      </c>
      <c r="GB80" s="227">
        <v>10.5</v>
      </c>
      <c r="GC80" s="227">
        <v>10.5</v>
      </c>
      <c r="GD80" s="227">
        <v>10.5</v>
      </c>
      <c r="GE80" s="227">
        <v>10.5</v>
      </c>
      <c r="GF80" s="229">
        <v>5</v>
      </c>
      <c r="GG80" s="85"/>
      <c r="GH80" s="83"/>
      <c r="GI80" s="83"/>
      <c r="GJ80" s="83"/>
      <c r="GK80" s="83"/>
      <c r="GL80" s="83"/>
      <c r="GM80" s="83"/>
      <c r="GN80" s="83"/>
      <c r="GO80" s="83"/>
      <c r="GP80" s="83"/>
      <c r="GQ80" s="83"/>
      <c r="GR80" s="83"/>
      <c r="GS80" s="83"/>
      <c r="GT80" s="83">
        <v>5</v>
      </c>
      <c r="GU80" s="83">
        <v>10.5</v>
      </c>
      <c r="GV80" s="83">
        <v>10.5</v>
      </c>
      <c r="GW80" s="83">
        <v>10.5</v>
      </c>
      <c r="GX80" s="83">
        <v>10.5</v>
      </c>
      <c r="GY80" s="83">
        <v>10.5</v>
      </c>
      <c r="GZ80" s="83">
        <v>10.5</v>
      </c>
      <c r="HA80" s="83">
        <v>10.5</v>
      </c>
      <c r="HB80" s="83">
        <v>10.5</v>
      </c>
      <c r="HC80" s="83">
        <v>10.5</v>
      </c>
      <c r="HD80" s="83">
        <v>10.5</v>
      </c>
      <c r="HE80" s="83">
        <v>10.5</v>
      </c>
      <c r="HF80" s="83">
        <v>10.5</v>
      </c>
    </row>
    <row r="81" spans="1:214" ht="15.75" x14ac:dyDescent="0.25">
      <c r="A81" s="212" t="s">
        <v>70</v>
      </c>
      <c r="B81" s="128">
        <v>6</v>
      </c>
      <c r="C81" s="251">
        <v>2</v>
      </c>
      <c r="D81" s="264" t="s">
        <v>48</v>
      </c>
      <c r="E81" s="216" t="s">
        <v>3</v>
      </c>
      <c r="F81" s="244" t="s">
        <v>3</v>
      </c>
      <c r="G81" s="219" t="s">
        <v>300</v>
      </c>
      <c r="DX81" s="85">
        <v>10.5</v>
      </c>
      <c r="DY81" s="83">
        <v>10.5</v>
      </c>
      <c r="DZ81" s="83">
        <v>10.5</v>
      </c>
      <c r="EA81" s="83">
        <v>10.5</v>
      </c>
      <c r="EB81" s="83">
        <v>5</v>
      </c>
      <c r="EC81" s="83"/>
      <c r="ED81" s="83"/>
      <c r="EE81" s="83"/>
      <c r="EF81" s="83"/>
      <c r="EG81" s="83"/>
      <c r="EH81" s="83"/>
      <c r="EI81" s="83"/>
      <c r="EJ81" s="83"/>
      <c r="EK81" s="83"/>
      <c r="EL81" s="83"/>
      <c r="EM81" s="83"/>
      <c r="EN81" s="83"/>
      <c r="EO81" s="83"/>
      <c r="EP81" s="83">
        <v>5</v>
      </c>
      <c r="EQ81" s="83">
        <v>10.5</v>
      </c>
      <c r="ER81" s="83">
        <v>10.5</v>
      </c>
      <c r="ES81" s="83">
        <v>10.5</v>
      </c>
      <c r="ET81" s="83">
        <v>10.5</v>
      </c>
      <c r="EU81" s="83">
        <v>10.5</v>
      </c>
      <c r="EV81" s="83">
        <v>10.5</v>
      </c>
      <c r="EW81" s="83">
        <v>10.5</v>
      </c>
      <c r="EX81" s="83">
        <v>10.5</v>
      </c>
      <c r="EY81" s="83">
        <v>10.5</v>
      </c>
      <c r="EZ81" s="83">
        <v>10.5</v>
      </c>
      <c r="FA81" s="83">
        <v>10.5</v>
      </c>
      <c r="FB81" s="84">
        <v>10.5</v>
      </c>
      <c r="FC81" s="83">
        <v>10.5</v>
      </c>
      <c r="FD81" s="81">
        <v>5</v>
      </c>
      <c r="FE81" s="81"/>
      <c r="FF81" s="81"/>
      <c r="FG81" s="81"/>
      <c r="FH81" s="81"/>
      <c r="FI81" s="81"/>
      <c r="FJ81" s="81"/>
      <c r="FK81" s="81"/>
      <c r="FL81" s="81"/>
      <c r="FM81" s="81"/>
      <c r="FN81" s="81"/>
      <c r="FO81" s="81"/>
      <c r="FP81" s="81"/>
      <c r="FQ81" s="81"/>
      <c r="FR81" s="81"/>
      <c r="FS81" s="83"/>
      <c r="FT81" s="83"/>
      <c r="FU81" s="83"/>
      <c r="FV81" s="83"/>
      <c r="FW81" s="83"/>
      <c r="FX81" s="83"/>
      <c r="FY81" s="83"/>
      <c r="FZ81" s="83"/>
      <c r="GA81" s="83"/>
      <c r="GB81" s="83"/>
      <c r="GC81" s="83"/>
      <c r="GD81" s="83"/>
      <c r="GE81" s="83"/>
      <c r="GF81" s="84"/>
      <c r="GG81" s="85"/>
      <c r="GH81" s="83"/>
      <c r="GI81" s="83"/>
      <c r="GJ81" s="83"/>
      <c r="GK81" s="83"/>
      <c r="GL81" s="83"/>
      <c r="GM81" s="83"/>
      <c r="GN81" s="83"/>
      <c r="GO81" s="83"/>
      <c r="GP81" s="83"/>
      <c r="GQ81" s="83"/>
      <c r="GR81" s="83" t="s">
        <v>201</v>
      </c>
      <c r="GS81" s="83" t="s">
        <v>201</v>
      </c>
      <c r="GT81" s="83">
        <v>5</v>
      </c>
      <c r="GU81" s="83">
        <v>10.5</v>
      </c>
      <c r="GV81" s="83">
        <v>10.5</v>
      </c>
      <c r="GW81" s="83">
        <v>10.5</v>
      </c>
      <c r="GX81" s="83">
        <v>10.5</v>
      </c>
      <c r="GY81" s="83">
        <v>10.5</v>
      </c>
      <c r="GZ81" s="83">
        <v>10.5</v>
      </c>
      <c r="HA81" s="83">
        <v>10.5</v>
      </c>
      <c r="HB81" s="83">
        <v>10.5</v>
      </c>
      <c r="HC81" s="83">
        <v>10.5</v>
      </c>
      <c r="HD81" s="83">
        <v>10.5</v>
      </c>
      <c r="HE81" s="83">
        <v>10.5</v>
      </c>
      <c r="HF81" s="235">
        <v>10.5</v>
      </c>
    </row>
    <row r="82" spans="1:214" ht="15.75" x14ac:dyDescent="0.25">
      <c r="A82" s="212" t="s">
        <v>95</v>
      </c>
      <c r="B82" s="128">
        <v>6</v>
      </c>
      <c r="C82" s="251">
        <v>3</v>
      </c>
      <c r="D82" s="245" t="s">
        <v>48</v>
      </c>
      <c r="E82" s="216" t="s">
        <v>2</v>
      </c>
      <c r="F82" s="244" t="s">
        <v>0</v>
      </c>
      <c r="G82" s="219" t="s">
        <v>300</v>
      </c>
      <c r="DX82" s="85">
        <v>10.5</v>
      </c>
      <c r="DY82" s="83">
        <v>10.5</v>
      </c>
      <c r="DZ82" s="83">
        <v>5</v>
      </c>
      <c r="EA82" s="249"/>
      <c r="EB82" s="249"/>
      <c r="EC82" s="249"/>
      <c r="ED82" s="249"/>
      <c r="EE82" s="249"/>
      <c r="EF82" s="249"/>
      <c r="EG82" s="249"/>
      <c r="EH82" s="249"/>
      <c r="EI82" s="249"/>
      <c r="EJ82" s="249"/>
      <c r="EK82" s="249"/>
      <c r="EL82" s="249"/>
      <c r="EM82" s="249"/>
      <c r="EN82" s="249"/>
      <c r="EO82" s="249"/>
      <c r="EP82" s="227">
        <v>5</v>
      </c>
      <c r="EQ82" s="227">
        <v>10.5</v>
      </c>
      <c r="ER82" s="227">
        <v>10.5</v>
      </c>
      <c r="ES82" s="227">
        <v>10.5</v>
      </c>
      <c r="ET82" s="227">
        <v>10.5</v>
      </c>
      <c r="EU82" s="227">
        <v>10.5</v>
      </c>
      <c r="EV82" s="227">
        <v>10.5</v>
      </c>
      <c r="EW82" s="227">
        <v>10.5</v>
      </c>
      <c r="EX82" s="227">
        <v>10.5</v>
      </c>
      <c r="EY82" s="227">
        <v>10.5</v>
      </c>
      <c r="EZ82" s="227">
        <v>10.5</v>
      </c>
      <c r="FA82" s="227">
        <v>10.5</v>
      </c>
      <c r="FB82" s="229">
        <v>10.5</v>
      </c>
      <c r="FC82" s="227">
        <v>10.5</v>
      </c>
      <c r="FD82" s="227">
        <v>5</v>
      </c>
      <c r="FE82" s="286">
        <v>10.5</v>
      </c>
      <c r="FF82" s="286">
        <v>10.5</v>
      </c>
      <c r="FG82" s="286">
        <v>10.5</v>
      </c>
      <c r="FH82" s="286">
        <v>10.5</v>
      </c>
      <c r="FI82" s="286">
        <v>10.5</v>
      </c>
      <c r="FJ82" s="286">
        <v>10.5</v>
      </c>
      <c r="FK82" s="286">
        <v>10.5</v>
      </c>
      <c r="FL82" s="286">
        <v>10.5</v>
      </c>
      <c r="FM82" s="286">
        <v>10.5</v>
      </c>
      <c r="FN82" s="286">
        <v>10.5</v>
      </c>
      <c r="FO82" s="286">
        <v>10.5</v>
      </c>
      <c r="FP82" s="286">
        <v>10.5</v>
      </c>
      <c r="FQ82" s="286">
        <v>10.5</v>
      </c>
      <c r="FR82" s="286">
        <v>5</v>
      </c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4"/>
      <c r="GG82" s="85"/>
      <c r="GH82" s="83"/>
      <c r="GI82" s="83"/>
      <c r="GJ82" s="83"/>
      <c r="GK82" s="83"/>
      <c r="GL82" s="83"/>
      <c r="GM82" s="83"/>
      <c r="GN82" s="83"/>
      <c r="GO82" s="83"/>
      <c r="GP82" s="83"/>
      <c r="GQ82" s="83"/>
      <c r="GR82" s="83"/>
      <c r="GS82" s="83"/>
      <c r="GT82" s="83">
        <v>5</v>
      </c>
      <c r="GU82" s="83">
        <v>10.5</v>
      </c>
      <c r="GV82" s="83">
        <v>10.5</v>
      </c>
      <c r="GW82" s="83">
        <v>10.5</v>
      </c>
      <c r="GX82" s="83">
        <v>10.5</v>
      </c>
      <c r="GY82" s="83">
        <v>10.5</v>
      </c>
      <c r="GZ82" s="83">
        <v>10.5</v>
      </c>
      <c r="HA82" s="83">
        <v>10.5</v>
      </c>
      <c r="HB82" s="83">
        <v>10.5</v>
      </c>
      <c r="HC82" s="83">
        <v>10.5</v>
      </c>
      <c r="HD82" s="83">
        <v>10.5</v>
      </c>
      <c r="HE82" s="83">
        <v>10.5</v>
      </c>
      <c r="HF82" s="83">
        <v>10.5</v>
      </c>
    </row>
    <row r="83" spans="1:214" ht="15.75" x14ac:dyDescent="0.25">
      <c r="A83" s="212" t="s">
        <v>61</v>
      </c>
      <c r="B83" s="128">
        <v>7</v>
      </c>
      <c r="C83" s="251">
        <v>3</v>
      </c>
      <c r="D83" s="245" t="s">
        <v>48</v>
      </c>
      <c r="E83" s="216" t="s">
        <v>3</v>
      </c>
      <c r="F83" s="244" t="s">
        <v>0</v>
      </c>
      <c r="G83" s="219" t="s">
        <v>300</v>
      </c>
      <c r="DX83" s="85">
        <v>10.5</v>
      </c>
      <c r="DY83" s="83">
        <v>10.5</v>
      </c>
      <c r="DZ83" s="83">
        <v>10.5</v>
      </c>
      <c r="EA83" s="83">
        <v>10.5</v>
      </c>
      <c r="EB83" s="83">
        <v>5</v>
      </c>
      <c r="EC83" s="83"/>
      <c r="ED83" s="83"/>
      <c r="EE83" s="83"/>
      <c r="EF83" s="83"/>
      <c r="EG83" s="83"/>
      <c r="EH83" s="83"/>
      <c r="EI83" s="83"/>
      <c r="EJ83" s="83"/>
      <c r="EK83" s="83"/>
      <c r="EL83" s="83"/>
      <c r="EM83" s="83"/>
      <c r="EN83" s="83"/>
      <c r="EO83" s="83"/>
      <c r="EP83" s="83">
        <v>5</v>
      </c>
      <c r="EQ83" s="83">
        <v>10.5</v>
      </c>
      <c r="ER83" s="83">
        <v>10.5</v>
      </c>
      <c r="ES83" s="83">
        <v>10.5</v>
      </c>
      <c r="ET83" s="83">
        <v>10.5</v>
      </c>
      <c r="EU83" s="83">
        <v>10.5</v>
      </c>
      <c r="EV83" s="83">
        <v>10.5</v>
      </c>
      <c r="EW83" s="83">
        <v>10.5</v>
      </c>
      <c r="EX83" s="83">
        <v>10.5</v>
      </c>
      <c r="EY83" s="83">
        <v>10.5</v>
      </c>
      <c r="EZ83" s="83">
        <v>10.5</v>
      </c>
      <c r="FA83" s="83">
        <v>10.5</v>
      </c>
      <c r="FB83" s="84">
        <v>10.5</v>
      </c>
      <c r="FC83" s="83">
        <v>10.5</v>
      </c>
      <c r="FD83" s="83">
        <v>5</v>
      </c>
      <c r="FE83" s="81"/>
      <c r="FF83" s="81"/>
      <c r="FG83" s="81"/>
      <c r="FH83" s="81"/>
      <c r="FI83" s="81"/>
      <c r="FJ83" s="81"/>
      <c r="FK83" s="81"/>
      <c r="FL83" s="81"/>
      <c r="FM83" s="81"/>
      <c r="FN83" s="81"/>
      <c r="FO83" s="81"/>
      <c r="FP83" s="81"/>
      <c r="FQ83" s="81"/>
      <c r="FR83" s="81">
        <v>5</v>
      </c>
      <c r="FS83" s="81">
        <v>10.5</v>
      </c>
      <c r="FT83" s="81">
        <v>10.5</v>
      </c>
      <c r="FU83" s="81">
        <v>10.5</v>
      </c>
      <c r="FV83" s="81">
        <v>10.5</v>
      </c>
      <c r="FW83" s="81">
        <v>10.5</v>
      </c>
      <c r="FX83" s="81">
        <v>10.5</v>
      </c>
      <c r="FY83" s="81">
        <v>10.5</v>
      </c>
      <c r="FZ83" s="81">
        <v>10.5</v>
      </c>
      <c r="GA83" s="81">
        <v>10.5</v>
      </c>
      <c r="GB83" s="81">
        <v>10.5</v>
      </c>
      <c r="GC83" s="81">
        <v>10.5</v>
      </c>
      <c r="GD83" s="81">
        <v>10.5</v>
      </c>
      <c r="GE83" s="81">
        <v>10.5</v>
      </c>
      <c r="GF83" s="267">
        <v>5</v>
      </c>
      <c r="GG83" s="85"/>
      <c r="GH83" s="83"/>
      <c r="GI83" s="83"/>
      <c r="GJ83" s="83"/>
      <c r="GK83" s="83"/>
      <c r="GL83" s="83"/>
      <c r="GM83" s="83"/>
      <c r="GN83" s="83"/>
      <c r="GO83" s="83"/>
      <c r="GP83" s="83"/>
      <c r="GQ83" s="83"/>
      <c r="GR83" s="83"/>
      <c r="GS83" s="83"/>
      <c r="GT83" s="83">
        <v>5</v>
      </c>
      <c r="GU83" s="83">
        <v>10.5</v>
      </c>
      <c r="GV83" s="83">
        <v>10.5</v>
      </c>
      <c r="GW83" s="83">
        <v>10.5</v>
      </c>
      <c r="GX83" s="83">
        <v>10.5</v>
      </c>
      <c r="GY83" s="83">
        <v>10.5</v>
      </c>
      <c r="GZ83" s="83">
        <v>10.5</v>
      </c>
      <c r="HA83" s="83">
        <v>10.5</v>
      </c>
      <c r="HB83" s="83">
        <v>10.5</v>
      </c>
      <c r="HC83" s="83">
        <v>10.5</v>
      </c>
      <c r="HD83" s="83">
        <v>10.5</v>
      </c>
      <c r="HE83" s="83">
        <v>10.5</v>
      </c>
      <c r="HF83" s="83">
        <v>10.5</v>
      </c>
    </row>
    <row r="84" spans="1:214" ht="15.75" x14ac:dyDescent="0.25">
      <c r="A84" s="299" t="s">
        <v>50</v>
      </c>
      <c r="B84" s="128">
        <v>2</v>
      </c>
      <c r="C84" s="251">
        <v>4</v>
      </c>
      <c r="D84" s="245" t="s">
        <v>51</v>
      </c>
      <c r="E84" s="216" t="s">
        <v>1</v>
      </c>
      <c r="F84" s="244" t="s">
        <v>1</v>
      </c>
      <c r="G84" s="220" t="s">
        <v>303</v>
      </c>
      <c r="DX84" s="258"/>
      <c r="DY84" s="83"/>
      <c r="DZ84" s="157" t="s">
        <v>201</v>
      </c>
      <c r="EA84" s="157" t="s">
        <v>201</v>
      </c>
      <c r="EB84" s="83">
        <v>5</v>
      </c>
      <c r="EC84" s="83">
        <v>10.5</v>
      </c>
      <c r="ED84" s="83">
        <v>10.5</v>
      </c>
      <c r="EE84" s="83">
        <v>10.5</v>
      </c>
      <c r="EF84" s="83">
        <v>10.5</v>
      </c>
      <c r="EG84" s="83">
        <v>10.5</v>
      </c>
      <c r="EH84" s="83">
        <v>10.5</v>
      </c>
      <c r="EI84" s="83">
        <v>10.5</v>
      </c>
      <c r="EJ84" s="83">
        <v>10.5</v>
      </c>
      <c r="EK84" s="83">
        <v>10.5</v>
      </c>
      <c r="EL84" s="83">
        <v>10.5</v>
      </c>
      <c r="EM84" s="83">
        <v>10.5</v>
      </c>
      <c r="EN84" s="83">
        <v>10.5</v>
      </c>
      <c r="EO84" s="83">
        <v>10.5</v>
      </c>
      <c r="EP84" s="83">
        <v>5</v>
      </c>
      <c r="EQ84" s="83"/>
      <c r="ER84" s="83"/>
      <c r="ES84" s="83"/>
      <c r="ET84" s="83"/>
      <c r="EU84" s="83"/>
      <c r="EV84" s="83"/>
      <c r="EW84" s="83"/>
      <c r="EX84" s="83"/>
      <c r="EY84" s="83"/>
      <c r="EZ84" s="83"/>
      <c r="FA84" s="83"/>
      <c r="FB84" s="298" t="s">
        <v>201</v>
      </c>
      <c r="FC84" s="157" t="s">
        <v>201</v>
      </c>
      <c r="FD84" s="83">
        <v>5</v>
      </c>
      <c r="FE84" s="83">
        <v>10.5</v>
      </c>
      <c r="FF84" s="83">
        <v>10.5</v>
      </c>
      <c r="FG84" s="83">
        <v>10.5</v>
      </c>
      <c r="FH84" s="83">
        <v>10.5</v>
      </c>
      <c r="FI84" s="83">
        <v>10.5</v>
      </c>
      <c r="FJ84" s="83">
        <v>10.5</v>
      </c>
      <c r="FK84" s="83">
        <v>10.5</v>
      </c>
      <c r="FL84" s="83">
        <v>10.5</v>
      </c>
      <c r="FM84" s="83">
        <v>10.5</v>
      </c>
      <c r="FN84" s="83">
        <v>10.5</v>
      </c>
      <c r="FO84" s="83">
        <v>10.5</v>
      </c>
      <c r="FP84" s="83">
        <v>10.5</v>
      </c>
      <c r="FQ84" s="83">
        <v>10.5</v>
      </c>
      <c r="FR84" s="83">
        <v>5</v>
      </c>
      <c r="FS84" s="83"/>
      <c r="FT84" s="83"/>
      <c r="FU84" s="83"/>
      <c r="FV84" s="83"/>
      <c r="FW84" s="83"/>
      <c r="FX84" s="83"/>
      <c r="FY84" s="83"/>
      <c r="FZ84" s="83"/>
      <c r="GA84" s="83"/>
      <c r="GB84" s="83"/>
      <c r="GC84" s="83"/>
      <c r="GD84" s="157" t="s">
        <v>201</v>
      </c>
      <c r="GE84" s="157" t="s">
        <v>201</v>
      </c>
      <c r="GF84" s="84">
        <v>5</v>
      </c>
      <c r="GG84" s="85">
        <v>10.5</v>
      </c>
      <c r="GH84" s="83">
        <v>10.5</v>
      </c>
      <c r="GI84" s="307">
        <v>10.5</v>
      </c>
      <c r="GJ84" s="307">
        <v>10.5</v>
      </c>
      <c r="GK84" s="307">
        <v>10.5</v>
      </c>
      <c r="GL84" s="307">
        <v>10.5</v>
      </c>
      <c r="GM84" s="307">
        <v>10.5</v>
      </c>
      <c r="GN84" s="83">
        <v>10.5</v>
      </c>
      <c r="GO84" s="83">
        <v>10.5</v>
      </c>
      <c r="GP84" s="83">
        <v>10.5</v>
      </c>
      <c r="GQ84" s="83">
        <v>10.5</v>
      </c>
      <c r="GR84" s="83">
        <v>10.5</v>
      </c>
      <c r="GS84" s="83">
        <v>10.5</v>
      </c>
      <c r="GT84" s="83">
        <v>5</v>
      </c>
      <c r="GU84" s="83"/>
      <c r="GV84" s="83"/>
      <c r="GW84" s="83"/>
      <c r="GX84" s="83"/>
      <c r="GY84" s="83"/>
      <c r="GZ84" s="83"/>
      <c r="HA84" s="83"/>
      <c r="HB84" s="83"/>
      <c r="HC84" s="83"/>
      <c r="HD84" s="83"/>
      <c r="HE84" s="83"/>
      <c r="HF84" s="83" t="s">
        <v>201</v>
      </c>
    </row>
    <row r="85" spans="1:214" ht="15.75" x14ac:dyDescent="0.25">
      <c r="A85" s="215" t="s">
        <v>75</v>
      </c>
      <c r="B85" s="128">
        <v>3</v>
      </c>
      <c r="C85" s="251">
        <v>4</v>
      </c>
      <c r="D85" s="245" t="s">
        <v>48</v>
      </c>
      <c r="E85" s="216" t="s">
        <v>2</v>
      </c>
      <c r="F85" s="244" t="s">
        <v>1</v>
      </c>
      <c r="G85" s="220" t="s">
        <v>305</v>
      </c>
      <c r="DX85" s="85"/>
      <c r="DY85" s="83"/>
      <c r="DZ85" s="157" t="s">
        <v>201</v>
      </c>
      <c r="EA85" s="157" t="s">
        <v>201</v>
      </c>
      <c r="EB85" s="83">
        <v>5</v>
      </c>
      <c r="EC85" s="83">
        <v>10.5</v>
      </c>
      <c r="ED85" s="83">
        <v>10.5</v>
      </c>
      <c r="EE85" s="83">
        <v>10.5</v>
      </c>
      <c r="EF85" s="83">
        <v>10.5</v>
      </c>
      <c r="EG85" s="83">
        <v>10.5</v>
      </c>
      <c r="EH85" s="83">
        <v>10.5</v>
      </c>
      <c r="EI85" s="83">
        <v>10.5</v>
      </c>
      <c r="EJ85" s="83">
        <v>10.5</v>
      </c>
      <c r="EK85" s="83">
        <v>10.5</v>
      </c>
      <c r="EL85" s="83">
        <v>10.5</v>
      </c>
      <c r="EM85" s="83">
        <v>5</v>
      </c>
      <c r="EN85" s="249"/>
      <c r="EO85" s="249"/>
      <c r="EP85" s="249"/>
      <c r="EQ85" s="249"/>
      <c r="ER85" s="249"/>
      <c r="ES85" s="249"/>
      <c r="ET85" s="249"/>
      <c r="EU85" s="249"/>
      <c r="EV85" s="249"/>
      <c r="EW85" s="249"/>
      <c r="EX85" s="249"/>
      <c r="EY85" s="249"/>
      <c r="EZ85" s="249"/>
      <c r="FA85" s="83"/>
      <c r="FB85" s="298" t="s">
        <v>201</v>
      </c>
      <c r="FC85" s="157" t="s">
        <v>201</v>
      </c>
      <c r="FD85" s="227">
        <v>5</v>
      </c>
      <c r="FE85" s="227">
        <v>10.5</v>
      </c>
      <c r="FF85" s="227">
        <v>10.5</v>
      </c>
      <c r="FG85" s="227">
        <v>10.5</v>
      </c>
      <c r="FH85" s="227">
        <v>10.5</v>
      </c>
      <c r="FI85" s="227">
        <v>10.5</v>
      </c>
      <c r="FJ85" s="227">
        <v>10.5</v>
      </c>
      <c r="FK85" s="227">
        <v>10.5</v>
      </c>
      <c r="FL85" s="227">
        <v>10.5</v>
      </c>
      <c r="FM85" s="227">
        <v>10.5</v>
      </c>
      <c r="FN85" s="227">
        <v>10.5</v>
      </c>
      <c r="FO85" s="227">
        <v>10.5</v>
      </c>
      <c r="FP85" s="227">
        <v>10.5</v>
      </c>
      <c r="FQ85" s="227">
        <v>10.5</v>
      </c>
      <c r="FR85" s="227">
        <v>5</v>
      </c>
      <c r="FS85" s="83"/>
      <c r="FT85" s="83"/>
      <c r="FU85" s="83"/>
      <c r="FV85" s="83"/>
      <c r="FW85" s="83"/>
      <c r="FX85" s="83"/>
      <c r="FY85" s="83"/>
      <c r="FZ85" s="83"/>
      <c r="GA85" s="83"/>
      <c r="GB85" s="83"/>
      <c r="GC85" s="83"/>
      <c r="GD85" s="157" t="s">
        <v>201</v>
      </c>
      <c r="GE85" s="157" t="s">
        <v>201</v>
      </c>
      <c r="GF85" s="84">
        <v>5</v>
      </c>
      <c r="GG85" s="85">
        <v>10.5</v>
      </c>
      <c r="GH85" s="83">
        <v>10.5</v>
      </c>
      <c r="GI85" s="307">
        <v>10.5</v>
      </c>
      <c r="GJ85" s="307">
        <v>10.5</v>
      </c>
      <c r="GK85" s="307">
        <v>10.5</v>
      </c>
      <c r="GL85" s="307">
        <v>10.5</v>
      </c>
      <c r="GM85" s="307">
        <v>10.5</v>
      </c>
      <c r="GN85" s="83">
        <v>10.5</v>
      </c>
      <c r="GO85" s="83">
        <v>10.5</v>
      </c>
      <c r="GP85" s="83">
        <v>10.5</v>
      </c>
      <c r="GQ85" s="83">
        <v>10.5</v>
      </c>
      <c r="GR85" s="83">
        <v>10.5</v>
      </c>
      <c r="GS85" s="83">
        <v>10.5</v>
      </c>
      <c r="GT85" s="83">
        <v>5</v>
      </c>
      <c r="GU85" s="83"/>
      <c r="GV85" s="83"/>
      <c r="GW85" s="83"/>
      <c r="GX85" s="83"/>
      <c r="GY85" s="83"/>
      <c r="GZ85" s="83"/>
      <c r="HA85" s="83"/>
      <c r="HB85" s="83"/>
      <c r="HC85" s="83"/>
      <c r="HD85" s="83"/>
      <c r="HE85" s="83"/>
      <c r="HF85" s="83" t="s">
        <v>201</v>
      </c>
    </row>
    <row r="86" spans="1:214" ht="15.75" x14ac:dyDescent="0.25">
      <c r="A86" s="214" t="s">
        <v>73</v>
      </c>
      <c r="B86" s="128">
        <v>4</v>
      </c>
      <c r="C86" s="251">
        <v>4</v>
      </c>
      <c r="D86" s="245" t="s">
        <v>48</v>
      </c>
      <c r="E86" s="216" t="s">
        <v>3</v>
      </c>
      <c r="F86" s="244" t="s">
        <v>1</v>
      </c>
      <c r="G86" s="220" t="s">
        <v>307</v>
      </c>
      <c r="DX86" s="258"/>
      <c r="DY86" s="83"/>
      <c r="DZ86" s="157" t="s">
        <v>201</v>
      </c>
      <c r="EA86" s="157" t="s">
        <v>201</v>
      </c>
      <c r="EB86" s="227">
        <v>5</v>
      </c>
      <c r="EC86" s="227">
        <v>10.5</v>
      </c>
      <c r="ED86" s="227">
        <v>10.5</v>
      </c>
      <c r="EE86" s="227">
        <v>10.5</v>
      </c>
      <c r="EF86" s="227">
        <v>10.5</v>
      </c>
      <c r="EG86" s="227">
        <v>10.5</v>
      </c>
      <c r="EH86" s="227">
        <v>10.5</v>
      </c>
      <c r="EI86" s="227">
        <v>10.5</v>
      </c>
      <c r="EJ86" s="227">
        <v>10.5</v>
      </c>
      <c r="EK86" s="227">
        <v>10.5</v>
      </c>
      <c r="EL86" s="227">
        <v>10.5</v>
      </c>
      <c r="EM86" s="227">
        <v>10.5</v>
      </c>
      <c r="EN86" s="227">
        <v>10.5</v>
      </c>
      <c r="EO86" s="227">
        <v>10.5</v>
      </c>
      <c r="EP86" s="227">
        <v>5</v>
      </c>
      <c r="EQ86" s="83"/>
      <c r="ER86" s="83"/>
      <c r="ES86" s="83"/>
      <c r="ET86" s="83"/>
      <c r="EU86" s="83"/>
      <c r="EV86" s="83"/>
      <c r="EW86" s="83"/>
      <c r="EX86" s="83"/>
      <c r="EY86" s="83"/>
      <c r="EZ86" s="83"/>
      <c r="FA86" s="83"/>
      <c r="FB86" s="298" t="s">
        <v>201</v>
      </c>
      <c r="FC86" s="157" t="s">
        <v>201</v>
      </c>
      <c r="FD86" s="83">
        <v>5</v>
      </c>
      <c r="FE86" s="83">
        <v>10.5</v>
      </c>
      <c r="FF86" s="83">
        <v>10.5</v>
      </c>
      <c r="FG86" s="83">
        <v>10.5</v>
      </c>
      <c r="FH86" s="83">
        <v>10.5</v>
      </c>
      <c r="FI86" s="83">
        <v>10.5</v>
      </c>
      <c r="FJ86" s="83">
        <v>10.5</v>
      </c>
      <c r="FK86" s="83">
        <v>10.5</v>
      </c>
      <c r="FL86" s="83">
        <v>10.5</v>
      </c>
      <c r="FM86" s="83">
        <v>10.5</v>
      </c>
      <c r="FN86" s="83">
        <v>10.5</v>
      </c>
      <c r="FO86" s="83">
        <v>10.5</v>
      </c>
      <c r="FP86" s="83">
        <v>10.5</v>
      </c>
      <c r="FQ86" s="83">
        <v>10.5</v>
      </c>
      <c r="FR86" s="83">
        <v>5</v>
      </c>
      <c r="FS86" s="83"/>
      <c r="FT86" s="83"/>
      <c r="FU86" s="83"/>
      <c r="FV86" s="83"/>
      <c r="FW86" s="83"/>
      <c r="FX86" s="83"/>
      <c r="FY86" s="83"/>
      <c r="FZ86" s="83"/>
      <c r="GA86" s="83"/>
      <c r="GB86" s="83"/>
      <c r="GC86" s="83"/>
      <c r="GD86" s="157" t="s">
        <v>201</v>
      </c>
      <c r="GE86" s="157" t="s">
        <v>201</v>
      </c>
      <c r="GF86" s="229">
        <v>5</v>
      </c>
      <c r="GG86" s="226">
        <v>10.5</v>
      </c>
      <c r="GH86" s="227">
        <v>10.5</v>
      </c>
      <c r="GI86" s="306">
        <v>10.5</v>
      </c>
      <c r="GJ86" s="306">
        <v>10.5</v>
      </c>
      <c r="GK86" s="306">
        <v>10.5</v>
      </c>
      <c r="GL86" s="306">
        <v>10.5</v>
      </c>
      <c r="GM86" s="306">
        <v>10.5</v>
      </c>
      <c r="GN86" s="227">
        <v>10.5</v>
      </c>
      <c r="GO86" s="227">
        <v>10.5</v>
      </c>
      <c r="GP86" s="227">
        <v>10.5</v>
      </c>
      <c r="GQ86" s="227">
        <v>10.5</v>
      </c>
      <c r="GR86" s="227">
        <v>10.5</v>
      </c>
      <c r="GS86" s="227">
        <v>10.5</v>
      </c>
      <c r="GT86" s="227">
        <v>5</v>
      </c>
      <c r="GU86" s="83"/>
      <c r="GV86" s="83"/>
      <c r="GW86" s="83"/>
      <c r="GX86" s="83"/>
      <c r="GY86" s="83"/>
      <c r="GZ86" s="83"/>
      <c r="HA86" s="83"/>
      <c r="HB86" s="83"/>
      <c r="HC86" s="83"/>
      <c r="HD86" s="83"/>
      <c r="HE86" s="83"/>
      <c r="HF86" s="83" t="s">
        <v>201</v>
      </c>
    </row>
    <row r="87" spans="1:214" ht="15.75" x14ac:dyDescent="0.25">
      <c r="A87" s="213" t="s">
        <v>66</v>
      </c>
      <c r="B87" s="128">
        <v>5</v>
      </c>
      <c r="C87" s="251">
        <v>4</v>
      </c>
      <c r="D87" s="245" t="s">
        <v>48</v>
      </c>
      <c r="E87" s="216" t="s">
        <v>3</v>
      </c>
      <c r="F87" s="244" t="s">
        <v>1</v>
      </c>
      <c r="G87" s="220" t="s">
        <v>303</v>
      </c>
      <c r="DX87" s="258"/>
      <c r="DY87" s="83"/>
      <c r="DZ87" s="157" t="s">
        <v>201</v>
      </c>
      <c r="EA87" s="157" t="s">
        <v>201</v>
      </c>
      <c r="EB87" s="83">
        <v>5</v>
      </c>
      <c r="EC87" s="83">
        <v>10.5</v>
      </c>
      <c r="ED87" s="83">
        <v>10.5</v>
      </c>
      <c r="EE87" s="83">
        <v>10.5</v>
      </c>
      <c r="EF87" s="83">
        <v>10.5</v>
      </c>
      <c r="EG87" s="83">
        <v>10.5</v>
      </c>
      <c r="EH87" s="83">
        <v>10.5</v>
      </c>
      <c r="EI87" s="83">
        <v>10.5</v>
      </c>
      <c r="EJ87" s="83">
        <v>10.5</v>
      </c>
      <c r="EK87" s="83">
        <v>10.5</v>
      </c>
      <c r="EL87" s="83">
        <v>10.5</v>
      </c>
      <c r="EM87" s="83">
        <v>10.5</v>
      </c>
      <c r="EN87" s="83">
        <v>10.5</v>
      </c>
      <c r="EO87" s="83">
        <v>10.5</v>
      </c>
      <c r="EP87" s="83">
        <v>5</v>
      </c>
      <c r="EQ87" s="83"/>
      <c r="ER87" s="83"/>
      <c r="ES87" s="83"/>
      <c r="ET87" s="83"/>
      <c r="EU87" s="83"/>
      <c r="EV87" s="83"/>
      <c r="EW87" s="83"/>
      <c r="EX87" s="83"/>
      <c r="EY87" s="83"/>
      <c r="EZ87" s="83"/>
      <c r="FA87" s="83"/>
      <c r="FB87" s="298" t="s">
        <v>201</v>
      </c>
      <c r="FC87" s="157" t="s">
        <v>201</v>
      </c>
      <c r="FD87" s="83">
        <v>5</v>
      </c>
      <c r="FE87" s="83">
        <v>10.5</v>
      </c>
      <c r="FF87" s="83">
        <v>10.5</v>
      </c>
      <c r="FG87" s="83">
        <v>10.5</v>
      </c>
      <c r="FH87" s="83">
        <v>10.5</v>
      </c>
      <c r="FI87" s="83">
        <v>10.5</v>
      </c>
      <c r="FJ87" s="83">
        <v>10.5</v>
      </c>
      <c r="FK87" s="83">
        <v>10.5</v>
      </c>
      <c r="FL87" s="83">
        <v>10.5</v>
      </c>
      <c r="FM87" s="83">
        <v>10.5</v>
      </c>
      <c r="FN87" s="83">
        <v>10.5</v>
      </c>
      <c r="FO87" s="83">
        <v>10.5</v>
      </c>
      <c r="FP87" s="83">
        <v>10.5</v>
      </c>
      <c r="FQ87" s="83">
        <v>10.5</v>
      </c>
      <c r="FR87" s="83">
        <v>5</v>
      </c>
      <c r="FS87" s="83"/>
      <c r="FT87" s="83"/>
      <c r="FU87" s="83"/>
      <c r="FV87" s="83"/>
      <c r="FW87" s="83"/>
      <c r="FX87" s="83"/>
      <c r="FY87" s="83"/>
      <c r="FZ87" s="83"/>
      <c r="GA87" s="83"/>
      <c r="GB87" s="83"/>
      <c r="GC87" s="83"/>
      <c r="GD87" s="157" t="s">
        <v>201</v>
      </c>
      <c r="GE87" s="157" t="s">
        <v>201</v>
      </c>
      <c r="GF87" s="84">
        <v>5</v>
      </c>
      <c r="GG87" s="85">
        <v>10.5</v>
      </c>
      <c r="GH87" s="83">
        <v>10.5</v>
      </c>
      <c r="GI87" s="307">
        <v>10.5</v>
      </c>
      <c r="GJ87" s="307">
        <v>10.5</v>
      </c>
      <c r="GK87" s="307">
        <v>10.5</v>
      </c>
      <c r="GL87" s="307">
        <v>10.5</v>
      </c>
      <c r="GM87" s="307">
        <v>10.5</v>
      </c>
      <c r="GN87" s="83">
        <v>10.5</v>
      </c>
      <c r="GO87" s="83">
        <v>10.5</v>
      </c>
      <c r="GP87" s="83">
        <v>10.5</v>
      </c>
      <c r="GQ87" s="83">
        <v>10.5</v>
      </c>
      <c r="GR87" s="83">
        <v>10.5</v>
      </c>
      <c r="GS87" s="83">
        <v>10.5</v>
      </c>
      <c r="GT87" s="83">
        <v>5</v>
      </c>
      <c r="GU87" s="83"/>
      <c r="GV87" s="83"/>
      <c r="GW87" s="83"/>
      <c r="GX87" s="83"/>
      <c r="GY87" s="83"/>
      <c r="GZ87" s="83"/>
      <c r="HA87" s="83"/>
      <c r="HB87" s="83"/>
      <c r="HC87" s="83"/>
      <c r="HD87" s="83"/>
      <c r="HE87" s="83"/>
      <c r="HF87" s="83" t="s">
        <v>201</v>
      </c>
    </row>
    <row r="88" spans="1:214" ht="15.75" x14ac:dyDescent="0.25">
      <c r="A88" s="213" t="s">
        <v>72</v>
      </c>
      <c r="B88" s="128">
        <v>9</v>
      </c>
      <c r="C88" s="251">
        <v>4</v>
      </c>
      <c r="D88" s="245" t="s">
        <v>48</v>
      </c>
      <c r="E88" s="216" t="s">
        <v>3</v>
      </c>
      <c r="F88" s="244" t="s">
        <v>1</v>
      </c>
      <c r="G88" s="220" t="s">
        <v>303</v>
      </c>
      <c r="DX88" s="258"/>
      <c r="DY88" s="83"/>
      <c r="DZ88" s="157" t="s">
        <v>201</v>
      </c>
      <c r="EA88" s="157" t="s">
        <v>201</v>
      </c>
      <c r="EB88" s="83">
        <v>5</v>
      </c>
      <c r="EC88" s="83">
        <v>10.5</v>
      </c>
      <c r="ED88" s="83">
        <v>10.5</v>
      </c>
      <c r="EE88" s="83">
        <v>10.5</v>
      </c>
      <c r="EF88" s="83">
        <v>10.5</v>
      </c>
      <c r="EG88" s="83">
        <v>10.5</v>
      </c>
      <c r="EH88" s="83">
        <v>10.5</v>
      </c>
      <c r="EI88" s="83">
        <v>10.5</v>
      </c>
      <c r="EJ88" s="83">
        <v>10.5</v>
      </c>
      <c r="EK88" s="83">
        <v>10.5</v>
      </c>
      <c r="EL88" s="83">
        <v>10.5</v>
      </c>
      <c r="EM88" s="83">
        <v>10.5</v>
      </c>
      <c r="EN88" s="83">
        <v>10.5</v>
      </c>
      <c r="EO88" s="83">
        <v>10.5</v>
      </c>
      <c r="EP88" s="83">
        <v>5</v>
      </c>
      <c r="EQ88" s="83"/>
      <c r="ER88" s="83"/>
      <c r="ES88" s="83"/>
      <c r="ET88" s="83"/>
      <c r="EU88" s="83"/>
      <c r="EV88" s="83"/>
      <c r="EW88" s="83"/>
      <c r="EX88" s="83"/>
      <c r="EY88" s="83"/>
      <c r="EZ88" s="83"/>
      <c r="FA88" s="83"/>
      <c r="FB88" s="298" t="s">
        <v>201</v>
      </c>
      <c r="FC88" s="157" t="s">
        <v>201</v>
      </c>
      <c r="FD88" s="83">
        <v>5</v>
      </c>
      <c r="FE88" s="83">
        <v>10.5</v>
      </c>
      <c r="FF88" s="83">
        <v>10.5</v>
      </c>
      <c r="FG88" s="83">
        <v>10.5</v>
      </c>
      <c r="FH88" s="83">
        <v>10.5</v>
      </c>
      <c r="FI88" s="83">
        <v>10.5</v>
      </c>
      <c r="FJ88" s="83">
        <v>10.5</v>
      </c>
      <c r="FK88" s="83">
        <v>10.5</v>
      </c>
      <c r="FL88" s="83">
        <v>10.5</v>
      </c>
      <c r="FM88" s="83">
        <v>10.5</v>
      </c>
      <c r="FN88" s="83">
        <v>10.5</v>
      </c>
      <c r="FO88" s="83">
        <v>10.5</v>
      </c>
      <c r="FP88" s="83">
        <v>10.5</v>
      </c>
      <c r="FQ88" s="83">
        <v>10.5</v>
      </c>
      <c r="FR88" s="83">
        <v>5</v>
      </c>
      <c r="FS88" s="83"/>
      <c r="FT88" s="83"/>
      <c r="FU88" s="83"/>
      <c r="FV88" s="83"/>
      <c r="FW88" s="83"/>
      <c r="FX88" s="83"/>
      <c r="FY88" s="83"/>
      <c r="FZ88" s="83"/>
      <c r="GA88" s="83"/>
      <c r="GB88" s="83"/>
      <c r="GC88" s="83"/>
      <c r="GD88" s="157" t="s">
        <v>201</v>
      </c>
      <c r="GE88" s="157" t="s">
        <v>201</v>
      </c>
      <c r="GF88" s="84">
        <v>5</v>
      </c>
      <c r="GG88" s="85">
        <v>10.5</v>
      </c>
      <c r="GH88" s="83">
        <v>10.5</v>
      </c>
      <c r="GI88" s="307">
        <v>10.5</v>
      </c>
      <c r="GJ88" s="307">
        <v>10.5</v>
      </c>
      <c r="GK88" s="307">
        <v>10.5</v>
      </c>
      <c r="GL88" s="307">
        <v>10.5</v>
      </c>
      <c r="GM88" s="307">
        <v>10.5</v>
      </c>
      <c r="GN88" s="83">
        <v>10.5</v>
      </c>
      <c r="GO88" s="83">
        <v>10.5</v>
      </c>
      <c r="GP88" s="83">
        <v>10.5</v>
      </c>
      <c r="GQ88" s="83">
        <v>10.5</v>
      </c>
      <c r="GR88" s="83">
        <v>10.5</v>
      </c>
      <c r="GS88" s="83">
        <v>10.5</v>
      </c>
      <c r="GT88" s="83">
        <v>5</v>
      </c>
      <c r="GU88" s="83"/>
      <c r="GV88" s="83"/>
      <c r="GW88" s="83"/>
      <c r="GX88" s="83"/>
      <c r="GY88" s="83"/>
      <c r="GZ88" s="83"/>
      <c r="HA88" s="83"/>
      <c r="HB88" s="83"/>
      <c r="HC88" s="83"/>
      <c r="HD88" s="83"/>
      <c r="HE88" s="83"/>
      <c r="HF88" s="83" t="s">
        <v>201</v>
      </c>
    </row>
    <row r="89" spans="1:214" ht="15.75" x14ac:dyDescent="0.25">
      <c r="A89" s="213" t="s">
        <v>76</v>
      </c>
      <c r="B89" s="128">
        <v>10</v>
      </c>
      <c r="C89" s="251">
        <v>4</v>
      </c>
      <c r="D89" s="245" t="s">
        <v>48</v>
      </c>
      <c r="E89" s="216" t="s">
        <v>2</v>
      </c>
      <c r="F89" s="244" t="s">
        <v>1</v>
      </c>
      <c r="G89" s="220" t="s">
        <v>303</v>
      </c>
      <c r="DX89" s="85"/>
      <c r="DY89" s="83"/>
      <c r="DZ89" s="83"/>
      <c r="EA89" s="83"/>
      <c r="EB89" s="83">
        <v>5</v>
      </c>
      <c r="EC89" s="83">
        <v>10.5</v>
      </c>
      <c r="ED89" s="83">
        <v>10.5</v>
      </c>
      <c r="EE89" s="83">
        <v>10.5</v>
      </c>
      <c r="EF89" s="83">
        <v>10.5</v>
      </c>
      <c r="EG89" s="83">
        <v>10.5</v>
      </c>
      <c r="EH89" s="83">
        <v>10.5</v>
      </c>
      <c r="EI89" s="83">
        <v>10.5</v>
      </c>
      <c r="EJ89" s="83">
        <v>10.5</v>
      </c>
      <c r="EK89" s="83">
        <v>10.5</v>
      </c>
      <c r="EL89" s="83">
        <v>10.5</v>
      </c>
      <c r="EM89" s="83">
        <v>10.5</v>
      </c>
      <c r="EN89" s="83">
        <v>10.5</v>
      </c>
      <c r="EO89" s="83">
        <v>10.5</v>
      </c>
      <c r="EP89" s="83">
        <v>5</v>
      </c>
      <c r="EQ89" s="83"/>
      <c r="ER89" s="83"/>
      <c r="ES89" s="83"/>
      <c r="ET89" s="83"/>
      <c r="EU89" s="83"/>
      <c r="EV89" s="83"/>
      <c r="EW89" s="83"/>
      <c r="EX89" s="83"/>
      <c r="EY89" s="83"/>
      <c r="EZ89" s="83"/>
      <c r="FA89" s="83"/>
      <c r="FB89" s="84"/>
      <c r="FC89" s="83"/>
      <c r="FD89" s="227">
        <v>5</v>
      </c>
      <c r="FE89" s="227">
        <v>10.5</v>
      </c>
      <c r="FF89" s="227">
        <v>10.5</v>
      </c>
      <c r="FG89" s="227">
        <v>10.5</v>
      </c>
      <c r="FH89" s="227">
        <v>10.5</v>
      </c>
      <c r="FI89" s="227">
        <v>10.5</v>
      </c>
      <c r="FJ89" s="227">
        <v>10.5</v>
      </c>
      <c r="FK89" s="227">
        <v>10.5</v>
      </c>
      <c r="FL89" s="227">
        <v>10.5</v>
      </c>
      <c r="FM89" s="227">
        <v>10.5</v>
      </c>
      <c r="FN89" s="227">
        <v>10.5</v>
      </c>
      <c r="FO89" s="227">
        <v>10.5</v>
      </c>
      <c r="FP89" s="227">
        <v>10.5</v>
      </c>
      <c r="FQ89" s="227">
        <v>10.5</v>
      </c>
      <c r="FR89" s="227">
        <v>5</v>
      </c>
      <c r="FS89" s="83"/>
      <c r="FT89" s="83"/>
      <c r="FU89" s="83"/>
      <c r="FV89" s="83"/>
      <c r="FW89" s="83"/>
      <c r="FX89" s="83"/>
      <c r="FY89" s="83"/>
      <c r="FZ89" s="83"/>
      <c r="GA89" s="83"/>
      <c r="GB89" s="83"/>
      <c r="GC89" s="83"/>
      <c r="GD89" s="83"/>
      <c r="GE89" s="83"/>
      <c r="GF89" s="84">
        <v>5</v>
      </c>
      <c r="GG89" s="85">
        <v>10.5</v>
      </c>
      <c r="GH89" s="83">
        <v>10.5</v>
      </c>
      <c r="GI89" s="307">
        <v>10.5</v>
      </c>
      <c r="GJ89" s="307">
        <v>10.5</v>
      </c>
      <c r="GK89" s="307">
        <v>10.5</v>
      </c>
      <c r="GL89" s="307">
        <v>10.5</v>
      </c>
      <c r="GM89" s="307">
        <v>10.5</v>
      </c>
      <c r="GN89" s="83">
        <v>10.5</v>
      </c>
      <c r="GO89" s="83">
        <v>10.5</v>
      </c>
      <c r="GP89" s="83">
        <v>10.5</v>
      </c>
      <c r="GQ89" s="83">
        <v>10.5</v>
      </c>
      <c r="GR89" s="83">
        <v>10.5</v>
      </c>
      <c r="GS89" s="83">
        <v>10.5</v>
      </c>
      <c r="GT89" s="83">
        <v>5</v>
      </c>
      <c r="GU89" s="83"/>
      <c r="GV89" s="83"/>
      <c r="GW89" s="83"/>
      <c r="GX89" s="83"/>
      <c r="GY89" s="83"/>
      <c r="GZ89" s="83"/>
      <c r="HA89" s="83"/>
      <c r="HB89" s="83"/>
      <c r="HC89" s="83"/>
      <c r="HD89" s="83"/>
      <c r="HE89" s="83"/>
      <c r="HF89" s="83"/>
    </row>
    <row r="90" spans="1:214" ht="15.75" x14ac:dyDescent="0.25">
      <c r="A90" s="110" t="s">
        <v>96</v>
      </c>
      <c r="B90" s="51"/>
      <c r="C90" s="252"/>
      <c r="D90" s="110" t="s">
        <v>79</v>
      </c>
      <c r="E90" s="110"/>
      <c r="F90" s="110"/>
      <c r="G90" s="254" t="s">
        <v>262</v>
      </c>
      <c r="DX90" s="85"/>
      <c r="DY90" s="83"/>
      <c r="DZ90" s="83"/>
      <c r="EA90" s="83"/>
      <c r="EB90" s="83"/>
      <c r="EC90" s="83"/>
      <c r="ED90" s="83"/>
      <c r="EE90" s="83"/>
      <c r="EF90" s="83"/>
      <c r="EG90" s="83"/>
      <c r="EH90" s="83"/>
      <c r="EI90" s="83">
        <v>10</v>
      </c>
      <c r="EJ90" s="83">
        <v>10</v>
      </c>
      <c r="EK90" s="83">
        <v>10</v>
      </c>
      <c r="EL90" s="83">
        <v>10</v>
      </c>
      <c r="EM90" s="83">
        <v>10</v>
      </c>
      <c r="EN90" s="83">
        <v>10</v>
      </c>
      <c r="EO90" s="83">
        <v>10</v>
      </c>
      <c r="EP90" s="83">
        <v>10</v>
      </c>
      <c r="EQ90" s="83">
        <v>10</v>
      </c>
      <c r="ER90" s="83">
        <v>10</v>
      </c>
      <c r="ES90" s="83">
        <v>10</v>
      </c>
      <c r="ET90" s="83">
        <v>10</v>
      </c>
      <c r="EU90" s="83">
        <v>10</v>
      </c>
      <c r="EV90" s="83">
        <v>10</v>
      </c>
      <c r="EW90" s="83">
        <v>10</v>
      </c>
      <c r="EX90" s="83">
        <v>10</v>
      </c>
      <c r="EY90" s="83">
        <v>10</v>
      </c>
      <c r="EZ90" s="83">
        <v>10</v>
      </c>
      <c r="FA90" s="83">
        <v>10</v>
      </c>
      <c r="FB90" s="84">
        <v>10</v>
      </c>
      <c r="FC90" s="83">
        <v>10</v>
      </c>
      <c r="FD90" s="83">
        <v>10</v>
      </c>
      <c r="FE90" s="83">
        <v>10</v>
      </c>
      <c r="FF90" s="83">
        <v>10</v>
      </c>
      <c r="FG90" s="83">
        <v>10</v>
      </c>
      <c r="FH90" s="83">
        <v>10</v>
      </c>
      <c r="FI90" s="83">
        <v>10</v>
      </c>
      <c r="FJ90" s="83">
        <v>10</v>
      </c>
      <c r="FK90" s="83"/>
      <c r="FL90" s="83"/>
      <c r="FM90" s="83"/>
      <c r="FN90" s="83"/>
      <c r="FO90" s="83"/>
      <c r="FP90" s="83"/>
      <c r="FQ90" s="83"/>
      <c r="FR90" s="83"/>
      <c r="FS90" s="83"/>
      <c r="FT90" s="83"/>
      <c r="FU90" s="83"/>
      <c r="FV90" s="83"/>
      <c r="FW90" s="83"/>
      <c r="FX90" s="83"/>
      <c r="FY90" s="83"/>
      <c r="FZ90" s="83"/>
      <c r="GA90" s="83"/>
      <c r="GB90" s="83"/>
      <c r="GC90" s="83"/>
      <c r="GD90" s="83"/>
      <c r="GE90" s="83"/>
      <c r="GF90" s="84"/>
      <c r="GG90" s="85"/>
      <c r="GH90" s="83"/>
      <c r="GI90" s="83"/>
      <c r="GJ90" s="83"/>
      <c r="GK90" s="83"/>
      <c r="GL90" s="83"/>
      <c r="GM90" s="83">
        <v>10</v>
      </c>
      <c r="GN90" s="83">
        <v>10</v>
      </c>
      <c r="GO90" s="83">
        <v>10</v>
      </c>
      <c r="GP90" s="83">
        <v>10</v>
      </c>
      <c r="GQ90" s="83">
        <v>10</v>
      </c>
      <c r="GR90" s="83">
        <v>10</v>
      </c>
      <c r="GS90" s="83">
        <v>10</v>
      </c>
      <c r="GT90" s="83">
        <v>10</v>
      </c>
      <c r="GU90" s="83">
        <v>10</v>
      </c>
      <c r="GV90" s="83">
        <v>10</v>
      </c>
      <c r="GW90" s="83">
        <v>10</v>
      </c>
      <c r="GX90" s="83">
        <v>10</v>
      </c>
      <c r="GY90" s="83">
        <v>10</v>
      </c>
      <c r="GZ90" s="83">
        <v>10</v>
      </c>
      <c r="HA90" s="83">
        <v>10</v>
      </c>
      <c r="HB90" s="83">
        <v>10</v>
      </c>
      <c r="HC90" s="83">
        <v>10</v>
      </c>
      <c r="HD90" s="83">
        <v>10</v>
      </c>
      <c r="HE90" s="83">
        <v>10</v>
      </c>
      <c r="HF90" s="83">
        <v>10</v>
      </c>
    </row>
    <row r="91" spans="1:214" ht="15.75" x14ac:dyDescent="0.25">
      <c r="A91" s="110" t="s">
        <v>80</v>
      </c>
      <c r="B91" s="51"/>
      <c r="C91" s="252"/>
      <c r="D91" s="110" t="s">
        <v>79</v>
      </c>
      <c r="E91" s="110"/>
      <c r="F91" s="110"/>
      <c r="G91" s="254" t="s">
        <v>261</v>
      </c>
      <c r="DX91" s="85">
        <v>10</v>
      </c>
      <c r="DY91" s="83">
        <v>10</v>
      </c>
      <c r="DZ91" s="83">
        <v>10</v>
      </c>
      <c r="EA91" s="83">
        <v>10</v>
      </c>
      <c r="EB91" s="83">
        <v>10</v>
      </c>
      <c r="EC91" s="83">
        <v>10</v>
      </c>
      <c r="ED91" s="83">
        <v>10</v>
      </c>
      <c r="EE91" s="83">
        <v>10</v>
      </c>
      <c r="EF91" s="83">
        <v>10</v>
      </c>
      <c r="EG91" s="83">
        <v>10</v>
      </c>
      <c r="EH91" s="83">
        <v>10</v>
      </c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83"/>
      <c r="EX91" s="83"/>
      <c r="EY91" s="83"/>
      <c r="EZ91" s="83"/>
      <c r="FA91" s="83"/>
      <c r="FB91" s="84"/>
      <c r="FC91" s="83"/>
      <c r="FD91" s="83"/>
      <c r="FE91" s="83"/>
      <c r="FF91" s="83"/>
      <c r="FG91" s="83"/>
      <c r="FH91" s="83"/>
      <c r="FI91" s="83"/>
      <c r="FJ91" s="83"/>
      <c r="FK91" s="83">
        <v>10</v>
      </c>
      <c r="FL91" s="83">
        <v>10</v>
      </c>
      <c r="FM91" s="83">
        <v>10</v>
      </c>
      <c r="FN91" s="83">
        <v>10</v>
      </c>
      <c r="FO91" s="83">
        <v>10</v>
      </c>
      <c r="FP91" s="83">
        <v>10</v>
      </c>
      <c r="FQ91" s="83">
        <v>10</v>
      </c>
      <c r="FR91" s="83">
        <v>10</v>
      </c>
      <c r="FS91" s="83">
        <v>10</v>
      </c>
      <c r="FT91" s="83">
        <v>10</v>
      </c>
      <c r="FU91" s="83">
        <v>10</v>
      </c>
      <c r="FV91" s="83">
        <v>10</v>
      </c>
      <c r="FW91" s="83">
        <v>10</v>
      </c>
      <c r="FX91" s="83">
        <v>10</v>
      </c>
      <c r="FY91" s="83">
        <v>10</v>
      </c>
      <c r="FZ91" s="83">
        <v>10</v>
      </c>
      <c r="GA91" s="83">
        <v>10</v>
      </c>
      <c r="GB91" s="83">
        <v>10</v>
      </c>
      <c r="GC91" s="83">
        <v>10</v>
      </c>
      <c r="GD91" s="83">
        <v>10</v>
      </c>
      <c r="GE91" s="83">
        <v>10</v>
      </c>
      <c r="GF91" s="84">
        <v>10</v>
      </c>
      <c r="GG91" s="85">
        <v>10</v>
      </c>
      <c r="GH91" s="83">
        <v>10</v>
      </c>
      <c r="GI91" s="83">
        <v>10</v>
      </c>
      <c r="GJ91" s="83">
        <v>10</v>
      </c>
      <c r="GK91" s="83">
        <v>10</v>
      </c>
      <c r="GL91" s="83">
        <v>10</v>
      </c>
      <c r="GM91" s="83"/>
      <c r="GN91" s="83"/>
      <c r="GO91" s="83"/>
      <c r="GP91" s="83"/>
      <c r="GQ91" s="83"/>
      <c r="GR91" s="83"/>
      <c r="GS91" s="83"/>
      <c r="GT91" s="83"/>
      <c r="GU91" s="83"/>
      <c r="GV91" s="83"/>
      <c r="GW91" s="83"/>
      <c r="GX91" s="83"/>
      <c r="GY91" s="83"/>
      <c r="GZ91" s="83"/>
      <c r="HA91" s="83"/>
      <c r="HB91" s="83"/>
      <c r="HC91" s="83"/>
      <c r="HD91" s="83"/>
      <c r="HE91" s="83"/>
      <c r="HF91" s="83"/>
    </row>
    <row r="92" spans="1:214" ht="15.75" x14ac:dyDescent="0.25">
      <c r="A92" s="110" t="s">
        <v>97</v>
      </c>
      <c r="B92" s="51"/>
      <c r="C92" s="252"/>
      <c r="D92" s="110" t="s">
        <v>82</v>
      </c>
      <c r="E92" s="110"/>
      <c r="F92" s="110"/>
      <c r="G92" s="254" t="s">
        <v>259</v>
      </c>
      <c r="DX92" s="85">
        <v>10</v>
      </c>
      <c r="DY92" s="83">
        <v>10</v>
      </c>
      <c r="DZ92" s="83">
        <v>10</v>
      </c>
      <c r="EA92" s="83">
        <v>10</v>
      </c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4"/>
      <c r="FC92" s="83"/>
      <c r="FD92" s="83">
        <v>10</v>
      </c>
      <c r="FE92" s="83">
        <v>10</v>
      </c>
      <c r="FF92" s="83">
        <v>10</v>
      </c>
      <c r="FG92" s="83">
        <v>10</v>
      </c>
      <c r="FH92" s="83">
        <v>10</v>
      </c>
      <c r="FI92" s="83">
        <v>10</v>
      </c>
      <c r="FJ92" s="83">
        <v>10</v>
      </c>
      <c r="FK92" s="83">
        <v>10</v>
      </c>
      <c r="FL92" s="83">
        <v>10</v>
      </c>
      <c r="FM92" s="83">
        <v>10</v>
      </c>
      <c r="FN92" s="83">
        <v>10</v>
      </c>
      <c r="FO92" s="83">
        <v>10</v>
      </c>
      <c r="FP92" s="83">
        <v>10</v>
      </c>
      <c r="FQ92" s="83">
        <v>10</v>
      </c>
      <c r="FR92" s="83">
        <v>10</v>
      </c>
      <c r="FS92" s="83">
        <v>10</v>
      </c>
      <c r="FT92" s="83">
        <v>10</v>
      </c>
      <c r="FU92" s="83">
        <v>10</v>
      </c>
      <c r="FV92" s="83">
        <v>10</v>
      </c>
      <c r="FW92" s="83">
        <v>10</v>
      </c>
      <c r="FX92" s="83">
        <v>10</v>
      </c>
      <c r="FY92" s="83">
        <v>10</v>
      </c>
      <c r="FZ92" s="83">
        <v>10</v>
      </c>
      <c r="GA92" s="83">
        <v>10</v>
      </c>
      <c r="GB92" s="83">
        <v>10</v>
      </c>
      <c r="GC92" s="83">
        <v>10</v>
      </c>
      <c r="GD92" s="83">
        <v>10</v>
      </c>
      <c r="GE92" s="83">
        <v>10</v>
      </c>
      <c r="GF92" s="84"/>
      <c r="GG92" s="85"/>
      <c r="GH92" s="83"/>
      <c r="GI92" s="83"/>
      <c r="GJ92" s="83"/>
      <c r="GK92" s="83"/>
      <c r="GL92" s="83"/>
      <c r="GM92" s="83"/>
      <c r="GN92" s="83"/>
      <c r="GO92" s="83"/>
      <c r="GP92" s="83"/>
      <c r="GQ92" s="83"/>
      <c r="GR92" s="83"/>
      <c r="GS92" s="83"/>
      <c r="GT92" s="83"/>
      <c r="GU92" s="83"/>
      <c r="GV92" s="83"/>
      <c r="GW92" s="83"/>
      <c r="GX92" s="83"/>
      <c r="GY92" s="83"/>
      <c r="GZ92" s="83"/>
      <c r="HA92" s="83"/>
      <c r="HB92" s="83"/>
      <c r="HC92" s="83"/>
      <c r="HD92" s="83"/>
      <c r="HE92" s="83"/>
      <c r="HF92" s="83"/>
    </row>
    <row r="93" spans="1:214" ht="16.5" thickBot="1" x14ac:dyDescent="0.3">
      <c r="A93" s="110" t="s">
        <v>83</v>
      </c>
      <c r="B93" s="51"/>
      <c r="C93" s="252"/>
      <c r="D93" s="110" t="s">
        <v>82</v>
      </c>
      <c r="E93" s="110"/>
      <c r="F93" s="110"/>
      <c r="G93" s="254" t="s">
        <v>260</v>
      </c>
      <c r="DX93" s="86"/>
      <c r="DY93" s="87"/>
      <c r="DZ93" s="87"/>
      <c r="EA93" s="87"/>
      <c r="EB93" s="87">
        <v>10</v>
      </c>
      <c r="EC93" s="87">
        <v>10</v>
      </c>
      <c r="ED93" s="87">
        <v>10</v>
      </c>
      <c r="EE93" s="87">
        <v>10</v>
      </c>
      <c r="EF93" s="87">
        <v>10</v>
      </c>
      <c r="EG93" s="87">
        <v>10</v>
      </c>
      <c r="EH93" s="87">
        <v>10</v>
      </c>
      <c r="EI93" s="87">
        <v>10</v>
      </c>
      <c r="EJ93" s="87">
        <v>10</v>
      </c>
      <c r="EK93" s="87">
        <v>10</v>
      </c>
      <c r="EL93" s="87">
        <v>10</v>
      </c>
      <c r="EM93" s="87">
        <v>10</v>
      </c>
      <c r="EN93" s="87">
        <v>10</v>
      </c>
      <c r="EO93" s="87">
        <v>10</v>
      </c>
      <c r="EP93" s="87">
        <v>10</v>
      </c>
      <c r="EQ93" s="87">
        <v>10</v>
      </c>
      <c r="ER93" s="87">
        <v>10</v>
      </c>
      <c r="ES93" s="87">
        <v>10</v>
      </c>
      <c r="ET93" s="87">
        <v>10</v>
      </c>
      <c r="EU93" s="87">
        <v>10</v>
      </c>
      <c r="EV93" s="87">
        <v>10</v>
      </c>
      <c r="EW93" s="87">
        <v>10</v>
      </c>
      <c r="EX93" s="87">
        <v>10</v>
      </c>
      <c r="EY93" s="87">
        <v>10</v>
      </c>
      <c r="EZ93" s="87">
        <v>10</v>
      </c>
      <c r="FA93" s="87">
        <v>10</v>
      </c>
      <c r="FB93" s="88">
        <v>10</v>
      </c>
      <c r="FC93" s="87">
        <v>10</v>
      </c>
      <c r="FD93" s="87"/>
      <c r="FE93" s="87"/>
      <c r="FF93" s="87"/>
      <c r="FG93" s="87"/>
      <c r="FH93" s="87"/>
      <c r="FI93" s="87"/>
      <c r="FJ93" s="87"/>
      <c r="FK93" s="87"/>
      <c r="FL93" s="87"/>
      <c r="FM93" s="87"/>
      <c r="FN93" s="87"/>
      <c r="FO93" s="87"/>
      <c r="FP93" s="87"/>
      <c r="FQ93" s="87"/>
      <c r="FR93" s="87"/>
      <c r="FS93" s="87"/>
      <c r="FT93" s="87"/>
      <c r="FU93" s="87"/>
      <c r="FV93" s="87"/>
      <c r="FW93" s="87"/>
      <c r="FX93" s="87"/>
      <c r="FY93" s="87"/>
      <c r="FZ93" s="87"/>
      <c r="GA93" s="87"/>
      <c r="GB93" s="87"/>
      <c r="GC93" s="87"/>
      <c r="GD93" s="87"/>
      <c r="GE93" s="87"/>
      <c r="GF93" s="88">
        <v>10</v>
      </c>
      <c r="GG93" s="86">
        <v>10</v>
      </c>
      <c r="GH93" s="87">
        <v>10</v>
      </c>
      <c r="GI93" s="87">
        <v>10</v>
      </c>
      <c r="GJ93" s="87">
        <v>10</v>
      </c>
      <c r="GK93" s="87">
        <v>10</v>
      </c>
      <c r="GL93" s="87">
        <v>10</v>
      </c>
      <c r="GM93" s="87">
        <v>10</v>
      </c>
      <c r="GN93" s="87">
        <v>10</v>
      </c>
      <c r="GO93" s="87">
        <v>10</v>
      </c>
      <c r="GP93" s="87">
        <v>10</v>
      </c>
      <c r="GQ93" s="87">
        <v>10</v>
      </c>
      <c r="GR93" s="87">
        <v>10</v>
      </c>
      <c r="GS93" s="87">
        <v>10</v>
      </c>
      <c r="GT93" s="87">
        <v>10</v>
      </c>
      <c r="GU93" s="87">
        <v>10</v>
      </c>
      <c r="GV93" s="87">
        <v>10</v>
      </c>
      <c r="GW93" s="87">
        <v>10</v>
      </c>
      <c r="GX93" s="87">
        <v>10</v>
      </c>
      <c r="GY93" s="87">
        <v>10</v>
      </c>
      <c r="GZ93" s="87">
        <v>10</v>
      </c>
      <c r="HA93" s="87">
        <v>10</v>
      </c>
      <c r="HB93" s="87">
        <v>10</v>
      </c>
      <c r="HC93" s="87">
        <v>10</v>
      </c>
      <c r="HD93" s="87">
        <v>10</v>
      </c>
      <c r="HE93" s="87">
        <v>10</v>
      </c>
      <c r="HF93" s="87">
        <v>10</v>
      </c>
    </row>
    <row r="94" spans="1:214" x14ac:dyDescent="0.25">
      <c r="DX94" s="272">
        <f t="shared" ref="DX94:GI94" si="8">COUNT(DX70:DX93)-COUNTIF(DX70:DX93,"=0")</f>
        <v>12</v>
      </c>
      <c r="DY94" s="272">
        <f t="shared" si="8"/>
        <v>12</v>
      </c>
      <c r="DZ94" s="272">
        <f t="shared" si="8"/>
        <v>12</v>
      </c>
      <c r="EA94" s="272">
        <f t="shared" si="8"/>
        <v>11</v>
      </c>
      <c r="EB94" s="272">
        <f t="shared" si="8"/>
        <v>17</v>
      </c>
      <c r="EC94" s="272">
        <f t="shared" si="8"/>
        <v>12</v>
      </c>
      <c r="ED94" s="272">
        <f t="shared" si="8"/>
        <v>12</v>
      </c>
      <c r="EE94" s="272">
        <f t="shared" si="8"/>
        <v>12</v>
      </c>
      <c r="EF94" s="272">
        <f t="shared" si="8"/>
        <v>12</v>
      </c>
      <c r="EG94" s="272">
        <f t="shared" si="8"/>
        <v>12</v>
      </c>
      <c r="EH94" s="272">
        <f t="shared" si="8"/>
        <v>12</v>
      </c>
      <c r="EI94" s="272">
        <f t="shared" si="8"/>
        <v>16</v>
      </c>
      <c r="EJ94" s="272">
        <f t="shared" si="8"/>
        <v>12</v>
      </c>
      <c r="EK94" s="272">
        <f t="shared" si="8"/>
        <v>12</v>
      </c>
      <c r="EL94" s="272">
        <f t="shared" si="8"/>
        <v>12</v>
      </c>
      <c r="EM94" s="272">
        <f t="shared" si="8"/>
        <v>12</v>
      </c>
      <c r="EN94" s="272">
        <f t="shared" si="8"/>
        <v>11</v>
      </c>
      <c r="EO94" s="272">
        <f t="shared" si="8"/>
        <v>11</v>
      </c>
      <c r="EP94" s="272">
        <f t="shared" si="8"/>
        <v>14</v>
      </c>
      <c r="EQ94" s="272">
        <f t="shared" si="8"/>
        <v>9</v>
      </c>
      <c r="ER94" s="272">
        <f t="shared" si="8"/>
        <v>9</v>
      </c>
      <c r="ES94" s="272">
        <f t="shared" si="8"/>
        <v>9</v>
      </c>
      <c r="ET94" s="272">
        <f t="shared" si="8"/>
        <v>9</v>
      </c>
      <c r="EU94" s="272">
        <f t="shared" si="8"/>
        <v>9</v>
      </c>
      <c r="EV94" s="272">
        <f t="shared" si="8"/>
        <v>9</v>
      </c>
      <c r="EW94" s="272">
        <f t="shared" si="8"/>
        <v>12</v>
      </c>
      <c r="EX94" s="272">
        <f t="shared" si="8"/>
        <v>9</v>
      </c>
      <c r="EY94" s="272">
        <f t="shared" si="8"/>
        <v>9</v>
      </c>
      <c r="EZ94" s="272">
        <f t="shared" si="8"/>
        <v>9</v>
      </c>
      <c r="FA94" s="272">
        <f t="shared" si="8"/>
        <v>9</v>
      </c>
      <c r="FB94" s="272">
        <f t="shared" si="8"/>
        <v>9</v>
      </c>
      <c r="FC94" s="272">
        <f t="shared" si="8"/>
        <v>9</v>
      </c>
      <c r="FD94" s="272">
        <f t="shared" si="8"/>
        <v>18</v>
      </c>
      <c r="FE94" s="272">
        <f t="shared" si="8"/>
        <v>16</v>
      </c>
      <c r="FF94" s="272">
        <f t="shared" si="8"/>
        <v>16</v>
      </c>
      <c r="FG94" s="272">
        <f t="shared" si="8"/>
        <v>16</v>
      </c>
      <c r="FH94" s="272">
        <f t="shared" si="8"/>
        <v>16</v>
      </c>
      <c r="FI94" s="272">
        <f t="shared" si="8"/>
        <v>16</v>
      </c>
      <c r="FJ94" s="272">
        <f t="shared" si="8"/>
        <v>16</v>
      </c>
      <c r="FK94" s="272">
        <f t="shared" si="8"/>
        <v>20</v>
      </c>
      <c r="FL94" s="272">
        <f t="shared" si="8"/>
        <v>20</v>
      </c>
      <c r="FM94" s="272">
        <f>COUNT(FM70:FM93)-COUNTIF(FM70:FM93,"=0")</f>
        <v>20</v>
      </c>
      <c r="FN94" s="272">
        <f t="shared" si="8"/>
        <v>20</v>
      </c>
      <c r="FO94" s="272">
        <f t="shared" si="8"/>
        <v>20</v>
      </c>
      <c r="FP94" s="272">
        <f t="shared" si="8"/>
        <v>20</v>
      </c>
      <c r="FQ94" s="272">
        <f t="shared" si="8"/>
        <v>20</v>
      </c>
      <c r="FR94" s="272">
        <f t="shared" si="8"/>
        <v>21</v>
      </c>
      <c r="FS94" s="272">
        <f t="shared" si="8"/>
        <v>10</v>
      </c>
      <c r="FT94" s="272">
        <f t="shared" si="8"/>
        <v>10</v>
      </c>
      <c r="FU94" s="272">
        <f t="shared" si="8"/>
        <v>10</v>
      </c>
      <c r="FV94" s="272">
        <f t="shared" si="8"/>
        <v>10</v>
      </c>
      <c r="FW94" s="272">
        <f t="shared" si="8"/>
        <v>10</v>
      </c>
      <c r="FX94" s="272">
        <f t="shared" si="8"/>
        <v>10</v>
      </c>
      <c r="FY94" s="272">
        <f t="shared" si="8"/>
        <v>13</v>
      </c>
      <c r="FZ94" s="272">
        <f t="shared" si="8"/>
        <v>9</v>
      </c>
      <c r="GA94" s="272">
        <f t="shared" si="8"/>
        <v>9</v>
      </c>
      <c r="GB94" s="272">
        <f t="shared" si="8"/>
        <v>9</v>
      </c>
      <c r="GC94" s="272">
        <f t="shared" si="8"/>
        <v>9</v>
      </c>
      <c r="GD94" s="272">
        <f t="shared" si="8"/>
        <v>9</v>
      </c>
      <c r="GE94" s="272">
        <f t="shared" si="8"/>
        <v>9</v>
      </c>
      <c r="GF94" s="272">
        <f t="shared" si="8"/>
        <v>15</v>
      </c>
      <c r="GG94" s="272">
        <f t="shared" si="8"/>
        <v>12</v>
      </c>
      <c r="GH94" s="272">
        <f t="shared" si="8"/>
        <v>12</v>
      </c>
      <c r="GI94" s="272">
        <f t="shared" si="8"/>
        <v>12</v>
      </c>
      <c r="GJ94" s="272">
        <f t="shared" ref="GJ94:HF94" si="9">COUNT(GJ70:GJ93)-COUNTIF(GJ70:GJ93,"=0")</f>
        <v>12</v>
      </c>
      <c r="GK94" s="272">
        <f t="shared" si="9"/>
        <v>12</v>
      </c>
      <c r="GL94" s="272">
        <f t="shared" si="9"/>
        <v>12</v>
      </c>
      <c r="GM94" s="272">
        <f t="shared" si="9"/>
        <v>16</v>
      </c>
      <c r="GN94" s="272">
        <f t="shared" si="9"/>
        <v>12</v>
      </c>
      <c r="GO94" s="272">
        <f t="shared" si="9"/>
        <v>12</v>
      </c>
      <c r="GP94" s="272">
        <f t="shared" si="9"/>
        <v>12</v>
      </c>
      <c r="GQ94" s="272">
        <f t="shared" si="9"/>
        <v>12</v>
      </c>
      <c r="GR94" s="272">
        <f t="shared" si="9"/>
        <v>12</v>
      </c>
      <c r="GS94" s="272">
        <f t="shared" si="9"/>
        <v>12</v>
      </c>
      <c r="GT94" s="272">
        <f t="shared" si="9"/>
        <v>18</v>
      </c>
      <c r="GU94" s="272">
        <f t="shared" si="9"/>
        <v>12</v>
      </c>
      <c r="GV94" s="272">
        <f t="shared" si="9"/>
        <v>12</v>
      </c>
      <c r="GW94" s="272">
        <f t="shared" si="9"/>
        <v>12</v>
      </c>
      <c r="GX94" s="272">
        <f t="shared" si="9"/>
        <v>12</v>
      </c>
      <c r="GY94" s="272">
        <f t="shared" si="9"/>
        <v>12</v>
      </c>
      <c r="GZ94" s="272">
        <f t="shared" si="9"/>
        <v>12</v>
      </c>
      <c r="HA94" s="272">
        <f t="shared" si="9"/>
        <v>12</v>
      </c>
      <c r="HB94" s="272">
        <f t="shared" si="9"/>
        <v>8</v>
      </c>
      <c r="HC94" s="272">
        <f t="shared" si="9"/>
        <v>8</v>
      </c>
      <c r="HD94" s="272">
        <f t="shared" si="9"/>
        <v>8</v>
      </c>
      <c r="HE94" s="272">
        <f t="shared" si="9"/>
        <v>8</v>
      </c>
      <c r="HF94" s="272">
        <f t="shared" si="9"/>
        <v>8</v>
      </c>
    </row>
    <row r="113" spans="150:150" x14ac:dyDescent="0.25">
      <c r="ET113" s="304"/>
    </row>
    <row r="114" spans="150:150" x14ac:dyDescent="0.25">
      <c r="ET114" s="226"/>
    </row>
    <row r="115" spans="150:150" x14ac:dyDescent="0.25">
      <c r="ET115" s="305"/>
    </row>
    <row r="116" spans="150:150" x14ac:dyDescent="0.25">
      <c r="ET116" s="303"/>
    </row>
    <row r="117" spans="150:150" x14ac:dyDescent="0.25">
      <c r="ET117" s="302"/>
    </row>
  </sheetData>
  <autoFilter ref="A3:G32"/>
  <dataConsolidate/>
  <mergeCells count="6">
    <mergeCell ref="FC1:GF1"/>
    <mergeCell ref="H1:AL1"/>
    <mergeCell ref="AM1:BN1"/>
    <mergeCell ref="BO1:CS1"/>
    <mergeCell ref="CT1:DW1"/>
    <mergeCell ref="DX1:FB1"/>
  </mergeCells>
  <conditionalFormatting sqref="EN55:GF65 H13:DM13 DX39:EM41 DX49 DX50:EM64 EN43:FC44 EP42:FC42 DX43:EM48 H28:NH28 DX80:EM93 DX79 H2:NH3 H4:DX12 H14:DX27 GG4:NH27">
    <cfRule type="expression" dxfId="109" priority="108">
      <formula>H$3=TODAY()</formula>
    </cfRule>
  </conditionalFormatting>
  <conditionalFormatting sqref="EN50:EO50 FD49:GF50 EN54:EO54 FD54:GF54 EN39:GF40 EN41:FA41 FR53:GE53 FD51:FO51 FR51:GF51 EN53:FO53 EN45:GF47 FK48 FL41:GF44">
    <cfRule type="expression" dxfId="108" priority="107">
      <formula>EN$3=TODAY()</formula>
    </cfRule>
  </conditionalFormatting>
  <conditionalFormatting sqref="EP50:FA50">
    <cfRule type="expression" dxfId="107" priority="106">
      <formula>EP$3=TODAY()</formula>
    </cfRule>
  </conditionalFormatting>
  <conditionalFormatting sqref="EP51:FA51">
    <cfRule type="expression" dxfId="106" priority="105">
      <formula>EP$3=TODAY()</formula>
    </cfRule>
  </conditionalFormatting>
  <conditionalFormatting sqref="EP54:FA54">
    <cfRule type="expression" dxfId="105" priority="104">
      <formula>EP$3=TODAY()</formula>
    </cfRule>
  </conditionalFormatting>
  <conditionalFormatting sqref="FD41:FJ41">
    <cfRule type="expression" dxfId="104" priority="103">
      <formula>FD$3=TODAY()</formula>
    </cfRule>
  </conditionalFormatting>
  <conditionalFormatting sqref="FD43:FJ43">
    <cfRule type="expression" dxfId="103" priority="102">
      <formula>FD$3=TODAY()</formula>
    </cfRule>
  </conditionalFormatting>
  <conditionalFormatting sqref="FB54:FC54">
    <cfRule type="expression" dxfId="102" priority="94">
      <formula>FB$3=TODAY()</formula>
    </cfRule>
  </conditionalFormatting>
  <conditionalFormatting sqref="EN48:GF48">
    <cfRule type="expression" dxfId="101" priority="101">
      <formula>EN$3=TODAY()</formula>
    </cfRule>
  </conditionalFormatting>
  <conditionalFormatting sqref="EN52:FC52 FE52:FO52 FR52:GE52">
    <cfRule type="expression" dxfId="100" priority="100">
      <formula>EN$3=TODAY()</formula>
    </cfRule>
  </conditionalFormatting>
  <conditionalFormatting sqref="FD52">
    <cfRule type="expression" dxfId="99" priority="99">
      <formula>FD$3=TODAY()</formula>
    </cfRule>
  </conditionalFormatting>
  <conditionalFormatting sqref="DX65:EL65">
    <cfRule type="expression" dxfId="98" priority="98">
      <formula>DX$3=TODAY()</formula>
    </cfRule>
  </conditionalFormatting>
  <conditionalFormatting sqref="EM65">
    <cfRule type="expression" dxfId="97" priority="97">
      <formula>EM$3=TODAY()</formula>
    </cfRule>
  </conditionalFormatting>
  <conditionalFormatting sqref="FP51:FQ53">
    <cfRule type="expression" dxfId="96" priority="96">
      <formula>FP$3=TODAY()</formula>
    </cfRule>
  </conditionalFormatting>
  <conditionalFormatting sqref="FB50:FC50">
    <cfRule type="expression" dxfId="95" priority="95">
      <formula>FB$3=TODAY()</formula>
    </cfRule>
  </conditionalFormatting>
  <conditionalFormatting sqref="FB49:FC49">
    <cfRule type="expression" dxfId="94" priority="93">
      <formula>FB$3=TODAY()</formula>
    </cfRule>
  </conditionalFormatting>
  <conditionalFormatting sqref="FB51:FC51">
    <cfRule type="expression" dxfId="93" priority="92">
      <formula>FB$3=TODAY()</formula>
    </cfRule>
  </conditionalFormatting>
  <conditionalFormatting sqref="FB41:FC41">
    <cfRule type="expression" dxfId="92" priority="91">
      <formula>FB$3=TODAY()</formula>
    </cfRule>
  </conditionalFormatting>
  <conditionalFormatting sqref="EN49:FA49">
    <cfRule type="expression" dxfId="91" priority="110">
      <formula>DZ$3=TODAY()</formula>
    </cfRule>
  </conditionalFormatting>
  <conditionalFormatting sqref="DY49:EI49">
    <cfRule type="expression" dxfId="90" priority="90">
      <formula>DY$3=TODAY()</formula>
    </cfRule>
  </conditionalFormatting>
  <conditionalFormatting sqref="DR42:EF42">
    <cfRule type="expression" dxfId="89" priority="111">
      <formula>DZ$3=TODAY()</formula>
    </cfRule>
  </conditionalFormatting>
  <conditionalFormatting sqref="EG42:EM42">
    <cfRule type="expression" dxfId="88" priority="89">
      <formula>EG$3=TODAY()</formula>
    </cfRule>
  </conditionalFormatting>
  <conditionalFormatting sqref="EN42:EO42">
    <cfRule type="expression" dxfId="87" priority="88">
      <formula>EN$3=TODAY()</formula>
    </cfRule>
  </conditionalFormatting>
  <conditionalFormatting sqref="FK41">
    <cfRule type="expression" dxfId="86" priority="87">
      <formula>FK$3=TODAY()</formula>
    </cfRule>
  </conditionalFormatting>
  <conditionalFormatting sqref="GF52:GF53">
    <cfRule type="expression" dxfId="85" priority="86">
      <formula>GF$3=TODAY()</formula>
    </cfRule>
  </conditionalFormatting>
  <conditionalFormatting sqref="FD70:FH70">
    <cfRule type="expression" dxfId="84" priority="58">
      <formula>FD$3=TODAY()</formula>
    </cfRule>
  </conditionalFormatting>
  <conditionalFormatting sqref="EN81:EO81 FE81:FO81 FR81:GE81">
    <cfRule type="expression" dxfId="83" priority="80">
      <formula>EN$3=TODAY()</formula>
    </cfRule>
  </conditionalFormatting>
  <conditionalFormatting sqref="DX94:EL94">
    <cfRule type="expression" dxfId="82" priority="78">
      <formula>DX$3=TODAY()</formula>
    </cfRule>
  </conditionalFormatting>
  <conditionalFormatting sqref="EM94">
    <cfRule type="expression" dxfId="81" priority="77">
      <formula>EM$3=TODAY()</formula>
    </cfRule>
  </conditionalFormatting>
  <conditionalFormatting sqref="EP71:ER71 EN84:GF94 DX68:EM70 DX72:FC73 EJ76:EM77 EJ74:EM74">
    <cfRule type="expression" dxfId="80" priority="84">
      <formula>DX$3=TODAY()</formula>
    </cfRule>
  </conditionalFormatting>
  <conditionalFormatting sqref="FD78:GF79 EN83:EO83 FT83:GF83 EN68:GF69 EN70:FA70 FR82:GE82 FD80:FO80 FR80:GF80 EN82:FO82 EN76:EV76 FS76:GF76 FZ70:GF73 EN74:GF74 EQ75:EV75">
    <cfRule type="expression" dxfId="79" priority="83">
      <formula>EN$3=TODAY()</formula>
    </cfRule>
  </conditionalFormatting>
  <conditionalFormatting sqref="EP80:FA80">
    <cfRule type="expression" dxfId="78" priority="82">
      <formula>EP$3=TODAY()</formula>
    </cfRule>
  </conditionalFormatting>
  <conditionalFormatting sqref="FL77:FR77">
    <cfRule type="expression" dxfId="77" priority="69">
      <formula>FL$3=TODAY()</formula>
    </cfRule>
  </conditionalFormatting>
  <conditionalFormatting sqref="EN77:EV77 FS77:GF77">
    <cfRule type="expression" dxfId="76" priority="81">
      <formula>EN$3=TODAY()</formula>
    </cfRule>
  </conditionalFormatting>
  <conditionalFormatting sqref="FD81">
    <cfRule type="expression" dxfId="75" priority="79">
      <formula>FD$3=TODAY()</formula>
    </cfRule>
  </conditionalFormatting>
  <conditionalFormatting sqref="FP80:FQ82">
    <cfRule type="expression" dxfId="74" priority="76">
      <formula>FP$3=TODAY()</formula>
    </cfRule>
  </conditionalFormatting>
  <conditionalFormatting sqref="FB79:FC79">
    <cfRule type="expression" dxfId="73" priority="75">
      <formula>FB$3=TODAY()</formula>
    </cfRule>
  </conditionalFormatting>
  <conditionalFormatting sqref="FB78:FC78">
    <cfRule type="expression" dxfId="72" priority="74">
      <formula>FB$3=TODAY()</formula>
    </cfRule>
  </conditionalFormatting>
  <conditionalFormatting sqref="FB80:FC80">
    <cfRule type="expression" dxfId="71" priority="73">
      <formula>FB$3=TODAY()</formula>
    </cfRule>
  </conditionalFormatting>
  <conditionalFormatting sqref="EN71:EO71">
    <cfRule type="expression" dxfId="70" priority="71">
      <formula>EN$3=TODAY()</formula>
    </cfRule>
  </conditionalFormatting>
  <conditionalFormatting sqref="EN78:EZ78">
    <cfRule type="expression" dxfId="69" priority="85">
      <formula>DZ$3=TODAY()</formula>
    </cfRule>
  </conditionalFormatting>
  <conditionalFormatting sqref="EG71:EM71">
    <cfRule type="expression" dxfId="68" priority="72">
      <formula>EG$3=TODAY()</formula>
    </cfRule>
  </conditionalFormatting>
  <conditionalFormatting sqref="GF81:GF82">
    <cfRule type="expression" dxfId="67" priority="70">
      <formula>GF$3=TODAY()</formula>
    </cfRule>
  </conditionalFormatting>
  <conditionalFormatting sqref="FD44:FJ44">
    <cfRule type="expression" dxfId="66" priority="68">
      <formula>FD$3=TODAY()</formula>
    </cfRule>
  </conditionalFormatting>
  <conditionalFormatting sqref="FD42:FJ42">
    <cfRule type="expression" dxfId="65" priority="67">
      <formula>FD$3=TODAY()</formula>
    </cfRule>
  </conditionalFormatting>
  <conditionalFormatting sqref="FI70:FJ70">
    <cfRule type="expression" dxfId="64" priority="60">
      <formula>FI$3=TODAY()</formula>
    </cfRule>
  </conditionalFormatting>
  <conditionalFormatting sqref="FK71:FY71">
    <cfRule type="expression" dxfId="63" priority="61">
      <formula>FK$3=TODAY()</formula>
    </cfRule>
  </conditionalFormatting>
  <conditionalFormatting sqref="FK42:FK44">
    <cfRule type="expression" dxfId="62" priority="66">
      <formula>FK$3=TODAY()</formula>
    </cfRule>
  </conditionalFormatting>
  <conditionalFormatting sqref="EW77:FA77">
    <cfRule type="expression" dxfId="61" priority="65">
      <formula>EW$3=TODAY()</formula>
    </cfRule>
  </conditionalFormatting>
  <conditionalFormatting sqref="FB77:FC77">
    <cfRule type="expression" dxfId="60" priority="64">
      <formula>FB$3=TODAY()</formula>
    </cfRule>
  </conditionalFormatting>
  <conditionalFormatting sqref="FS73:FY73">
    <cfRule type="expression" dxfId="59" priority="63">
      <formula>FS$3=TODAY()</formula>
    </cfRule>
  </conditionalFormatting>
  <conditionalFormatting sqref="FK72:FY72">
    <cfRule type="expression" dxfId="58" priority="62">
      <formula>FK$3=TODAY()</formula>
    </cfRule>
  </conditionalFormatting>
  <conditionalFormatting sqref="FB70:FC70">
    <cfRule type="expression" dxfId="57" priority="59">
      <formula>FB$3=TODAY()</formula>
    </cfRule>
  </conditionalFormatting>
  <conditionalFormatting sqref="FK70:FY70">
    <cfRule type="expression" dxfId="56" priority="57">
      <formula>FK$3=TODAY()</formula>
    </cfRule>
  </conditionalFormatting>
  <conditionalFormatting sqref="EX71:FJ71">
    <cfRule type="expression" dxfId="55" priority="56">
      <formula>FC$3=TODAY()</formula>
    </cfRule>
  </conditionalFormatting>
  <conditionalFormatting sqref="FD77:FR77">
    <cfRule type="expression" dxfId="54" priority="48">
      <formula>FD$3=TODAY()</formula>
    </cfRule>
  </conditionalFormatting>
  <conditionalFormatting sqref="DX71:EF71">
    <cfRule type="expression" dxfId="53" priority="55">
      <formula>DX$3=TODAY()</formula>
    </cfRule>
  </conditionalFormatting>
  <conditionalFormatting sqref="DN13:DX13">
    <cfRule type="expression" dxfId="52" priority="54">
      <formula>DN$3=TODAY()</formula>
    </cfRule>
  </conditionalFormatting>
  <conditionalFormatting sqref="EP81:FA81">
    <cfRule type="expression" dxfId="51" priority="53">
      <formula>EP$3=TODAY()</formula>
    </cfRule>
  </conditionalFormatting>
  <conditionalFormatting sqref="FB81:FC81">
    <cfRule type="expression" dxfId="50" priority="52">
      <formula>FB$3=TODAY()</formula>
    </cfRule>
  </conditionalFormatting>
  <conditionalFormatting sqref="DX78:EB78">
    <cfRule type="expression" dxfId="49" priority="51">
      <formula>DX$3=TODAY()</formula>
    </cfRule>
  </conditionalFormatting>
  <conditionalFormatting sqref="EC78:EI78">
    <cfRule type="expression" dxfId="48" priority="50">
      <formula>EC$3=TODAY()</formula>
    </cfRule>
  </conditionalFormatting>
  <conditionalFormatting sqref="FD72:FJ72">
    <cfRule type="expression" dxfId="47" priority="49">
      <formula>FD$3=TODAY()</formula>
    </cfRule>
  </conditionalFormatting>
  <conditionalFormatting sqref="EN79:EZ79">
    <cfRule type="expression" dxfId="46" priority="112">
      <formula>EA$3=TODAY()</formula>
    </cfRule>
  </conditionalFormatting>
  <conditionalFormatting sqref="FA78">
    <cfRule type="expression" dxfId="45" priority="47">
      <formula>FA$3=TODAY()</formula>
    </cfRule>
  </conditionalFormatting>
  <conditionalFormatting sqref="FA79">
    <cfRule type="expression" dxfId="44" priority="46">
      <formula>FA$3=TODAY()</formula>
    </cfRule>
  </conditionalFormatting>
  <conditionalFormatting sqref="ES71">
    <cfRule type="expression" dxfId="43" priority="45">
      <formula>ES$3=TODAY()</formula>
    </cfRule>
  </conditionalFormatting>
  <conditionalFormatting sqref="DY79:EB79">
    <cfRule type="expression" dxfId="42" priority="44">
      <formula>DY$3=TODAY()</formula>
    </cfRule>
  </conditionalFormatting>
  <conditionalFormatting sqref="EP75">
    <cfRule type="expression" dxfId="41" priority="43">
      <formula>EB$3=TODAY()</formula>
    </cfRule>
  </conditionalFormatting>
  <conditionalFormatting sqref="GG68:HF74 GG76:HF94 GH75:HF75">
    <cfRule type="expression" dxfId="40" priority="42">
      <formula>GG$3=TODAY()</formula>
    </cfRule>
  </conditionalFormatting>
  <conditionalFormatting sqref="FZ75:GE75">
    <cfRule type="expression" dxfId="39" priority="41">
      <formula>FZ$3=TODAY()</formula>
    </cfRule>
  </conditionalFormatting>
  <conditionalFormatting sqref="FS75:FY75">
    <cfRule type="expression" dxfId="38" priority="40">
      <formula>FE$3=TODAY()</formula>
    </cfRule>
  </conditionalFormatting>
  <conditionalFormatting sqref="GF75">
    <cfRule type="expression" dxfId="37" priority="39">
      <formula>GF$3=TODAY()</formula>
    </cfRule>
  </conditionalFormatting>
  <conditionalFormatting sqref="GG75">
    <cfRule type="expression" dxfId="36" priority="38">
      <formula>GG$3=TODAY()</formula>
    </cfRule>
  </conditionalFormatting>
  <conditionalFormatting sqref="EW71">
    <cfRule type="expression" dxfId="35" priority="37">
      <formula>FB$3=TODAY()</formula>
    </cfRule>
  </conditionalFormatting>
  <conditionalFormatting sqref="EU71:EV71">
    <cfRule type="expression" dxfId="34" priority="36">
      <formula>EU$3=TODAY()</formula>
    </cfRule>
  </conditionalFormatting>
  <conditionalFormatting sqref="ET71">
    <cfRule type="expression" dxfId="33" priority="35">
      <formula>ET$3=TODAY()</formula>
    </cfRule>
  </conditionalFormatting>
  <conditionalFormatting sqref="EJ75:EM75">
    <cfRule type="expression" dxfId="32" priority="34">
      <formula>EJ$3=TODAY()</formula>
    </cfRule>
  </conditionalFormatting>
  <conditionalFormatting sqref="EN75:EO75">
    <cfRule type="expression" dxfId="31" priority="33">
      <formula>EN$3=TODAY()</formula>
    </cfRule>
  </conditionalFormatting>
  <conditionalFormatting sqref="FD73:FJ73">
    <cfRule type="expression" dxfId="30" priority="32">
      <formula>FD$3=TODAY()</formula>
    </cfRule>
  </conditionalFormatting>
  <conditionalFormatting sqref="FE83:FO83 FR83">
    <cfRule type="expression" dxfId="29" priority="31">
      <formula>FE$3=TODAY()</formula>
    </cfRule>
  </conditionalFormatting>
  <conditionalFormatting sqref="FP83:FQ83">
    <cfRule type="expression" dxfId="28" priority="30">
      <formula>FP$3=TODAY()</formula>
    </cfRule>
  </conditionalFormatting>
  <conditionalFormatting sqref="EP83:FA83 FD83">
    <cfRule type="expression" dxfId="27" priority="29">
      <formula>EP$3=TODAY()</formula>
    </cfRule>
  </conditionalFormatting>
  <conditionalFormatting sqref="FB83:FC83">
    <cfRule type="expression" dxfId="26" priority="28">
      <formula>FB$3=TODAY()</formula>
    </cfRule>
  </conditionalFormatting>
  <conditionalFormatting sqref="FK73:FR73">
    <cfRule type="expression" dxfId="25" priority="27">
      <formula>FK$3=TODAY()</formula>
    </cfRule>
  </conditionalFormatting>
  <conditionalFormatting sqref="FS83">
    <cfRule type="expression" dxfId="24" priority="26">
      <formula>FS$3=TODAY()</formula>
    </cfRule>
  </conditionalFormatting>
  <conditionalFormatting sqref="EW75:FR75">
    <cfRule type="expression" dxfId="23" priority="25">
      <formula>EW$3=TODAY()</formula>
    </cfRule>
  </conditionalFormatting>
  <conditionalFormatting sqref="EW76:FR76">
    <cfRule type="expression" dxfId="22" priority="24">
      <formula>EW$3=TODAY()</formula>
    </cfRule>
  </conditionalFormatting>
  <conditionalFormatting sqref="DX74:EI77">
    <cfRule type="expression" dxfId="21" priority="23">
      <formula>DX$3=TODAY()</formula>
    </cfRule>
  </conditionalFormatting>
  <conditionalFormatting sqref="ET114:ET117">
    <cfRule type="expression" dxfId="20" priority="22">
      <formula>ET$3=TODAY()</formula>
    </cfRule>
  </conditionalFormatting>
  <conditionalFormatting sqref="ET113">
    <cfRule type="expression" dxfId="19" priority="21">
      <formula>ET$3=TODAY()</formula>
    </cfRule>
  </conditionalFormatting>
  <conditionalFormatting sqref="EP13:GF13 DY4:GF12 DY14:GF27">
    <cfRule type="expression" dxfId="18" priority="2">
      <formula>DY$3=TODAY()</formula>
    </cfRule>
  </conditionalFormatting>
  <conditionalFormatting sqref="EA13:EO13">
    <cfRule type="expression" dxfId="17" priority="3">
      <formula>DZ$3=TODAY()</formula>
    </cfRule>
  </conditionalFormatting>
  <conditionalFormatting sqref="DY13:DZ13">
    <cfRule type="expression" dxfId="16" priority="1">
      <formula>DY$3=TODAY()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M4:R19"/>
  <sheetViews>
    <sheetView workbookViewId="0">
      <selection activeCell="P4" sqref="P4"/>
    </sheetView>
  </sheetViews>
  <sheetFormatPr defaultRowHeight="15" x14ac:dyDescent="0.25"/>
  <cols>
    <col min="13" max="13" width="47" customWidth="1"/>
    <col min="14" max="14" width="45.5703125" customWidth="1"/>
    <col min="17" max="17" width="31.5703125" customWidth="1"/>
    <col min="18" max="18" width="40.28515625" customWidth="1"/>
  </cols>
  <sheetData>
    <row r="4" spans="13:18" ht="255" x14ac:dyDescent="0.25">
      <c r="M4" s="170" t="s">
        <v>291</v>
      </c>
    </row>
    <row r="11" spans="13:18" ht="105" x14ac:dyDescent="0.25">
      <c r="M11" s="170" t="s">
        <v>289</v>
      </c>
      <c r="N11" s="170" t="s">
        <v>290</v>
      </c>
      <c r="P11" s="170"/>
    </row>
    <row r="15" spans="13:18" ht="225" x14ac:dyDescent="0.25">
      <c r="M15" s="170" t="s">
        <v>279</v>
      </c>
      <c r="N15" s="170" t="s">
        <v>280</v>
      </c>
      <c r="Q15" s="170" t="s">
        <v>292</v>
      </c>
      <c r="R15" s="170" t="s">
        <v>293</v>
      </c>
    </row>
    <row r="16" spans="13:18" ht="60" x14ac:dyDescent="0.25">
      <c r="M16" s="170" t="s">
        <v>281</v>
      </c>
      <c r="N16" s="170" t="s">
        <v>282</v>
      </c>
    </row>
    <row r="17" spans="13:14" ht="45" x14ac:dyDescent="0.25">
      <c r="M17" s="170" t="s">
        <v>283</v>
      </c>
      <c r="N17" s="170" t="s">
        <v>284</v>
      </c>
    </row>
    <row r="18" spans="13:14" ht="165" x14ac:dyDescent="0.25">
      <c r="M18" s="170" t="s">
        <v>285</v>
      </c>
      <c r="N18" s="170" t="s">
        <v>286</v>
      </c>
    </row>
    <row r="19" spans="13:14" ht="45" x14ac:dyDescent="0.25">
      <c r="M19" s="170" t="s">
        <v>287</v>
      </c>
      <c r="N19" s="170" t="s">
        <v>288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F107"/>
  <sheetViews>
    <sheetView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8.42578125" customWidth="1"/>
    <col min="2" max="2" width="10" customWidth="1"/>
    <col min="3" max="3" width="6.85546875" customWidth="1"/>
    <col min="4" max="4" width="14.28515625" customWidth="1"/>
    <col min="5" max="5" width="161.28515625" customWidth="1"/>
    <col min="6" max="6" width="20" bestFit="1" customWidth="1"/>
  </cols>
  <sheetData>
    <row r="1" spans="1:6" ht="31.5" customHeight="1" x14ac:dyDescent="0.25">
      <c r="A1" s="1135" t="s">
        <v>20</v>
      </c>
      <c r="B1" s="1135" t="s">
        <v>854</v>
      </c>
      <c r="C1" s="1135" t="s">
        <v>752</v>
      </c>
      <c r="D1" s="1253" t="s">
        <v>856</v>
      </c>
      <c r="E1" s="1135" t="s">
        <v>848</v>
      </c>
      <c r="F1" s="1135" t="s">
        <v>852</v>
      </c>
    </row>
    <row r="2" spans="1:6" x14ac:dyDescent="0.25">
      <c r="A2" s="1" t="s">
        <v>66</v>
      </c>
      <c r="B2" s="536" t="s">
        <v>855</v>
      </c>
      <c r="C2" s="46">
        <v>2021</v>
      </c>
      <c r="D2" s="1134">
        <v>44381</v>
      </c>
      <c r="E2" t="s">
        <v>865</v>
      </c>
    </row>
    <row r="3" spans="1:6" x14ac:dyDescent="0.25">
      <c r="A3" s="1" t="s">
        <v>66</v>
      </c>
      <c r="B3" s="536" t="s">
        <v>378</v>
      </c>
      <c r="C3">
        <v>2024</v>
      </c>
      <c r="E3" t="s">
        <v>850</v>
      </c>
    </row>
    <row r="4" spans="1:6" x14ac:dyDescent="0.25">
      <c r="A4" s="1" t="s">
        <v>66</v>
      </c>
      <c r="B4" s="536" t="s">
        <v>378</v>
      </c>
      <c r="C4">
        <v>2024</v>
      </c>
      <c r="E4" t="s">
        <v>849</v>
      </c>
    </row>
    <row r="5" spans="1:6" x14ac:dyDescent="0.25">
      <c r="A5" s="1" t="s">
        <v>66</v>
      </c>
      <c r="B5" s="536" t="s">
        <v>855</v>
      </c>
      <c r="C5">
        <v>2023</v>
      </c>
      <c r="D5" s="45">
        <v>45014</v>
      </c>
      <c r="E5" t="s">
        <v>862</v>
      </c>
    </row>
    <row r="6" spans="1:6" x14ac:dyDescent="0.25">
      <c r="A6" s="1" t="s">
        <v>66</v>
      </c>
      <c r="B6" s="536" t="s">
        <v>378</v>
      </c>
      <c r="D6" s="46"/>
      <c r="E6" t="s">
        <v>864</v>
      </c>
    </row>
    <row r="7" spans="1:6" x14ac:dyDescent="0.25">
      <c r="A7" s="1" t="s">
        <v>66</v>
      </c>
      <c r="B7" s="536" t="s">
        <v>855</v>
      </c>
      <c r="C7" s="26"/>
      <c r="D7" s="46"/>
      <c r="E7" t="s">
        <v>863</v>
      </c>
    </row>
    <row r="8" spans="1:6" x14ac:dyDescent="0.25">
      <c r="A8" s="1" t="s">
        <v>66</v>
      </c>
      <c r="B8" s="536" t="s">
        <v>378</v>
      </c>
      <c r="D8" s="45"/>
      <c r="E8" t="s">
        <v>890</v>
      </c>
    </row>
    <row r="9" spans="1:6" x14ac:dyDescent="0.25">
      <c r="A9" s="1" t="s">
        <v>66</v>
      </c>
      <c r="B9" s="536" t="s">
        <v>378</v>
      </c>
      <c r="D9" s="45"/>
      <c r="E9" t="s">
        <v>859</v>
      </c>
    </row>
    <row r="10" spans="1:6" x14ac:dyDescent="0.25">
      <c r="A10" s="1" t="s">
        <v>66</v>
      </c>
      <c r="B10" s="536" t="s">
        <v>378</v>
      </c>
      <c r="D10" s="45"/>
      <c r="E10" t="s">
        <v>861</v>
      </c>
    </row>
    <row r="11" spans="1:6" x14ac:dyDescent="0.25">
      <c r="A11" s="1" t="s">
        <v>66</v>
      </c>
      <c r="B11" s="536" t="s">
        <v>378</v>
      </c>
      <c r="E11" t="s">
        <v>869</v>
      </c>
    </row>
    <row r="12" spans="1:6" x14ac:dyDescent="0.25">
      <c r="A12" s="1" t="s">
        <v>66</v>
      </c>
      <c r="B12" s="536" t="s">
        <v>378</v>
      </c>
      <c r="C12" s="1"/>
      <c r="D12" s="45"/>
      <c r="E12" t="s">
        <v>851</v>
      </c>
    </row>
    <row r="13" spans="1:6" x14ac:dyDescent="0.25">
      <c r="A13" s="1" t="s">
        <v>66</v>
      </c>
      <c r="B13" s="536" t="s">
        <v>378</v>
      </c>
      <c r="C13" s="1"/>
      <c r="D13" s="45"/>
      <c r="E13" t="s">
        <v>891</v>
      </c>
    </row>
    <row r="14" spans="1:6" x14ac:dyDescent="0.25">
      <c r="A14" s="1" t="s">
        <v>66</v>
      </c>
      <c r="B14" s="536" t="s">
        <v>378</v>
      </c>
      <c r="C14" s="1"/>
      <c r="D14" s="45"/>
      <c r="E14" t="s">
        <v>892</v>
      </c>
    </row>
    <row r="15" spans="1:6" x14ac:dyDescent="0.25">
      <c r="A15" s="1" t="s">
        <v>494</v>
      </c>
      <c r="B15" s="536" t="s">
        <v>855</v>
      </c>
      <c r="C15">
        <v>2023</v>
      </c>
      <c r="D15" s="45">
        <v>45116</v>
      </c>
      <c r="E15" t="s">
        <v>849</v>
      </c>
    </row>
    <row r="16" spans="1:6" x14ac:dyDescent="0.25">
      <c r="A16" s="1" t="s">
        <v>494</v>
      </c>
      <c r="B16" s="536" t="s">
        <v>855</v>
      </c>
      <c r="C16">
        <v>2023</v>
      </c>
      <c r="D16" s="45">
        <v>45124</v>
      </c>
      <c r="E16" t="s">
        <v>850</v>
      </c>
    </row>
    <row r="17" spans="1:5" x14ac:dyDescent="0.25">
      <c r="A17" s="1" t="s">
        <v>494</v>
      </c>
      <c r="B17" s="536" t="s">
        <v>378</v>
      </c>
      <c r="C17">
        <v>2024</v>
      </c>
      <c r="D17" s="45"/>
      <c r="E17" t="s">
        <v>860</v>
      </c>
    </row>
    <row r="18" spans="1:5" ht="15" customHeight="1" x14ac:dyDescent="0.25">
      <c r="A18" s="1" t="s">
        <v>77</v>
      </c>
      <c r="B18" s="536" t="s">
        <v>378</v>
      </c>
      <c r="C18">
        <v>2024</v>
      </c>
      <c r="E18" t="s">
        <v>849</v>
      </c>
    </row>
    <row r="19" spans="1:5" x14ac:dyDescent="0.25">
      <c r="A19" s="1" t="s">
        <v>77</v>
      </c>
      <c r="B19" s="536" t="s">
        <v>855</v>
      </c>
      <c r="C19" s="1">
        <v>2019</v>
      </c>
      <c r="E19" t="s">
        <v>850</v>
      </c>
    </row>
    <row r="20" spans="1:5" x14ac:dyDescent="0.25">
      <c r="A20" s="1" t="s">
        <v>77</v>
      </c>
      <c r="B20" s="536" t="s">
        <v>378</v>
      </c>
      <c r="C20">
        <v>2023</v>
      </c>
      <c r="E20" t="s">
        <v>866</v>
      </c>
    </row>
    <row r="21" spans="1:5" x14ac:dyDescent="0.25">
      <c r="A21" s="1" t="s">
        <v>77</v>
      </c>
      <c r="B21" s="536" t="s">
        <v>378</v>
      </c>
      <c r="C21">
        <v>2024</v>
      </c>
      <c r="E21" t="s">
        <v>867</v>
      </c>
    </row>
    <row r="22" spans="1:5" x14ac:dyDescent="0.25">
      <c r="A22" s="1" t="s">
        <v>80</v>
      </c>
      <c r="B22" s="536" t="s">
        <v>378</v>
      </c>
      <c r="C22">
        <v>2024</v>
      </c>
      <c r="E22" t="s">
        <v>869</v>
      </c>
    </row>
    <row r="23" spans="1:5" x14ac:dyDescent="0.25">
      <c r="A23" s="1" t="s">
        <v>80</v>
      </c>
      <c r="B23" s="536" t="s">
        <v>855</v>
      </c>
      <c r="C23" s="1">
        <v>2018</v>
      </c>
      <c r="E23" t="s">
        <v>868</v>
      </c>
    </row>
    <row r="24" spans="1:5" x14ac:dyDescent="0.25">
      <c r="A24" s="1" t="s">
        <v>80</v>
      </c>
      <c r="B24" s="536" t="s">
        <v>855</v>
      </c>
      <c r="C24" s="26"/>
      <c r="E24" t="s">
        <v>862</v>
      </c>
    </row>
    <row r="25" spans="1:5" x14ac:dyDescent="0.25">
      <c r="A25" s="1" t="s">
        <v>80</v>
      </c>
      <c r="B25" s="536" t="s">
        <v>855</v>
      </c>
      <c r="C25" s="26"/>
      <c r="E25" t="s">
        <v>863</v>
      </c>
    </row>
    <row r="26" spans="1:5" x14ac:dyDescent="0.25">
      <c r="A26" s="1" t="s">
        <v>80</v>
      </c>
      <c r="B26" s="536" t="s">
        <v>855</v>
      </c>
      <c r="C26" s="26"/>
      <c r="E26" t="s">
        <v>864</v>
      </c>
    </row>
    <row r="27" spans="1:5" x14ac:dyDescent="0.25">
      <c r="A27" s="1" t="s">
        <v>95</v>
      </c>
      <c r="B27" s="536" t="s">
        <v>378</v>
      </c>
      <c r="C27">
        <v>2024</v>
      </c>
      <c r="E27" t="s">
        <v>850</v>
      </c>
    </row>
    <row r="28" spans="1:5" x14ac:dyDescent="0.25">
      <c r="A28" s="1" t="s">
        <v>95</v>
      </c>
      <c r="B28" s="536" t="s">
        <v>378</v>
      </c>
      <c r="C28">
        <v>2024</v>
      </c>
      <c r="E28" t="s">
        <v>849</v>
      </c>
    </row>
    <row r="29" spans="1:5" x14ac:dyDescent="0.25">
      <c r="A29" s="1" t="s">
        <v>95</v>
      </c>
      <c r="B29" s="536" t="s">
        <v>378</v>
      </c>
      <c r="D29" s="45"/>
      <c r="E29" t="s">
        <v>890</v>
      </c>
    </row>
    <row r="30" spans="1:5" x14ac:dyDescent="0.25">
      <c r="A30" s="1" t="s">
        <v>95</v>
      </c>
      <c r="B30" s="536" t="s">
        <v>855</v>
      </c>
      <c r="C30">
        <v>2022</v>
      </c>
      <c r="D30" s="45">
        <v>44851</v>
      </c>
      <c r="E30" t="s">
        <v>859</v>
      </c>
    </row>
    <row r="31" spans="1:5" x14ac:dyDescent="0.25">
      <c r="A31" s="1" t="s">
        <v>95</v>
      </c>
      <c r="B31" s="536" t="s">
        <v>855</v>
      </c>
      <c r="C31">
        <v>2021</v>
      </c>
      <c r="D31" s="45">
        <v>44452</v>
      </c>
      <c r="E31" t="s">
        <v>861</v>
      </c>
    </row>
    <row r="32" spans="1:5" x14ac:dyDescent="0.25">
      <c r="A32" s="1" t="s">
        <v>95</v>
      </c>
      <c r="B32" s="536" t="s">
        <v>855</v>
      </c>
      <c r="C32" s="1">
        <v>2020</v>
      </c>
      <c r="D32" s="45">
        <v>44172</v>
      </c>
      <c r="E32" t="s">
        <v>851</v>
      </c>
    </row>
    <row r="33" spans="1:5" x14ac:dyDescent="0.25">
      <c r="A33" s="1" t="s">
        <v>95</v>
      </c>
      <c r="B33" s="536" t="s">
        <v>378</v>
      </c>
      <c r="C33" s="1"/>
      <c r="D33" s="45"/>
      <c r="E33" t="s">
        <v>865</v>
      </c>
    </row>
    <row r="34" spans="1:5" x14ac:dyDescent="0.25">
      <c r="A34" s="1" t="s">
        <v>95</v>
      </c>
      <c r="B34" s="536" t="s">
        <v>378</v>
      </c>
      <c r="C34" s="1"/>
      <c r="D34" s="45"/>
      <c r="E34" t="s">
        <v>893</v>
      </c>
    </row>
    <row r="35" spans="1:5" x14ac:dyDescent="0.25">
      <c r="A35" s="1" t="s">
        <v>95</v>
      </c>
      <c r="B35" s="536" t="s">
        <v>855</v>
      </c>
      <c r="C35">
        <v>2023</v>
      </c>
      <c r="D35" s="45">
        <v>45014</v>
      </c>
      <c r="E35" t="s">
        <v>862</v>
      </c>
    </row>
    <row r="36" spans="1:5" x14ac:dyDescent="0.25">
      <c r="A36" s="1" t="s">
        <v>95</v>
      </c>
      <c r="B36" s="536" t="s">
        <v>378</v>
      </c>
      <c r="C36" s="1"/>
      <c r="E36" t="s">
        <v>863</v>
      </c>
    </row>
    <row r="37" spans="1:5" x14ac:dyDescent="0.25">
      <c r="A37" s="1" t="s">
        <v>73</v>
      </c>
      <c r="B37" s="536" t="s">
        <v>855</v>
      </c>
      <c r="C37" s="26"/>
      <c r="E37" t="s">
        <v>850</v>
      </c>
    </row>
    <row r="38" spans="1:5" x14ac:dyDescent="0.25">
      <c r="A38" s="1" t="s">
        <v>73</v>
      </c>
      <c r="B38" s="536" t="s">
        <v>855</v>
      </c>
      <c r="C38" s="26"/>
      <c r="E38" t="s">
        <v>849</v>
      </c>
    </row>
    <row r="39" spans="1:5" ht="15" customHeight="1" x14ac:dyDescent="0.25">
      <c r="A39" s="1" t="s">
        <v>73</v>
      </c>
      <c r="B39" s="536" t="s">
        <v>855</v>
      </c>
      <c r="C39" s="1">
        <v>2023</v>
      </c>
      <c r="D39" s="1134">
        <v>45215</v>
      </c>
      <c r="E39" t="s">
        <v>859</v>
      </c>
    </row>
    <row r="40" spans="1:5" ht="15" customHeight="1" x14ac:dyDescent="0.25">
      <c r="A40" s="1" t="s">
        <v>73</v>
      </c>
      <c r="B40" s="536" t="s">
        <v>855</v>
      </c>
      <c r="C40" s="26"/>
      <c r="E40" t="s">
        <v>869</v>
      </c>
    </row>
    <row r="41" spans="1:5" ht="15" customHeight="1" x14ac:dyDescent="0.25">
      <c r="A41" s="1" t="s">
        <v>73</v>
      </c>
      <c r="B41" s="536" t="s">
        <v>855</v>
      </c>
      <c r="C41" s="26"/>
      <c r="E41" t="s">
        <v>851</v>
      </c>
    </row>
    <row r="42" spans="1:5" x14ac:dyDescent="0.25">
      <c r="A42" s="1" t="s">
        <v>73</v>
      </c>
      <c r="B42" s="536" t="s">
        <v>855</v>
      </c>
      <c r="C42" s="26"/>
      <c r="E42" t="s">
        <v>860</v>
      </c>
    </row>
    <row r="43" spans="1:5" x14ac:dyDescent="0.25">
      <c r="A43" s="1" t="s">
        <v>73</v>
      </c>
      <c r="B43" s="536" t="s">
        <v>378</v>
      </c>
      <c r="C43">
        <v>2024</v>
      </c>
      <c r="E43" t="s">
        <v>868</v>
      </c>
    </row>
    <row r="44" spans="1:5" x14ac:dyDescent="0.25">
      <c r="A44" s="1" t="s">
        <v>73</v>
      </c>
      <c r="B44" s="536" t="s">
        <v>378</v>
      </c>
      <c r="C44">
        <v>2023</v>
      </c>
      <c r="E44" t="s">
        <v>862</v>
      </c>
    </row>
    <row r="45" spans="1:5" x14ac:dyDescent="0.25">
      <c r="A45" s="1" t="s">
        <v>73</v>
      </c>
      <c r="B45" s="536" t="s">
        <v>855</v>
      </c>
      <c r="C45" s="26"/>
      <c r="E45" t="s">
        <v>863</v>
      </c>
    </row>
    <row r="46" spans="1:5" x14ac:dyDescent="0.25">
      <c r="A46" s="1" t="s">
        <v>75</v>
      </c>
      <c r="B46" s="536" t="s">
        <v>855</v>
      </c>
      <c r="C46">
        <v>2023</v>
      </c>
      <c r="D46" s="45">
        <v>45158</v>
      </c>
      <c r="E46" t="s">
        <v>865</v>
      </c>
    </row>
    <row r="47" spans="1:5" x14ac:dyDescent="0.25">
      <c r="A47" s="1" t="s">
        <v>75</v>
      </c>
      <c r="B47" s="536" t="s">
        <v>378</v>
      </c>
      <c r="C47">
        <v>2023</v>
      </c>
      <c r="E47" t="s">
        <v>857</v>
      </c>
    </row>
    <row r="48" spans="1:5" x14ac:dyDescent="0.25">
      <c r="A48" s="1" t="s">
        <v>75</v>
      </c>
      <c r="B48" s="536" t="s">
        <v>378</v>
      </c>
      <c r="C48">
        <v>2024</v>
      </c>
      <c r="E48" t="s">
        <v>861</v>
      </c>
    </row>
    <row r="49" spans="1:5" x14ac:dyDescent="0.25">
      <c r="A49" s="1" t="s">
        <v>75</v>
      </c>
      <c r="B49" s="536" t="s">
        <v>855</v>
      </c>
      <c r="C49">
        <v>2016</v>
      </c>
      <c r="E49" t="s">
        <v>850</v>
      </c>
    </row>
    <row r="50" spans="1:5" x14ac:dyDescent="0.25">
      <c r="A50" s="1" t="s">
        <v>75</v>
      </c>
      <c r="B50" s="536" t="s">
        <v>855</v>
      </c>
      <c r="C50">
        <v>2016</v>
      </c>
      <c r="E50" t="s">
        <v>849</v>
      </c>
    </row>
    <row r="51" spans="1:5" x14ac:dyDescent="0.25">
      <c r="A51" s="1" t="s">
        <v>75</v>
      </c>
      <c r="B51" s="536" t="s">
        <v>855</v>
      </c>
      <c r="E51" t="s">
        <v>858</v>
      </c>
    </row>
    <row r="52" spans="1:5" x14ac:dyDescent="0.25">
      <c r="A52" s="1" t="s">
        <v>75</v>
      </c>
      <c r="B52" s="536" t="s">
        <v>855</v>
      </c>
      <c r="E52" t="s">
        <v>859</v>
      </c>
    </row>
    <row r="53" spans="1:5" x14ac:dyDescent="0.25">
      <c r="A53" s="1" t="s">
        <v>75</v>
      </c>
      <c r="B53" s="536" t="s">
        <v>855</v>
      </c>
      <c r="E53" t="s">
        <v>860</v>
      </c>
    </row>
    <row r="54" spans="1:5" x14ac:dyDescent="0.25">
      <c r="A54" s="1" t="s">
        <v>78</v>
      </c>
      <c r="B54" s="536" t="s">
        <v>378</v>
      </c>
      <c r="C54">
        <v>2024</v>
      </c>
      <c r="E54" t="s">
        <v>850</v>
      </c>
    </row>
    <row r="55" spans="1:5" x14ac:dyDescent="0.25">
      <c r="A55" s="1" t="s">
        <v>78</v>
      </c>
      <c r="B55" s="536" t="s">
        <v>855</v>
      </c>
      <c r="C55" s="1">
        <v>2018</v>
      </c>
      <c r="E55" t="s">
        <v>868</v>
      </c>
    </row>
    <row r="56" spans="1:5" x14ac:dyDescent="0.25">
      <c r="A56" s="1" t="s">
        <v>78</v>
      </c>
      <c r="B56" s="536" t="s">
        <v>855</v>
      </c>
      <c r="C56" s="26"/>
      <c r="E56" t="s">
        <v>862</v>
      </c>
    </row>
    <row r="57" spans="1:5" x14ac:dyDescent="0.25">
      <c r="A57" s="1" t="s">
        <v>78</v>
      </c>
      <c r="B57" s="536" t="s">
        <v>855</v>
      </c>
      <c r="C57" s="26"/>
      <c r="E57" t="s">
        <v>863</v>
      </c>
    </row>
    <row r="58" spans="1:5" x14ac:dyDescent="0.25">
      <c r="A58" s="1" t="s">
        <v>78</v>
      </c>
      <c r="B58" s="536" t="s">
        <v>855</v>
      </c>
      <c r="C58" s="26"/>
      <c r="E58" t="s">
        <v>864</v>
      </c>
    </row>
    <row r="59" spans="1:5" x14ac:dyDescent="0.25">
      <c r="A59" s="1" t="s">
        <v>97</v>
      </c>
      <c r="B59" s="536" t="s">
        <v>855</v>
      </c>
      <c r="C59" s="26"/>
      <c r="E59" t="s">
        <v>850</v>
      </c>
    </row>
    <row r="60" spans="1:5" x14ac:dyDescent="0.25">
      <c r="A60" s="1" t="s">
        <v>97</v>
      </c>
      <c r="B60" s="536" t="s">
        <v>855</v>
      </c>
      <c r="C60" s="26"/>
      <c r="E60" t="s">
        <v>849</v>
      </c>
    </row>
    <row r="61" spans="1:5" x14ac:dyDescent="0.25">
      <c r="A61" s="1" t="s">
        <v>97</v>
      </c>
      <c r="B61" s="536" t="s">
        <v>855</v>
      </c>
      <c r="C61" s="1">
        <v>2018</v>
      </c>
      <c r="E61" t="s">
        <v>868</v>
      </c>
    </row>
    <row r="62" spans="1:5" x14ac:dyDescent="0.25">
      <c r="A62" s="1" t="s">
        <v>97</v>
      </c>
      <c r="B62" s="536" t="s">
        <v>855</v>
      </c>
      <c r="C62" s="26"/>
      <c r="E62" t="s">
        <v>863</v>
      </c>
    </row>
    <row r="63" spans="1:5" x14ac:dyDescent="0.25">
      <c r="A63" s="1" t="s">
        <v>97</v>
      </c>
      <c r="B63" s="536" t="s">
        <v>855</v>
      </c>
      <c r="C63" s="26"/>
      <c r="E63" t="s">
        <v>864</v>
      </c>
    </row>
    <row r="64" spans="1:5" x14ac:dyDescent="0.25">
      <c r="A64" s="1" t="s">
        <v>68</v>
      </c>
      <c r="B64" s="536" t="s">
        <v>855</v>
      </c>
      <c r="C64">
        <v>2023</v>
      </c>
      <c r="D64" s="45">
        <v>45158</v>
      </c>
      <c r="E64" t="s">
        <v>850</v>
      </c>
    </row>
    <row r="65" spans="1:5" x14ac:dyDescent="0.25">
      <c r="A65" s="1" t="s">
        <v>68</v>
      </c>
      <c r="B65" s="536" t="s">
        <v>855</v>
      </c>
      <c r="C65" s="26"/>
      <c r="D65" s="45"/>
      <c r="E65" t="s">
        <v>849</v>
      </c>
    </row>
    <row r="66" spans="1:5" x14ac:dyDescent="0.25">
      <c r="A66" s="1" t="s">
        <v>68</v>
      </c>
      <c r="B66" s="536" t="s">
        <v>855</v>
      </c>
      <c r="C66" s="26"/>
      <c r="D66" s="45"/>
      <c r="E66" t="s">
        <v>858</v>
      </c>
    </row>
    <row r="67" spans="1:5" x14ac:dyDescent="0.25">
      <c r="A67" s="1" t="s">
        <v>68</v>
      </c>
      <c r="B67" s="536" t="s">
        <v>378</v>
      </c>
      <c r="C67">
        <v>2024</v>
      </c>
      <c r="D67" s="45"/>
      <c r="E67" t="s">
        <v>859</v>
      </c>
    </row>
    <row r="68" spans="1:5" x14ac:dyDescent="0.25">
      <c r="A68" s="1" t="s">
        <v>68</v>
      </c>
      <c r="B68" s="536" t="s">
        <v>378</v>
      </c>
      <c r="C68">
        <v>2024</v>
      </c>
      <c r="D68" s="1252"/>
      <c r="E68" t="s">
        <v>869</v>
      </c>
    </row>
    <row r="69" spans="1:5" x14ac:dyDescent="0.25">
      <c r="A69" s="1" t="s">
        <v>68</v>
      </c>
      <c r="B69" s="536" t="s">
        <v>855</v>
      </c>
      <c r="C69">
        <v>2023</v>
      </c>
      <c r="D69" s="1134">
        <v>45271</v>
      </c>
      <c r="E69" t="s">
        <v>864</v>
      </c>
    </row>
    <row r="70" spans="1:5" x14ac:dyDescent="0.25">
      <c r="A70" s="1" t="s">
        <v>47</v>
      </c>
      <c r="B70" s="536" t="s">
        <v>855</v>
      </c>
      <c r="C70" s="26"/>
      <c r="E70" t="s">
        <v>850</v>
      </c>
    </row>
    <row r="71" spans="1:5" x14ac:dyDescent="0.25">
      <c r="A71" s="1" t="s">
        <v>47</v>
      </c>
      <c r="B71" s="536" t="s">
        <v>855</v>
      </c>
      <c r="C71" s="26"/>
      <c r="E71" t="s">
        <v>849</v>
      </c>
    </row>
    <row r="72" spans="1:5" x14ac:dyDescent="0.25">
      <c r="A72" s="1" t="s">
        <v>47</v>
      </c>
      <c r="B72" s="536" t="s">
        <v>855</v>
      </c>
      <c r="C72" s="1">
        <v>2022</v>
      </c>
      <c r="D72" s="45">
        <v>44851</v>
      </c>
      <c r="E72" t="s">
        <v>859</v>
      </c>
    </row>
    <row r="73" spans="1:5" x14ac:dyDescent="0.25">
      <c r="A73" s="1" t="s">
        <v>47</v>
      </c>
      <c r="B73" s="536" t="s">
        <v>855</v>
      </c>
      <c r="C73" s="26"/>
      <c r="E73" t="s">
        <v>851</v>
      </c>
    </row>
    <row r="74" spans="1:5" x14ac:dyDescent="0.25">
      <c r="A74" s="1" t="s">
        <v>47</v>
      </c>
      <c r="B74" s="536" t="s">
        <v>855</v>
      </c>
      <c r="C74" s="26"/>
      <c r="E74" t="s">
        <v>860</v>
      </c>
    </row>
    <row r="75" spans="1:5" x14ac:dyDescent="0.25">
      <c r="A75" s="1" t="s">
        <v>602</v>
      </c>
      <c r="B75" s="536" t="s">
        <v>378</v>
      </c>
      <c r="C75">
        <v>2024</v>
      </c>
      <c r="E75" t="s">
        <v>850</v>
      </c>
    </row>
    <row r="76" spans="1:5" x14ac:dyDescent="0.25">
      <c r="A76" s="1" t="s">
        <v>602</v>
      </c>
      <c r="B76" s="1136" t="s">
        <v>855</v>
      </c>
      <c r="C76" s="300">
        <v>2023</v>
      </c>
      <c r="E76" t="s">
        <v>849</v>
      </c>
    </row>
    <row r="77" spans="1:5" x14ac:dyDescent="0.25">
      <c r="A77" s="1" t="s">
        <v>602</v>
      </c>
      <c r="B77" s="536" t="s">
        <v>378</v>
      </c>
      <c r="C77">
        <v>2024</v>
      </c>
      <c r="E77" t="s">
        <v>858</v>
      </c>
    </row>
    <row r="78" spans="1:5" x14ac:dyDescent="0.25">
      <c r="A78" s="1" t="s">
        <v>600</v>
      </c>
      <c r="B78" s="536" t="s">
        <v>855</v>
      </c>
      <c r="C78">
        <v>2023</v>
      </c>
      <c r="D78" s="45">
        <v>45116</v>
      </c>
      <c r="E78" t="s">
        <v>849</v>
      </c>
    </row>
    <row r="79" spans="1:5" x14ac:dyDescent="0.25">
      <c r="A79" s="1" t="s">
        <v>600</v>
      </c>
      <c r="B79" s="536" t="s">
        <v>378</v>
      </c>
      <c r="C79">
        <v>2023</v>
      </c>
      <c r="D79" s="45"/>
      <c r="E79" t="s">
        <v>850</v>
      </c>
    </row>
    <row r="80" spans="1:5" x14ac:dyDescent="0.25">
      <c r="A80" s="1" t="s">
        <v>600</v>
      </c>
      <c r="B80" s="536" t="s">
        <v>378</v>
      </c>
      <c r="C80">
        <v>2024</v>
      </c>
      <c r="D80" s="45"/>
      <c r="E80" t="s">
        <v>858</v>
      </c>
    </row>
    <row r="81" spans="1:6" x14ac:dyDescent="0.25">
      <c r="A81" s="1" t="s">
        <v>600</v>
      </c>
      <c r="B81" s="536" t="s">
        <v>378</v>
      </c>
      <c r="C81">
        <v>2024</v>
      </c>
      <c r="D81" s="45"/>
      <c r="E81" t="s">
        <v>861</v>
      </c>
    </row>
    <row r="82" spans="1:6" x14ac:dyDescent="0.25">
      <c r="A82" s="1" t="s">
        <v>600</v>
      </c>
      <c r="B82" s="536" t="s">
        <v>855</v>
      </c>
      <c r="C82" s="26"/>
      <c r="D82" s="1134"/>
      <c r="E82" t="s">
        <v>851</v>
      </c>
      <c r="F82" t="s">
        <v>853</v>
      </c>
    </row>
    <row r="83" spans="1:6" x14ac:dyDescent="0.25">
      <c r="A83" s="1" t="s">
        <v>600</v>
      </c>
      <c r="B83" s="536" t="s">
        <v>855</v>
      </c>
      <c r="C83" s="26"/>
      <c r="D83" s="45"/>
      <c r="E83" t="s">
        <v>862</v>
      </c>
    </row>
    <row r="84" spans="1:6" x14ac:dyDescent="0.25">
      <c r="A84" s="1" t="s">
        <v>600</v>
      </c>
      <c r="B84" s="536" t="s">
        <v>855</v>
      </c>
      <c r="C84" s="26"/>
      <c r="D84" s="45"/>
      <c r="E84" t="s">
        <v>863</v>
      </c>
    </row>
    <row r="85" spans="1:6" x14ac:dyDescent="0.25">
      <c r="A85" s="1" t="s">
        <v>600</v>
      </c>
      <c r="B85" s="536" t="s">
        <v>855</v>
      </c>
      <c r="C85" s="26"/>
      <c r="D85" s="45"/>
      <c r="E85" t="s">
        <v>864</v>
      </c>
    </row>
    <row r="86" spans="1:6" x14ac:dyDescent="0.25">
      <c r="A86" s="1" t="s">
        <v>741</v>
      </c>
      <c r="B86" s="536" t="s">
        <v>855</v>
      </c>
      <c r="C86">
        <v>2023</v>
      </c>
      <c r="D86" s="45">
        <v>45124</v>
      </c>
      <c r="E86" t="s">
        <v>850</v>
      </c>
    </row>
    <row r="87" spans="1:6" x14ac:dyDescent="0.25">
      <c r="A87" s="1" t="s">
        <v>741</v>
      </c>
      <c r="B87" s="536" t="s">
        <v>378</v>
      </c>
      <c r="C87">
        <v>2024</v>
      </c>
      <c r="D87" s="45"/>
      <c r="E87" t="s">
        <v>859</v>
      </c>
    </row>
    <row r="88" spans="1:6" x14ac:dyDescent="0.25">
      <c r="A88" s="1" t="s">
        <v>741</v>
      </c>
      <c r="B88" s="536" t="s">
        <v>378</v>
      </c>
      <c r="C88">
        <v>2024</v>
      </c>
      <c r="D88" s="45"/>
      <c r="E88" t="s">
        <v>861</v>
      </c>
    </row>
    <row r="89" spans="1:6" x14ac:dyDescent="0.25">
      <c r="A89" s="1" t="s">
        <v>738</v>
      </c>
      <c r="B89" s="536" t="s">
        <v>378</v>
      </c>
      <c r="C89">
        <v>2024</v>
      </c>
      <c r="E89" t="s">
        <v>850</v>
      </c>
    </row>
    <row r="90" spans="1:6" x14ac:dyDescent="0.25">
      <c r="A90" s="1" t="s">
        <v>738</v>
      </c>
      <c r="B90" s="536" t="s">
        <v>378</v>
      </c>
      <c r="C90">
        <v>2024</v>
      </c>
      <c r="E90" t="s">
        <v>861</v>
      </c>
    </row>
    <row r="91" spans="1:6" x14ac:dyDescent="0.25">
      <c r="A91" s="1" t="s">
        <v>296</v>
      </c>
      <c r="B91" s="536" t="s">
        <v>378</v>
      </c>
      <c r="C91">
        <v>2024</v>
      </c>
      <c r="E91" t="s">
        <v>850</v>
      </c>
    </row>
    <row r="92" spans="1:6" x14ac:dyDescent="0.25">
      <c r="A92" s="1" t="s">
        <v>296</v>
      </c>
      <c r="B92" s="536" t="s">
        <v>378</v>
      </c>
      <c r="C92">
        <v>2024</v>
      </c>
      <c r="E92" t="s">
        <v>858</v>
      </c>
    </row>
    <row r="93" spans="1:6" x14ac:dyDescent="0.25">
      <c r="A93" s="1" t="s">
        <v>296</v>
      </c>
      <c r="B93" s="536" t="s">
        <v>378</v>
      </c>
      <c r="C93">
        <v>2023</v>
      </c>
      <c r="D93" s="1134">
        <v>45215</v>
      </c>
      <c r="E93" t="s">
        <v>859</v>
      </c>
    </row>
    <row r="94" spans="1:6" x14ac:dyDescent="0.25">
      <c r="A94" s="1" t="s">
        <v>296</v>
      </c>
      <c r="B94" s="536" t="s">
        <v>855</v>
      </c>
      <c r="C94" s="1">
        <v>2021</v>
      </c>
      <c r="D94" s="45">
        <v>44452</v>
      </c>
      <c r="E94" t="s">
        <v>861</v>
      </c>
    </row>
    <row r="95" spans="1:6" x14ac:dyDescent="0.25">
      <c r="A95" s="1" t="s">
        <v>296</v>
      </c>
      <c r="B95" s="536" t="s">
        <v>855</v>
      </c>
      <c r="C95" s="1">
        <v>2021</v>
      </c>
      <c r="D95" s="45">
        <v>44381</v>
      </c>
      <c r="E95" t="s">
        <v>865</v>
      </c>
    </row>
    <row r="96" spans="1:6" x14ac:dyDescent="0.25">
      <c r="A96" s="1" t="s">
        <v>704</v>
      </c>
      <c r="B96" s="536" t="s">
        <v>378</v>
      </c>
      <c r="C96">
        <v>2024</v>
      </c>
      <c r="E96" t="s">
        <v>869</v>
      </c>
    </row>
    <row r="97" spans="1:5" x14ac:dyDescent="0.25">
      <c r="A97" s="1" t="s">
        <v>704</v>
      </c>
      <c r="B97" s="536" t="s">
        <v>378</v>
      </c>
      <c r="C97">
        <v>2024</v>
      </c>
      <c r="E97" t="s">
        <v>868</v>
      </c>
    </row>
    <row r="98" spans="1:5" x14ac:dyDescent="0.25">
      <c r="A98" s="1" t="s">
        <v>519</v>
      </c>
      <c r="B98" s="536" t="s">
        <v>378</v>
      </c>
      <c r="C98">
        <v>2024</v>
      </c>
      <c r="E98" t="s">
        <v>850</v>
      </c>
    </row>
    <row r="99" spans="1:5" x14ac:dyDescent="0.25">
      <c r="A99" s="1" t="s">
        <v>519</v>
      </c>
      <c r="B99" s="536" t="s">
        <v>378</v>
      </c>
      <c r="C99">
        <v>2023</v>
      </c>
      <c r="D99" s="1134">
        <v>45215</v>
      </c>
      <c r="E99" t="s">
        <v>890</v>
      </c>
    </row>
    <row r="100" spans="1:5" x14ac:dyDescent="0.25">
      <c r="A100" s="1" t="s">
        <v>519</v>
      </c>
      <c r="B100" s="536" t="s">
        <v>378</v>
      </c>
      <c r="C100">
        <v>2024</v>
      </c>
      <c r="E100" t="s">
        <v>860</v>
      </c>
    </row>
    <row r="101" spans="1:5" x14ac:dyDescent="0.25">
      <c r="A101" s="1" t="s">
        <v>737</v>
      </c>
      <c r="B101" s="536" t="s">
        <v>378</v>
      </c>
      <c r="C101">
        <v>2023</v>
      </c>
      <c r="E101" t="s">
        <v>849</v>
      </c>
    </row>
    <row r="102" spans="1:5" x14ac:dyDescent="0.25">
      <c r="A102" s="1" t="s">
        <v>737</v>
      </c>
      <c r="B102" s="536" t="s">
        <v>378</v>
      </c>
      <c r="C102">
        <v>2024</v>
      </c>
      <c r="E102" t="s">
        <v>850</v>
      </c>
    </row>
    <row r="103" spans="1:5" x14ac:dyDescent="0.25">
      <c r="A103" s="1" t="s">
        <v>737</v>
      </c>
      <c r="B103" s="536" t="s">
        <v>378</v>
      </c>
      <c r="C103">
        <v>2024</v>
      </c>
      <c r="E103" t="s">
        <v>851</v>
      </c>
    </row>
    <row r="104" spans="1:5" x14ac:dyDescent="0.25">
      <c r="A104" s="1" t="s">
        <v>737</v>
      </c>
      <c r="B104" s="536" t="s">
        <v>378</v>
      </c>
      <c r="C104">
        <v>2024</v>
      </c>
      <c r="E104" t="s">
        <v>867</v>
      </c>
    </row>
    <row r="105" spans="1:5" x14ac:dyDescent="0.25">
      <c r="A105" t="s">
        <v>870</v>
      </c>
      <c r="B105" t="s">
        <v>855</v>
      </c>
      <c r="C105">
        <v>2022</v>
      </c>
      <c r="D105" s="45">
        <v>44851</v>
      </c>
      <c r="E105" t="s">
        <v>859</v>
      </c>
    </row>
    <row r="106" spans="1:5" x14ac:dyDescent="0.25">
      <c r="A106" s="1" t="s">
        <v>95</v>
      </c>
      <c r="B106" s="536" t="s">
        <v>855</v>
      </c>
      <c r="C106">
        <v>2022</v>
      </c>
      <c r="E106" t="s">
        <v>871</v>
      </c>
    </row>
    <row r="107" spans="1:5" x14ac:dyDescent="0.25">
      <c r="A107" s="1" t="s">
        <v>73</v>
      </c>
      <c r="B107" s="536" t="s">
        <v>855</v>
      </c>
      <c r="C107">
        <v>2018</v>
      </c>
      <c r="D107" s="45">
        <v>43381</v>
      </c>
      <c r="E107" t="s">
        <v>858</v>
      </c>
    </row>
  </sheetData>
  <autoFilter ref="A1:F107">
    <sortState ref="A2:F94">
      <sortCondition ref="A1:A3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N18"/>
  <sheetViews>
    <sheetView zoomScale="85" zoomScaleNormal="85" workbookViewId="0">
      <selection activeCell="C10" sqref="C10"/>
    </sheetView>
  </sheetViews>
  <sheetFormatPr defaultRowHeight="15" x14ac:dyDescent="0.25"/>
  <cols>
    <col min="1" max="1" width="7.85546875" customWidth="1"/>
    <col min="2" max="2" width="44.85546875" customWidth="1"/>
    <col min="3" max="3" width="28.28515625" customWidth="1"/>
    <col min="4" max="4" width="25.5703125" customWidth="1"/>
    <col min="5" max="5" width="28.42578125" customWidth="1"/>
    <col min="6" max="6" width="27.7109375" bestFit="1" customWidth="1"/>
    <col min="7" max="8" width="21" customWidth="1"/>
    <col min="10" max="10" width="17.28515625" customWidth="1"/>
    <col min="12" max="12" width="17" customWidth="1"/>
    <col min="13" max="13" width="17.28515625" customWidth="1"/>
  </cols>
  <sheetData>
    <row r="1" spans="1:14" ht="47.25" x14ac:dyDescent="0.25">
      <c r="A1" s="417" t="s">
        <v>222</v>
      </c>
      <c r="B1" s="417" t="s">
        <v>267</v>
      </c>
      <c r="C1" s="418" t="s">
        <v>411</v>
      </c>
      <c r="D1" s="418" t="s">
        <v>110</v>
      </c>
      <c r="E1" s="419" t="s">
        <v>412</v>
      </c>
      <c r="F1" s="417" t="s">
        <v>268</v>
      </c>
      <c r="G1" s="417" t="s">
        <v>269</v>
      </c>
      <c r="H1" s="417" t="s">
        <v>413</v>
      </c>
      <c r="I1" s="417" t="s">
        <v>414</v>
      </c>
      <c r="J1" s="417" t="s">
        <v>415</v>
      </c>
      <c r="K1" s="417" t="s">
        <v>416</v>
      </c>
      <c r="L1" s="420" t="s">
        <v>417</v>
      </c>
      <c r="M1" s="420" t="s">
        <v>418</v>
      </c>
    </row>
    <row r="2" spans="1:14" ht="60" x14ac:dyDescent="0.25">
      <c r="A2" s="421">
        <v>1</v>
      </c>
      <c r="B2" s="757" t="s">
        <v>419</v>
      </c>
      <c r="C2" s="422" t="s">
        <v>24</v>
      </c>
      <c r="D2" s="422" t="s">
        <v>420</v>
      </c>
      <c r="E2" s="423" t="s">
        <v>421</v>
      </c>
      <c r="F2" s="424" t="s">
        <v>273</v>
      </c>
      <c r="G2" s="424" t="s">
        <v>277</v>
      </c>
      <c r="H2" s="425">
        <v>43862</v>
      </c>
      <c r="I2" s="421">
        <v>174</v>
      </c>
      <c r="J2" s="421" t="s">
        <v>422</v>
      </c>
      <c r="K2" s="421" t="s">
        <v>423</v>
      </c>
      <c r="L2" s="106">
        <v>44008</v>
      </c>
      <c r="M2" s="61"/>
    </row>
    <row r="3" spans="1:14" ht="60" x14ac:dyDescent="0.25">
      <c r="A3" s="421">
        <v>2</v>
      </c>
      <c r="B3" s="757" t="s">
        <v>424</v>
      </c>
      <c r="C3" s="422" t="s">
        <v>24</v>
      </c>
      <c r="D3" s="422" t="s">
        <v>420</v>
      </c>
      <c r="E3" s="426" t="s">
        <v>425</v>
      </c>
      <c r="F3" s="424" t="s">
        <v>426</v>
      </c>
      <c r="G3" s="424" t="s">
        <v>271</v>
      </c>
      <c r="H3" s="425">
        <v>43862</v>
      </c>
      <c r="I3" s="421">
        <v>173</v>
      </c>
      <c r="J3" s="421" t="s">
        <v>422</v>
      </c>
      <c r="K3" s="421" t="s">
        <v>423</v>
      </c>
      <c r="L3" s="106">
        <v>44008</v>
      </c>
      <c r="M3" s="61"/>
    </row>
    <row r="4" spans="1:14" ht="60" x14ac:dyDescent="0.25">
      <c r="A4" s="421">
        <v>3</v>
      </c>
      <c r="B4" s="422" t="s">
        <v>427</v>
      </c>
      <c r="C4" s="422" t="s">
        <v>24</v>
      </c>
      <c r="D4" s="422" t="s">
        <v>34</v>
      </c>
      <c r="E4" s="423" t="s">
        <v>428</v>
      </c>
      <c r="F4" s="424" t="s">
        <v>429</v>
      </c>
      <c r="G4" s="427" t="s">
        <v>276</v>
      </c>
      <c r="H4" s="428">
        <v>44231</v>
      </c>
      <c r="I4" s="421">
        <v>178</v>
      </c>
      <c r="J4" s="421" t="s">
        <v>422</v>
      </c>
      <c r="K4" s="421" t="s">
        <v>423</v>
      </c>
      <c r="L4" s="106">
        <v>44008</v>
      </c>
      <c r="M4" s="194"/>
    </row>
    <row r="5" spans="1:14" ht="60" x14ac:dyDescent="0.25">
      <c r="A5" s="421">
        <v>4</v>
      </c>
      <c r="B5" s="422" t="s">
        <v>731</v>
      </c>
      <c r="C5" s="422" t="s">
        <v>24</v>
      </c>
      <c r="D5" s="422" t="s">
        <v>25</v>
      </c>
      <c r="E5" s="423" t="s">
        <v>733</v>
      </c>
      <c r="F5" s="424" t="s">
        <v>273</v>
      </c>
      <c r="G5" s="427" t="s">
        <v>274</v>
      </c>
      <c r="H5" s="428">
        <v>44235</v>
      </c>
      <c r="I5" s="421">
        <v>171</v>
      </c>
      <c r="J5" s="421" t="s">
        <v>422</v>
      </c>
      <c r="K5" s="421" t="s">
        <v>423</v>
      </c>
      <c r="L5" s="106">
        <v>44008</v>
      </c>
      <c r="M5" s="194"/>
    </row>
    <row r="6" spans="1:14" ht="60" x14ac:dyDescent="0.25">
      <c r="A6" s="421">
        <v>5</v>
      </c>
      <c r="B6" s="422" t="s">
        <v>732</v>
      </c>
      <c r="C6" s="422" t="s">
        <v>24</v>
      </c>
      <c r="D6" s="422" t="s">
        <v>29</v>
      </c>
      <c r="E6" s="423" t="s">
        <v>734</v>
      </c>
      <c r="F6" s="424" t="s">
        <v>429</v>
      </c>
      <c r="G6" s="427" t="s">
        <v>278</v>
      </c>
      <c r="H6" s="425">
        <v>43862</v>
      </c>
      <c r="I6" s="421">
        <v>172</v>
      </c>
      <c r="J6" s="421" t="s">
        <v>422</v>
      </c>
      <c r="K6" s="421" t="s">
        <v>423</v>
      </c>
      <c r="L6" s="106">
        <v>44008</v>
      </c>
      <c r="M6" s="194"/>
    </row>
    <row r="7" spans="1:14" ht="60" x14ac:dyDescent="0.25">
      <c r="A7" s="421">
        <v>6</v>
      </c>
      <c r="B7" s="422" t="s">
        <v>431</v>
      </c>
      <c r="C7" s="422" t="s">
        <v>24</v>
      </c>
      <c r="D7" s="422" t="s">
        <v>34</v>
      </c>
      <c r="E7" s="423" t="s">
        <v>432</v>
      </c>
      <c r="F7" s="424" t="s">
        <v>429</v>
      </c>
      <c r="G7" s="429" t="s">
        <v>433</v>
      </c>
      <c r="H7" s="428">
        <v>44235</v>
      </c>
      <c r="I7" s="421">
        <v>176</v>
      </c>
      <c r="J7" s="421" t="s">
        <v>422</v>
      </c>
      <c r="K7" s="421" t="s">
        <v>423</v>
      </c>
      <c r="L7" s="106">
        <v>44008</v>
      </c>
      <c r="M7" s="194"/>
    </row>
    <row r="8" spans="1:14" ht="60" x14ac:dyDescent="0.25">
      <c r="A8" s="421">
        <v>7</v>
      </c>
      <c r="B8" s="757" t="s">
        <v>434</v>
      </c>
      <c r="C8" s="422" t="s">
        <v>24</v>
      </c>
      <c r="D8" s="422" t="s">
        <v>34</v>
      </c>
      <c r="E8" s="423" t="s">
        <v>435</v>
      </c>
      <c r="F8" s="424" t="s">
        <v>426</v>
      </c>
      <c r="G8" s="427" t="s">
        <v>272</v>
      </c>
      <c r="H8" s="425">
        <v>43862</v>
      </c>
      <c r="I8" s="421">
        <v>33</v>
      </c>
      <c r="J8" s="421" t="s">
        <v>422</v>
      </c>
      <c r="K8" s="421" t="s">
        <v>423</v>
      </c>
      <c r="L8" s="106">
        <v>44143</v>
      </c>
      <c r="M8" s="194"/>
    </row>
    <row r="9" spans="1:14" s="1" customFormat="1" ht="60" x14ac:dyDescent="0.25">
      <c r="A9" s="436">
        <v>8</v>
      </c>
      <c r="B9" s="757" t="s">
        <v>448</v>
      </c>
      <c r="C9" s="422" t="s">
        <v>24</v>
      </c>
      <c r="D9" s="422" t="s">
        <v>34</v>
      </c>
      <c r="E9" s="423" t="s">
        <v>436</v>
      </c>
      <c r="F9" s="424" t="s">
        <v>429</v>
      </c>
      <c r="G9" s="427" t="s">
        <v>437</v>
      </c>
      <c r="H9" s="425">
        <v>44235</v>
      </c>
      <c r="I9" s="436">
        <v>531</v>
      </c>
      <c r="J9" s="436" t="s">
        <v>422</v>
      </c>
      <c r="K9" s="436" t="s">
        <v>423</v>
      </c>
      <c r="L9" s="437">
        <v>44008</v>
      </c>
      <c r="M9" s="514"/>
    </row>
    <row r="10" spans="1:14" ht="60" x14ac:dyDescent="0.25">
      <c r="A10" s="421">
        <v>9</v>
      </c>
      <c r="B10" s="757" t="s">
        <v>518</v>
      </c>
      <c r="C10" s="422" t="s">
        <v>24</v>
      </c>
      <c r="D10" s="422" t="s">
        <v>34</v>
      </c>
      <c r="E10" s="423" t="s">
        <v>438</v>
      </c>
      <c r="F10" s="424" t="s">
        <v>273</v>
      </c>
      <c r="G10" s="427" t="s">
        <v>439</v>
      </c>
      <c r="H10" s="428">
        <v>44231</v>
      </c>
      <c r="I10" s="421">
        <v>532</v>
      </c>
      <c r="J10" s="421" t="s">
        <v>422</v>
      </c>
      <c r="K10" s="421" t="s">
        <v>423</v>
      </c>
      <c r="L10" s="106">
        <v>44008</v>
      </c>
      <c r="M10" s="194" t="s">
        <v>440</v>
      </c>
    </row>
    <row r="11" spans="1:14" s="1" customFormat="1" ht="60" x14ac:dyDescent="0.25">
      <c r="A11" s="436">
        <v>10</v>
      </c>
      <c r="B11" s="422" t="s">
        <v>449</v>
      </c>
      <c r="C11" s="422" t="s">
        <v>24</v>
      </c>
      <c r="D11" s="422" t="s">
        <v>34</v>
      </c>
      <c r="E11" s="423" t="s">
        <v>441</v>
      </c>
      <c r="F11" s="424" t="s">
        <v>429</v>
      </c>
      <c r="G11" s="427" t="s">
        <v>275</v>
      </c>
      <c r="H11" s="425">
        <v>44235</v>
      </c>
      <c r="I11" s="436">
        <v>175</v>
      </c>
      <c r="J11" s="436" t="s">
        <v>422</v>
      </c>
      <c r="K11" s="436" t="s">
        <v>442</v>
      </c>
      <c r="L11" s="437">
        <v>44008</v>
      </c>
      <c r="M11" s="514" t="s">
        <v>443</v>
      </c>
    </row>
    <row r="12" spans="1:14" ht="60" x14ac:dyDescent="0.25">
      <c r="A12" s="421">
        <v>11</v>
      </c>
      <c r="B12" s="422" t="s">
        <v>444</v>
      </c>
      <c r="C12" s="422" t="s">
        <v>24</v>
      </c>
      <c r="D12" s="422" t="s">
        <v>34</v>
      </c>
      <c r="E12" s="423" t="s">
        <v>445</v>
      </c>
      <c r="F12" s="424" t="s">
        <v>273</v>
      </c>
      <c r="G12" s="427" t="s">
        <v>446</v>
      </c>
      <c r="H12" s="425">
        <v>43862</v>
      </c>
      <c r="I12" s="421">
        <v>180</v>
      </c>
      <c r="J12" s="421" t="s">
        <v>422</v>
      </c>
      <c r="K12" s="421" t="s">
        <v>423</v>
      </c>
      <c r="L12" s="106">
        <v>44009</v>
      </c>
      <c r="M12" s="194"/>
    </row>
    <row r="13" spans="1:14" ht="70.5" customHeight="1" x14ac:dyDescent="0.25">
      <c r="A13" s="421">
        <v>12</v>
      </c>
      <c r="B13" s="757" t="s">
        <v>450</v>
      </c>
      <c r="C13" s="422" t="s">
        <v>24</v>
      </c>
      <c r="D13" s="422" t="s">
        <v>34</v>
      </c>
      <c r="E13" s="423"/>
      <c r="F13" s="433" t="s">
        <v>429</v>
      </c>
      <c r="G13" s="434"/>
      <c r="H13" s="435"/>
      <c r="I13" s="436">
        <v>179</v>
      </c>
      <c r="J13" s="436" t="s">
        <v>422</v>
      </c>
      <c r="K13" s="436" t="s">
        <v>423</v>
      </c>
      <c r="L13" s="437">
        <v>44008</v>
      </c>
      <c r="M13" s="194"/>
    </row>
    <row r="14" spans="1:14" ht="60" x14ac:dyDescent="0.25">
      <c r="A14" s="421">
        <v>13</v>
      </c>
      <c r="B14" s="422" t="s">
        <v>731</v>
      </c>
      <c r="C14" s="422" t="s">
        <v>24</v>
      </c>
      <c r="D14" s="422" t="s">
        <v>447</v>
      </c>
      <c r="E14" s="423" t="s">
        <v>430</v>
      </c>
      <c r="F14" s="422" t="s">
        <v>270</v>
      </c>
      <c r="G14" s="430" t="s">
        <v>354</v>
      </c>
      <c r="H14" s="425">
        <v>43862</v>
      </c>
      <c r="I14" s="436"/>
      <c r="J14" s="436"/>
      <c r="K14" s="436"/>
      <c r="L14" s="437"/>
      <c r="M14" s="194"/>
      <c r="N14">
        <v>344</v>
      </c>
    </row>
    <row r="15" spans="1:14" ht="60" x14ac:dyDescent="0.25">
      <c r="A15" s="421">
        <v>14</v>
      </c>
      <c r="B15" s="422" t="s">
        <v>731</v>
      </c>
      <c r="C15" s="422" t="s">
        <v>24</v>
      </c>
      <c r="D15" s="422" t="s">
        <v>447</v>
      </c>
      <c r="E15" s="423" t="s">
        <v>430</v>
      </c>
      <c r="F15" s="422" t="s">
        <v>270</v>
      </c>
      <c r="G15" s="430" t="s">
        <v>355</v>
      </c>
      <c r="H15" s="425">
        <v>43862</v>
      </c>
      <c r="I15" s="436"/>
      <c r="J15" s="436"/>
      <c r="K15" s="436"/>
      <c r="L15" s="437"/>
      <c r="M15" s="194"/>
    </row>
    <row r="16" spans="1:14" ht="60" x14ac:dyDescent="0.25">
      <c r="A16" s="421">
        <v>15</v>
      </c>
      <c r="B16" s="422" t="s">
        <v>731</v>
      </c>
      <c r="C16" s="422" t="s">
        <v>24</v>
      </c>
      <c r="D16" s="422" t="s">
        <v>447</v>
      </c>
      <c r="E16" s="423" t="s">
        <v>430</v>
      </c>
      <c r="F16" s="422" t="s">
        <v>270</v>
      </c>
      <c r="G16" s="430" t="s">
        <v>356</v>
      </c>
      <c r="H16" s="425">
        <v>43862</v>
      </c>
      <c r="I16" s="436"/>
      <c r="J16" s="436"/>
      <c r="K16" s="436"/>
      <c r="L16" s="437"/>
      <c r="M16" s="194"/>
    </row>
    <row r="17" spans="1:13" ht="60" x14ac:dyDescent="0.25">
      <c r="A17" s="421">
        <v>16</v>
      </c>
      <c r="B17" s="422" t="s">
        <v>731</v>
      </c>
      <c r="C17" s="422" t="s">
        <v>24</v>
      </c>
      <c r="D17" s="422" t="s">
        <v>447</v>
      </c>
      <c r="E17" s="423" t="s">
        <v>430</v>
      </c>
      <c r="F17" s="422" t="s">
        <v>270</v>
      </c>
      <c r="G17" s="430" t="s">
        <v>357</v>
      </c>
      <c r="H17" s="425">
        <v>43862</v>
      </c>
      <c r="I17" s="436"/>
      <c r="J17" s="436"/>
      <c r="K17" s="436"/>
      <c r="L17" s="437"/>
      <c r="M17" s="194"/>
    </row>
    <row r="18" spans="1:13" ht="60" x14ac:dyDescent="0.25">
      <c r="A18" s="421">
        <v>17</v>
      </c>
      <c r="B18" s="422" t="s">
        <v>731</v>
      </c>
      <c r="C18" s="422" t="s">
        <v>24</v>
      </c>
      <c r="D18" s="422" t="s">
        <v>447</v>
      </c>
      <c r="E18" s="423" t="s">
        <v>430</v>
      </c>
      <c r="F18" s="422" t="s">
        <v>270</v>
      </c>
      <c r="G18" s="430" t="s">
        <v>358</v>
      </c>
      <c r="H18" s="425">
        <v>43862</v>
      </c>
      <c r="I18" s="436"/>
      <c r="J18" s="436"/>
      <c r="K18" s="436"/>
      <c r="L18" s="437"/>
      <c r="M18" s="194"/>
    </row>
  </sheetData>
  <autoFilter ref="A1:M1"/>
  <conditionalFormatting sqref="G1:M1">
    <cfRule type="duplicateValues" dxfId="15" priority="15"/>
  </conditionalFormatting>
  <conditionalFormatting sqref="G2:G4">
    <cfRule type="duplicateValues" dxfId="14" priority="14"/>
  </conditionalFormatting>
  <conditionalFormatting sqref="G5">
    <cfRule type="duplicateValues" dxfId="13" priority="13"/>
  </conditionalFormatting>
  <conditionalFormatting sqref="G7">
    <cfRule type="duplicateValues" dxfId="12" priority="12"/>
  </conditionalFormatting>
  <conditionalFormatting sqref="G8">
    <cfRule type="duplicateValues" dxfId="11" priority="11"/>
  </conditionalFormatting>
  <conditionalFormatting sqref="G9">
    <cfRule type="duplicateValues" dxfId="10" priority="10"/>
  </conditionalFormatting>
  <conditionalFormatting sqref="G6">
    <cfRule type="duplicateValues" dxfId="9" priority="9"/>
  </conditionalFormatting>
  <conditionalFormatting sqref="G11">
    <cfRule type="duplicateValues" dxfId="8" priority="8"/>
  </conditionalFormatting>
  <conditionalFormatting sqref="G14">
    <cfRule type="duplicateValues" dxfId="7" priority="7"/>
  </conditionalFormatting>
  <conditionalFormatting sqref="G15">
    <cfRule type="duplicateValues" dxfId="6" priority="6"/>
  </conditionalFormatting>
  <conditionalFormatting sqref="G16">
    <cfRule type="duplicateValues" dxfId="5" priority="5"/>
  </conditionalFormatting>
  <conditionalFormatting sqref="G17">
    <cfRule type="duplicateValues" dxfId="4" priority="4"/>
  </conditionalFormatting>
  <conditionalFormatting sqref="G18">
    <cfRule type="duplicateValues" dxfId="3" priority="3"/>
  </conditionalFormatting>
  <conditionalFormatting sqref="G10">
    <cfRule type="duplicateValues" dxfId="2" priority="2"/>
  </conditionalFormatting>
  <conditionalFormatting sqref="G12:G13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D11"/>
  <sheetViews>
    <sheetView workbookViewId="0">
      <selection activeCell="A8" sqref="A8:XFD8"/>
    </sheetView>
  </sheetViews>
  <sheetFormatPr defaultRowHeight="15" x14ac:dyDescent="0.25"/>
  <cols>
    <col min="1" max="1" width="3.140625" bestFit="1" customWidth="1"/>
    <col min="2" max="2" width="30.140625" bestFit="1" customWidth="1"/>
    <col min="3" max="3" width="15" bestFit="1" customWidth="1"/>
    <col min="4" max="4" width="6" bestFit="1" customWidth="1"/>
  </cols>
  <sheetData>
    <row r="1" spans="1:4" x14ac:dyDescent="0.25">
      <c r="A1" s="1132" t="s">
        <v>222</v>
      </c>
      <c r="B1" s="1158" t="s">
        <v>20</v>
      </c>
      <c r="C1" s="1105" t="s">
        <v>720</v>
      </c>
      <c r="D1" s="1105" t="s">
        <v>108</v>
      </c>
    </row>
    <row r="2" spans="1:4" x14ac:dyDescent="0.25">
      <c r="A2" s="1132">
        <v>1</v>
      </c>
      <c r="B2" s="1100" t="s">
        <v>11</v>
      </c>
      <c r="C2" s="1105" t="s">
        <v>721</v>
      </c>
      <c r="D2" s="1105" t="s">
        <v>2</v>
      </c>
    </row>
    <row r="3" spans="1:4" x14ac:dyDescent="0.25">
      <c r="A3" s="1132">
        <v>2</v>
      </c>
      <c r="B3" s="1100" t="s">
        <v>15</v>
      </c>
      <c r="C3" s="1105" t="s">
        <v>721</v>
      </c>
      <c r="D3" s="1105" t="s">
        <v>3</v>
      </c>
    </row>
    <row r="4" spans="1:4" x14ac:dyDescent="0.25">
      <c r="A4" s="1132">
        <v>3</v>
      </c>
      <c r="B4" s="1100" t="s">
        <v>17</v>
      </c>
      <c r="C4" s="1105" t="s">
        <v>721</v>
      </c>
      <c r="D4" s="1105" t="s">
        <v>0</v>
      </c>
    </row>
    <row r="5" spans="1:4" x14ac:dyDescent="0.25">
      <c r="A5" s="1132">
        <v>4</v>
      </c>
      <c r="B5" s="1100" t="s">
        <v>21</v>
      </c>
      <c r="C5" s="1105" t="s">
        <v>721</v>
      </c>
      <c r="D5" s="1105" t="s">
        <v>1</v>
      </c>
    </row>
    <row r="7" spans="1:4" x14ac:dyDescent="0.25">
      <c r="A7" s="1132" t="s">
        <v>222</v>
      </c>
      <c r="B7" s="1158" t="s">
        <v>20</v>
      </c>
      <c r="C7" s="1105" t="s">
        <v>720</v>
      </c>
      <c r="D7" s="1105" t="s">
        <v>108</v>
      </c>
    </row>
    <row r="8" spans="1:4" x14ac:dyDescent="0.25">
      <c r="A8" s="1132">
        <v>1</v>
      </c>
      <c r="B8" s="1100" t="s">
        <v>11</v>
      </c>
      <c r="C8" s="1105" t="s">
        <v>721</v>
      </c>
      <c r="D8" s="1105" t="s">
        <v>2</v>
      </c>
    </row>
    <row r="9" spans="1:4" x14ac:dyDescent="0.25">
      <c r="A9" s="1163">
        <v>2</v>
      </c>
      <c r="B9" s="1100" t="s">
        <v>737</v>
      </c>
      <c r="C9" s="1105" t="s">
        <v>721</v>
      </c>
      <c r="D9" s="1105" t="s">
        <v>3</v>
      </c>
    </row>
    <row r="10" spans="1:4" x14ac:dyDescent="0.25">
      <c r="A10" s="1163">
        <v>3</v>
      </c>
      <c r="B10" s="1100" t="s">
        <v>519</v>
      </c>
      <c r="C10" s="1105" t="s">
        <v>721</v>
      </c>
      <c r="D10" s="1105" t="s">
        <v>0</v>
      </c>
    </row>
    <row r="11" spans="1:4" x14ac:dyDescent="0.25">
      <c r="A11" s="1163">
        <v>4</v>
      </c>
      <c r="B11" s="1100" t="s">
        <v>741</v>
      </c>
      <c r="C11" s="1105" t="s">
        <v>721</v>
      </c>
      <c r="D11" s="1105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O29"/>
  <sheetViews>
    <sheetView zoomScaleNormal="100" zoomScaleSheetLayoutView="130" workbookViewId="0">
      <selection activeCell="P22" sqref="P22"/>
    </sheetView>
  </sheetViews>
  <sheetFormatPr defaultColWidth="9.140625" defaultRowHeight="15" x14ac:dyDescent="0.25"/>
  <cols>
    <col min="1" max="1" width="1.7109375" style="116" customWidth="1"/>
    <col min="2" max="2" width="5.42578125" style="120" customWidth="1"/>
    <col min="3" max="3" width="28" style="120" customWidth="1"/>
    <col min="4" max="4" width="20.5703125" style="120" customWidth="1"/>
    <col min="5" max="5" width="16.5703125" style="120" customWidth="1"/>
    <col min="6" max="6" width="1.7109375" style="120" customWidth="1"/>
    <col min="7" max="7" width="1.5703125" style="120" customWidth="1"/>
    <col min="8" max="8" width="5.85546875" style="116" customWidth="1"/>
    <col min="9" max="9" width="23.42578125" style="116" customWidth="1"/>
    <col min="10" max="10" width="27.28515625" style="116" customWidth="1"/>
    <col min="11" max="11" width="16.140625" style="116" customWidth="1"/>
    <col min="12" max="12" width="1.5703125" style="116" customWidth="1"/>
    <col min="13" max="14" width="9.140625" style="116"/>
    <col min="15" max="15" width="10.140625" style="116" bestFit="1" customWidth="1"/>
    <col min="16" max="16384" width="9.140625" style="116"/>
  </cols>
  <sheetData>
    <row r="1" spans="1:12" ht="15.75" thickBot="1" x14ac:dyDescent="0.3"/>
    <row r="2" spans="1:12" x14ac:dyDescent="0.25">
      <c r="A2" s="347"/>
      <c r="B2" s="1359" t="s">
        <v>124</v>
      </c>
      <c r="C2" s="1359"/>
      <c r="D2" s="1359"/>
      <c r="E2" s="1359"/>
      <c r="F2" s="1360"/>
      <c r="G2" s="339"/>
      <c r="H2" s="1358" t="s">
        <v>125</v>
      </c>
      <c r="I2" s="1359"/>
      <c r="J2" s="1359"/>
      <c r="K2" s="1359"/>
      <c r="L2" s="1360"/>
    </row>
    <row r="3" spans="1:12" ht="15.75" x14ac:dyDescent="0.25">
      <c r="A3" s="122"/>
      <c r="B3" s="1361" t="s">
        <v>126</v>
      </c>
      <c r="C3" s="1361"/>
      <c r="D3" s="1361"/>
      <c r="E3" s="1361"/>
      <c r="F3" s="1362"/>
      <c r="G3" s="330"/>
      <c r="H3" s="1361" t="s">
        <v>126</v>
      </c>
      <c r="I3" s="1361"/>
      <c r="J3" s="1361"/>
      <c r="K3" s="1361"/>
      <c r="L3" s="1362"/>
    </row>
    <row r="4" spans="1:12" ht="15.75" x14ac:dyDescent="0.25">
      <c r="A4" s="122"/>
      <c r="B4" s="1372"/>
      <c r="C4" s="1372"/>
      <c r="D4" s="1372"/>
      <c r="E4" s="1372"/>
      <c r="F4" s="1373"/>
      <c r="G4" s="331"/>
      <c r="H4" s="1363"/>
      <c r="I4" s="1363"/>
      <c r="J4" s="1363"/>
      <c r="K4" s="1363"/>
      <c r="L4" s="1364"/>
    </row>
    <row r="5" spans="1:12" x14ac:dyDescent="0.25">
      <c r="A5" s="122"/>
      <c r="B5" s="1365" t="s">
        <v>127</v>
      </c>
      <c r="C5" s="1365"/>
      <c r="D5" s="1365"/>
      <c r="E5" s="1365"/>
      <c r="F5" s="1366"/>
      <c r="G5" s="338"/>
      <c r="H5" s="1365" t="s">
        <v>127</v>
      </c>
      <c r="I5" s="1365"/>
      <c r="J5" s="1365"/>
      <c r="K5" s="1365"/>
      <c r="L5" s="1366"/>
    </row>
    <row r="6" spans="1:12" x14ac:dyDescent="0.25">
      <c r="A6" s="122"/>
      <c r="B6" s="1353" t="s">
        <v>881</v>
      </c>
      <c r="C6" s="1379"/>
      <c r="D6" s="1379"/>
      <c r="E6" s="1379"/>
      <c r="F6" s="351"/>
      <c r="G6" s="122"/>
      <c r="H6" s="1379" t="str">
        <f>B6</f>
        <v>"___"___________ 2023г.</v>
      </c>
      <c r="I6" s="1379"/>
      <c r="J6" s="1379"/>
      <c r="K6" s="1379"/>
      <c r="L6" s="351"/>
    </row>
    <row r="7" spans="1:12" x14ac:dyDescent="0.25">
      <c r="A7" s="122"/>
      <c r="B7" s="349"/>
      <c r="C7" s="327"/>
      <c r="D7" s="327"/>
      <c r="E7" s="327"/>
      <c r="F7" s="328"/>
      <c r="G7" s="327"/>
      <c r="H7" s="350"/>
      <c r="I7" s="327"/>
      <c r="J7" s="327"/>
      <c r="K7" s="327"/>
      <c r="L7" s="328"/>
    </row>
    <row r="8" spans="1:12" ht="15" customHeight="1" x14ac:dyDescent="0.25">
      <c r="A8" s="122"/>
      <c r="B8" s="1374" t="s">
        <v>876</v>
      </c>
      <c r="C8" s="1375"/>
      <c r="D8" s="1375"/>
      <c r="E8" s="1375"/>
      <c r="F8" s="1376"/>
      <c r="G8" s="332"/>
      <c r="H8" s="1383" t="str">
        <f>B8</f>
        <v>Разрешается: _______________________________________________________</v>
      </c>
      <c r="I8" s="1375"/>
      <c r="J8" s="1375"/>
      <c r="K8" s="1375"/>
      <c r="L8" s="1376"/>
    </row>
    <row r="9" spans="1:12" ht="30.75" customHeight="1" x14ac:dyDescent="0.25">
      <c r="A9" s="1380" t="s">
        <v>366</v>
      </c>
      <c r="B9" s="1381"/>
      <c r="C9" s="1381"/>
      <c r="D9" s="1381"/>
      <c r="E9" s="1381"/>
      <c r="F9" s="1382"/>
      <c r="G9" s="333"/>
      <c r="H9" s="1384" t="s">
        <v>366</v>
      </c>
      <c r="I9" s="1381"/>
      <c r="J9" s="1381"/>
      <c r="K9" s="1381"/>
      <c r="L9" s="1382"/>
    </row>
    <row r="10" spans="1:12" x14ac:dyDescent="0.25">
      <c r="A10" s="122"/>
      <c r="F10" s="117"/>
      <c r="H10" s="120"/>
      <c r="I10" s="120"/>
      <c r="J10" s="120"/>
      <c r="K10" s="120"/>
      <c r="L10" s="117"/>
    </row>
    <row r="11" spans="1:12" ht="15.75" x14ac:dyDescent="0.25">
      <c r="A11" s="122"/>
      <c r="B11" s="1385" t="s">
        <v>880</v>
      </c>
      <c r="C11" s="1385"/>
      <c r="D11" s="1385"/>
      <c r="E11" s="1385"/>
      <c r="F11" s="1386"/>
      <c r="G11" s="329"/>
      <c r="H11" s="1385" t="str">
        <f>B11</f>
        <v>_Внос/вынос через КПП КГПК, КПП ВГ</v>
      </c>
      <c r="I11" s="1385"/>
      <c r="J11" s="1385"/>
      <c r="K11" s="1385"/>
      <c r="L11" s="1386"/>
    </row>
    <row r="12" spans="1:12" x14ac:dyDescent="0.25">
      <c r="A12" s="122"/>
      <c r="B12" s="121" t="s">
        <v>128</v>
      </c>
      <c r="C12" s="121"/>
      <c r="D12" s="121"/>
      <c r="E12" s="121"/>
      <c r="F12" s="118"/>
      <c r="G12" s="121"/>
      <c r="H12" s="352" t="s">
        <v>128</v>
      </c>
      <c r="I12" s="352"/>
      <c r="J12" s="352"/>
      <c r="K12" s="352"/>
      <c r="L12" s="118"/>
    </row>
    <row r="13" spans="1:12" ht="23.25" customHeight="1" x14ac:dyDescent="0.25">
      <c r="A13" s="122"/>
      <c r="B13" s="1377" t="s">
        <v>129</v>
      </c>
      <c r="C13" s="1377"/>
      <c r="D13" s="1377"/>
      <c r="E13" s="1377"/>
      <c r="F13" s="1378"/>
      <c r="G13" s="334"/>
      <c r="H13" s="1377" t="s">
        <v>129</v>
      </c>
      <c r="I13" s="1377"/>
      <c r="J13" s="1377"/>
      <c r="K13" s="1377"/>
      <c r="L13" s="1378"/>
    </row>
    <row r="14" spans="1:12" ht="50.25" customHeight="1" x14ac:dyDescent="0.25">
      <c r="A14" s="122"/>
      <c r="B14" s="345" t="s">
        <v>363</v>
      </c>
      <c r="C14" s="1369" t="s">
        <v>364</v>
      </c>
      <c r="D14" s="1369"/>
      <c r="E14" s="345" t="s">
        <v>365</v>
      </c>
      <c r="F14" s="335"/>
      <c r="G14" s="334"/>
      <c r="H14" s="345" t="s">
        <v>363</v>
      </c>
      <c r="I14" s="1369" t="s">
        <v>364</v>
      </c>
      <c r="J14" s="1369"/>
      <c r="K14" s="345" t="s">
        <v>365</v>
      </c>
      <c r="L14" s="335"/>
    </row>
    <row r="15" spans="1:12" ht="15.75" x14ac:dyDescent="0.25">
      <c r="A15" s="122"/>
      <c r="B15" s="348">
        <v>1</v>
      </c>
      <c r="C15" s="1368" t="s">
        <v>877</v>
      </c>
      <c r="D15" s="1368"/>
      <c r="E15" s="346">
        <v>1</v>
      </c>
      <c r="F15" s="344"/>
      <c r="G15" s="343"/>
      <c r="H15" s="348">
        <f>B15</f>
        <v>1</v>
      </c>
      <c r="I15" s="1368" t="str">
        <f>C15</f>
        <v>Проксиметор BentlyNevada s/n 13A0238P</v>
      </c>
      <c r="J15" s="1368"/>
      <c r="K15" s="346">
        <f>E15</f>
        <v>1</v>
      </c>
      <c r="L15" s="344"/>
    </row>
    <row r="16" spans="1:12" ht="15.75" customHeight="1" x14ac:dyDescent="0.25">
      <c r="A16" s="122"/>
      <c r="B16" s="346">
        <v>2</v>
      </c>
      <c r="C16" s="1368" t="s">
        <v>879</v>
      </c>
      <c r="D16" s="1368"/>
      <c r="E16" s="346">
        <v>1</v>
      </c>
      <c r="F16" s="337"/>
      <c r="G16" s="336"/>
      <c r="H16" s="348">
        <f t="shared" ref="H16:H17" si="0">B16</f>
        <v>2</v>
      </c>
      <c r="I16" s="1368" t="str">
        <f t="shared" ref="I16:I17" si="1">C16</f>
        <v>Датчик вибрации BentlyNevada s/n 13A013H0</v>
      </c>
      <c r="J16" s="1368"/>
      <c r="K16" s="346">
        <f t="shared" ref="K16:K17" si="2">E16</f>
        <v>1</v>
      </c>
      <c r="L16" s="337"/>
    </row>
    <row r="17" spans="1:15" ht="16.5" customHeight="1" x14ac:dyDescent="0.25">
      <c r="A17" s="122"/>
      <c r="B17" s="348">
        <v>3</v>
      </c>
      <c r="C17" s="1368" t="s">
        <v>878</v>
      </c>
      <c r="D17" s="1368"/>
      <c r="E17" s="346">
        <v>1</v>
      </c>
      <c r="F17" s="337"/>
      <c r="G17" s="336"/>
      <c r="H17" s="348">
        <f t="shared" si="0"/>
        <v>3</v>
      </c>
      <c r="I17" s="1368" t="str">
        <f t="shared" si="1"/>
        <v>Кабель удлинительный в броне</v>
      </c>
      <c r="J17" s="1368"/>
      <c r="K17" s="346">
        <f t="shared" si="2"/>
        <v>1</v>
      </c>
      <c r="L17" s="337"/>
    </row>
    <row r="18" spans="1:15" ht="15.75" x14ac:dyDescent="0.25">
      <c r="A18" s="122"/>
      <c r="B18" s="346"/>
      <c r="C18" s="1350"/>
      <c r="D18" s="1350"/>
      <c r="E18" s="346"/>
      <c r="F18" s="337"/>
      <c r="G18" s="336"/>
      <c r="H18" s="348"/>
      <c r="I18" s="1368"/>
      <c r="J18" s="1368"/>
      <c r="K18" s="346"/>
      <c r="L18" s="337"/>
      <c r="O18" s="830"/>
    </row>
    <row r="19" spans="1:15" x14ac:dyDescent="0.25">
      <c r="A19" s="122"/>
      <c r="B19" s="348"/>
      <c r="C19" s="1350"/>
      <c r="D19" s="1350"/>
      <c r="E19" s="346"/>
      <c r="F19" s="337"/>
      <c r="G19" s="336"/>
      <c r="H19" s="346"/>
      <c r="I19" s="1350"/>
      <c r="J19" s="1350"/>
      <c r="K19" s="346"/>
      <c r="L19" s="337"/>
      <c r="O19" s="830"/>
    </row>
    <row r="20" spans="1:15" x14ac:dyDescent="0.25">
      <c r="A20" s="122"/>
      <c r="B20" s="346"/>
      <c r="C20" s="1350"/>
      <c r="D20" s="1350"/>
      <c r="E20" s="346"/>
      <c r="F20" s="337"/>
      <c r="G20" s="336"/>
      <c r="H20" s="346"/>
      <c r="I20" s="1350"/>
      <c r="J20" s="1350"/>
      <c r="K20" s="346"/>
      <c r="L20" s="337"/>
    </row>
    <row r="21" spans="1:15" x14ac:dyDescent="0.25">
      <c r="A21" s="122"/>
      <c r="B21" s="348"/>
      <c r="C21" s="1350"/>
      <c r="D21" s="1350"/>
      <c r="E21" s="346"/>
      <c r="F21" s="337"/>
      <c r="G21" s="336"/>
      <c r="H21" s="346"/>
      <c r="I21" s="1350"/>
      <c r="J21" s="1350"/>
      <c r="K21" s="346"/>
      <c r="L21" s="337"/>
    </row>
    <row r="22" spans="1:15" x14ac:dyDescent="0.25">
      <c r="A22" s="122"/>
      <c r="B22" s="348"/>
      <c r="C22" s="1350"/>
      <c r="D22" s="1350"/>
      <c r="E22" s="346"/>
      <c r="F22" s="337"/>
      <c r="G22" s="336"/>
      <c r="H22" s="346"/>
      <c r="I22" s="1350"/>
      <c r="J22" s="1350"/>
      <c r="K22" s="346"/>
      <c r="L22" s="337"/>
    </row>
    <row r="23" spans="1:15" x14ac:dyDescent="0.25">
      <c r="A23" s="122"/>
      <c r="B23" s="336"/>
      <c r="C23" s="336"/>
      <c r="D23" s="336"/>
      <c r="E23" s="336"/>
      <c r="F23" s="337"/>
      <c r="G23" s="336"/>
      <c r="H23" s="336"/>
      <c r="I23" s="336"/>
      <c r="J23" s="336"/>
      <c r="K23" s="336"/>
      <c r="L23" s="337"/>
    </row>
    <row r="24" spans="1:15" ht="15.75" x14ac:dyDescent="0.25">
      <c r="A24" s="122"/>
      <c r="B24" s="1370" t="s">
        <v>368</v>
      </c>
      <c r="C24" s="1370"/>
      <c r="D24" s="1370"/>
      <c r="E24" s="1370"/>
      <c r="F24" s="1371"/>
      <c r="G24" s="340"/>
      <c r="H24" s="1370" t="s">
        <v>368</v>
      </c>
      <c r="I24" s="1370"/>
      <c r="J24" s="1370"/>
      <c r="K24" s="1370"/>
      <c r="L24" s="1371"/>
    </row>
    <row r="25" spans="1:15" x14ac:dyDescent="0.25">
      <c r="A25" s="122"/>
      <c r="B25" s="1351" t="s">
        <v>367</v>
      </c>
      <c r="C25" s="1351"/>
      <c r="D25" s="1351"/>
      <c r="E25" s="1351"/>
      <c r="F25" s="1352"/>
      <c r="G25" s="341"/>
      <c r="H25" s="1351" t="str">
        <f>B25</f>
        <v>Лицо, разрешившее внос (руководитель подразделение КГПК)</v>
      </c>
      <c r="I25" s="1351"/>
      <c r="J25" s="1351"/>
      <c r="K25" s="1351"/>
      <c r="L25" s="1352"/>
    </row>
    <row r="26" spans="1:15" ht="18.75" customHeight="1" x14ac:dyDescent="0.25">
      <c r="A26" s="122"/>
      <c r="B26" s="1353" t="s">
        <v>883</v>
      </c>
      <c r="C26" s="1354"/>
      <c r="D26" s="1354"/>
      <c r="E26" s="1354"/>
      <c r="F26" s="1355"/>
      <c r="G26" s="327"/>
      <c r="H26" s="1367" t="str">
        <f>B26</f>
        <v>_______________ Нач. уч. АСУП Никитин Владислав Викторович</v>
      </c>
      <c r="I26" s="1354"/>
      <c r="J26" s="1354"/>
      <c r="K26" s="1354"/>
      <c r="L26" s="1355"/>
    </row>
    <row r="27" spans="1:15" ht="14.25" customHeight="1" x14ac:dyDescent="0.25">
      <c r="A27" s="122"/>
      <c r="B27" s="1356" t="s">
        <v>130</v>
      </c>
      <c r="C27" s="1356"/>
      <c r="D27" s="1356"/>
      <c r="E27" s="1356"/>
      <c r="F27" s="1357"/>
      <c r="G27" s="342"/>
      <c r="H27" s="1356" t="s">
        <v>130</v>
      </c>
      <c r="I27" s="1356"/>
      <c r="J27" s="1356"/>
      <c r="K27" s="1356"/>
      <c r="L27" s="1357"/>
    </row>
    <row r="28" spans="1:15" x14ac:dyDescent="0.25">
      <c r="A28" s="122"/>
      <c r="B28" s="1353" t="s">
        <v>882</v>
      </c>
      <c r="C28" s="1354"/>
      <c r="D28" s="1354"/>
      <c r="E28" s="1354"/>
      <c r="F28" s="1355"/>
      <c r="G28" s="327"/>
      <c r="H28" s="1354" t="str">
        <f>B28</f>
        <v>Дата "___" __________ 2023 года</v>
      </c>
      <c r="I28" s="1354"/>
      <c r="J28" s="1354"/>
      <c r="K28" s="1354"/>
      <c r="L28" s="1355"/>
    </row>
    <row r="29" spans="1:15" ht="15.75" thickBot="1" x14ac:dyDescent="0.3">
      <c r="A29" s="123"/>
      <c r="B29" s="124"/>
      <c r="C29" s="124"/>
      <c r="D29" s="124"/>
      <c r="E29" s="124"/>
      <c r="F29" s="119"/>
      <c r="G29" s="124"/>
      <c r="H29" s="124"/>
      <c r="I29" s="124"/>
      <c r="J29" s="124"/>
      <c r="K29" s="124"/>
      <c r="L29" s="119"/>
    </row>
  </sheetData>
  <mergeCells count="46">
    <mergeCell ref="H28:L28"/>
    <mergeCell ref="B6:E6"/>
    <mergeCell ref="H6:K6"/>
    <mergeCell ref="A9:F9"/>
    <mergeCell ref="I15:J15"/>
    <mergeCell ref="I16:J16"/>
    <mergeCell ref="I17:J17"/>
    <mergeCell ref="H24:L24"/>
    <mergeCell ref="H25:L25"/>
    <mergeCell ref="H8:L8"/>
    <mergeCell ref="H9:L9"/>
    <mergeCell ref="H11:L11"/>
    <mergeCell ref="H13:L13"/>
    <mergeCell ref="I14:J14"/>
    <mergeCell ref="B28:F28"/>
    <mergeCell ref="B11:F11"/>
    <mergeCell ref="C16:D16"/>
    <mergeCell ref="C17:D17"/>
    <mergeCell ref="B24:F24"/>
    <mergeCell ref="C20:D20"/>
    <mergeCell ref="B3:F3"/>
    <mergeCell ref="B4:F4"/>
    <mergeCell ref="B8:F8"/>
    <mergeCell ref="B13:F13"/>
    <mergeCell ref="B5:F5"/>
    <mergeCell ref="B27:F27"/>
    <mergeCell ref="H2:L2"/>
    <mergeCell ref="H3:L3"/>
    <mergeCell ref="H4:L4"/>
    <mergeCell ref="H5:L5"/>
    <mergeCell ref="B2:F2"/>
    <mergeCell ref="H26:L26"/>
    <mergeCell ref="H27:L27"/>
    <mergeCell ref="C18:D18"/>
    <mergeCell ref="I18:J18"/>
    <mergeCell ref="C19:D19"/>
    <mergeCell ref="I19:J19"/>
    <mergeCell ref="C21:D21"/>
    <mergeCell ref="I21:J21"/>
    <mergeCell ref="C14:D14"/>
    <mergeCell ref="C15:D15"/>
    <mergeCell ref="I20:J20"/>
    <mergeCell ref="C22:D22"/>
    <mergeCell ref="I22:J22"/>
    <mergeCell ref="B25:F25"/>
    <mergeCell ref="B26:F26"/>
  </mergeCells>
  <pageMargins left="0.31496062992125984" right="0.31496062992125984" top="0.74803149606299213" bottom="0.74803149606299213" header="0.31496062992125984" footer="0.31496062992125984"/>
  <pageSetup scale="8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2:AM29"/>
  <sheetViews>
    <sheetView zoomScale="85" zoomScaleNormal="85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H8" sqref="AH8"/>
    </sheetView>
  </sheetViews>
  <sheetFormatPr defaultRowHeight="15" x14ac:dyDescent="0.25"/>
  <cols>
    <col min="1" max="1" width="3.140625" bestFit="1" customWidth="1"/>
    <col min="2" max="2" width="20.42578125" customWidth="1"/>
    <col min="3" max="3" width="7.7109375" customWidth="1"/>
    <col min="4" max="4" width="7.140625" customWidth="1"/>
    <col min="7" max="7" width="8.7109375" customWidth="1"/>
    <col min="8" max="8" width="7.42578125" customWidth="1"/>
    <col min="9" max="9" width="8.140625" customWidth="1"/>
    <col min="10" max="10" width="10.85546875" customWidth="1"/>
    <col min="11" max="11" width="7.42578125" customWidth="1"/>
    <col min="12" max="12" width="8.140625" customWidth="1"/>
    <col min="13" max="13" width="10" customWidth="1"/>
    <col min="14" max="14" width="7.28515625" customWidth="1"/>
    <col min="15" max="15" width="7.85546875" customWidth="1"/>
    <col min="16" max="16" width="12.140625" customWidth="1"/>
    <col min="17" max="17" width="7.42578125" customWidth="1"/>
    <col min="18" max="18" width="8.140625" customWidth="1"/>
    <col min="19" max="19" width="8.28515625" customWidth="1"/>
    <col min="20" max="20" width="7.42578125" customWidth="1"/>
    <col min="21" max="21" width="8.140625" customWidth="1"/>
    <col min="22" max="22" width="9.5703125" customWidth="1"/>
    <col min="23" max="23" width="7.42578125" customWidth="1"/>
    <col min="24" max="25" width="8.140625" customWidth="1"/>
    <col min="26" max="26" width="7.140625" customWidth="1"/>
    <col min="28" max="28" width="8.28515625" customWidth="1"/>
    <col min="29" max="29" width="7.85546875" customWidth="1"/>
    <col min="30" max="30" width="8" customWidth="1"/>
    <col min="31" max="31" width="8.140625" customWidth="1"/>
    <col min="32" max="32" width="7.28515625" customWidth="1"/>
    <col min="34" max="34" width="8.140625" customWidth="1"/>
    <col min="35" max="35" width="7.28515625" customWidth="1"/>
    <col min="38" max="38" width="7.5703125" customWidth="1"/>
    <col min="39" max="39" width="8.140625" customWidth="1"/>
  </cols>
  <sheetData>
    <row r="2" spans="1:39" ht="15.75" thickBot="1" x14ac:dyDescent="0.3"/>
    <row r="3" spans="1:39" ht="72" customHeight="1" x14ac:dyDescent="0.25">
      <c r="D3" s="1387" t="s">
        <v>886</v>
      </c>
      <c r="E3" s="1388"/>
      <c r="F3" s="1389"/>
      <c r="G3" s="1393" t="s">
        <v>240</v>
      </c>
      <c r="H3" s="1394"/>
      <c r="I3" s="1395"/>
      <c r="J3" s="1393" t="s">
        <v>889</v>
      </c>
      <c r="K3" s="1394"/>
      <c r="L3" s="1395"/>
      <c r="M3" s="1390" t="s">
        <v>257</v>
      </c>
      <c r="N3" s="1391"/>
      <c r="O3" s="1392"/>
      <c r="P3" s="1396" t="s">
        <v>243</v>
      </c>
      <c r="Q3" s="1397"/>
      <c r="R3" s="1398"/>
      <c r="S3" s="1393" t="s">
        <v>246</v>
      </c>
      <c r="T3" s="1394"/>
      <c r="U3" s="1395"/>
      <c r="V3" s="1390" t="s">
        <v>233</v>
      </c>
      <c r="W3" s="1391"/>
      <c r="X3" s="1392"/>
      <c r="Y3" s="1393" t="s">
        <v>248</v>
      </c>
      <c r="Z3" s="1394"/>
      <c r="AA3" s="1395"/>
      <c r="AB3" s="1393" t="s">
        <v>249</v>
      </c>
      <c r="AC3" s="1394"/>
      <c r="AD3" s="1395"/>
      <c r="AE3" s="1399" t="s">
        <v>723</v>
      </c>
      <c r="AF3" s="1400"/>
      <c r="AG3" s="1401"/>
      <c r="AH3" s="1393" t="s">
        <v>251</v>
      </c>
      <c r="AI3" s="1394"/>
      <c r="AJ3" s="1395"/>
      <c r="AK3" s="1396" t="s">
        <v>252</v>
      </c>
      <c r="AL3" s="1397"/>
      <c r="AM3" s="1398"/>
    </row>
    <row r="4" spans="1:39" ht="102" customHeight="1" x14ac:dyDescent="0.25">
      <c r="A4" s="181" t="s">
        <v>222</v>
      </c>
      <c r="B4" s="182" t="s">
        <v>232</v>
      </c>
      <c r="C4" s="1242" t="s">
        <v>223</v>
      </c>
      <c r="D4" s="183" t="s">
        <v>236</v>
      </c>
      <c r="E4" s="1243" t="s">
        <v>241</v>
      </c>
      <c r="F4" s="1244" t="s">
        <v>242</v>
      </c>
      <c r="G4" s="198" t="s">
        <v>256</v>
      </c>
      <c r="H4" s="194" t="s">
        <v>237</v>
      </c>
      <c r="I4" s="188" t="s">
        <v>244</v>
      </c>
      <c r="J4" s="183" t="s">
        <v>888</v>
      </c>
      <c r="K4" s="194" t="s">
        <v>237</v>
      </c>
      <c r="L4" s="188" t="s">
        <v>244</v>
      </c>
      <c r="M4" s="198" t="s">
        <v>257</v>
      </c>
      <c r="N4" s="194" t="s">
        <v>237</v>
      </c>
      <c r="O4" s="188" t="s">
        <v>244</v>
      </c>
      <c r="P4" s="192" t="s">
        <v>243</v>
      </c>
      <c r="Q4" s="194" t="s">
        <v>237</v>
      </c>
      <c r="R4" s="188" t="s">
        <v>244</v>
      </c>
      <c r="S4" s="187" t="s">
        <v>245</v>
      </c>
      <c r="T4" s="194" t="s">
        <v>237</v>
      </c>
      <c r="U4" s="188" t="s">
        <v>244</v>
      </c>
      <c r="V4" s="198" t="s">
        <v>224</v>
      </c>
      <c r="W4" s="194" t="s">
        <v>237</v>
      </c>
      <c r="X4" s="188" t="s">
        <v>244</v>
      </c>
      <c r="Y4" s="198" t="s">
        <v>247</v>
      </c>
      <c r="Z4" s="194" t="s">
        <v>237</v>
      </c>
      <c r="AA4" s="188" t="s">
        <v>244</v>
      </c>
      <c r="AB4" s="198" t="s">
        <v>250</v>
      </c>
      <c r="AC4" s="194" t="s">
        <v>237</v>
      </c>
      <c r="AD4" s="188" t="s">
        <v>244</v>
      </c>
      <c r="AE4" s="201" t="s">
        <v>723</v>
      </c>
      <c r="AF4" s="194" t="s">
        <v>237</v>
      </c>
      <c r="AG4" s="188" t="s">
        <v>244</v>
      </c>
      <c r="AH4" s="201" t="s">
        <v>253</v>
      </c>
      <c r="AI4" s="194" t="s">
        <v>237</v>
      </c>
      <c r="AJ4" s="188" t="s">
        <v>244</v>
      </c>
      <c r="AK4" s="184"/>
      <c r="AL4" s="194" t="s">
        <v>237</v>
      </c>
      <c r="AM4" s="188" t="s">
        <v>244</v>
      </c>
    </row>
    <row r="5" spans="1:39" x14ac:dyDescent="0.25">
      <c r="A5" s="61">
        <v>1</v>
      </c>
      <c r="B5" s="61" t="s">
        <v>225</v>
      </c>
      <c r="C5" s="1235" t="s">
        <v>226</v>
      </c>
      <c r="D5" s="195">
        <v>2</v>
      </c>
      <c r="E5" s="1245">
        <v>2</v>
      </c>
      <c r="F5" s="1246"/>
      <c r="G5" s="202"/>
      <c r="H5" s="178"/>
      <c r="I5" s="189">
        <f>G5-H5</f>
        <v>0</v>
      </c>
      <c r="J5" s="195">
        <v>1</v>
      </c>
      <c r="K5" s="178">
        <v>0</v>
      </c>
      <c r="L5" s="907">
        <f>J5-K5</f>
        <v>1</v>
      </c>
      <c r="M5" s="202">
        <v>1</v>
      </c>
      <c r="N5" s="205">
        <v>1</v>
      </c>
      <c r="O5" s="189">
        <f>M5-N5</f>
        <v>0</v>
      </c>
      <c r="P5" s="193">
        <f t="shared" ref="P5:P27" si="0">E5 + F5</f>
        <v>2</v>
      </c>
      <c r="Q5" s="178">
        <v>0</v>
      </c>
      <c r="R5" s="907">
        <f>P5-Q5</f>
        <v>2</v>
      </c>
      <c r="S5" s="186">
        <v>1</v>
      </c>
      <c r="T5" s="178">
        <v>1</v>
      </c>
      <c r="U5" s="189">
        <f>T5-S5</f>
        <v>0</v>
      </c>
      <c r="V5" s="186">
        <v>1</v>
      </c>
      <c r="W5" s="178">
        <v>1</v>
      </c>
      <c r="X5" s="189">
        <f>V5-W5</f>
        <v>0</v>
      </c>
      <c r="Y5" s="186">
        <v>1</v>
      </c>
      <c r="Z5" s="178">
        <v>0</v>
      </c>
      <c r="AA5" s="189">
        <f>Y5-Z5</f>
        <v>1</v>
      </c>
      <c r="AB5" s="186">
        <v>2</v>
      </c>
      <c r="AC5" s="178">
        <v>2</v>
      </c>
      <c r="AD5" s="189">
        <f>AB5-AC5</f>
        <v>0</v>
      </c>
      <c r="AE5" s="184"/>
      <c r="AF5" s="61"/>
      <c r="AG5" s="189">
        <f>AE5-AF5</f>
        <v>0</v>
      </c>
      <c r="AH5" s="184"/>
      <c r="AI5" s="61"/>
      <c r="AJ5" s="189">
        <f>AH5-AI5</f>
        <v>0</v>
      </c>
      <c r="AK5" s="184"/>
      <c r="AL5" s="61"/>
      <c r="AM5" s="189">
        <f>AK5-AL5</f>
        <v>0</v>
      </c>
    </row>
    <row r="6" spans="1:39" x14ac:dyDescent="0.25">
      <c r="A6" s="61">
        <v>2</v>
      </c>
      <c r="B6" s="61" t="s">
        <v>227</v>
      </c>
      <c r="C6" s="1235" t="s">
        <v>226</v>
      </c>
      <c r="D6" s="195">
        <v>2</v>
      </c>
      <c r="E6" s="1245">
        <v>1</v>
      </c>
      <c r="F6" s="1246">
        <v>1</v>
      </c>
      <c r="G6" s="202">
        <v>1</v>
      </c>
      <c r="H6" s="178">
        <v>1</v>
      </c>
      <c r="I6" s="189">
        <f>G6-H6</f>
        <v>0</v>
      </c>
      <c r="J6" s="202">
        <v>1</v>
      </c>
      <c r="K6" s="178">
        <v>0</v>
      </c>
      <c r="L6" s="907">
        <f>J6-K6</f>
        <v>1</v>
      </c>
      <c r="M6" s="202">
        <v>2</v>
      </c>
      <c r="N6" s="205">
        <v>2</v>
      </c>
      <c r="O6" s="189">
        <f>M6-N6</f>
        <v>0</v>
      </c>
      <c r="P6" s="193">
        <f t="shared" si="0"/>
        <v>2</v>
      </c>
      <c r="Q6" s="178">
        <v>0</v>
      </c>
      <c r="R6" s="907">
        <f t="shared" ref="R6" si="1">P6-Q6</f>
        <v>2</v>
      </c>
      <c r="S6" s="186">
        <v>1</v>
      </c>
      <c r="T6" s="178">
        <v>1</v>
      </c>
      <c r="U6" s="189">
        <f>S6-T6</f>
        <v>0</v>
      </c>
      <c r="V6" s="186">
        <v>1</v>
      </c>
      <c r="W6" s="178">
        <v>1</v>
      </c>
      <c r="X6" s="189">
        <f t="shared" ref="X6:X28" si="2">V6-W6</f>
        <v>0</v>
      </c>
      <c r="Y6" s="186">
        <v>1</v>
      </c>
      <c r="Z6" s="178">
        <v>0</v>
      </c>
      <c r="AA6" s="189">
        <f t="shared" ref="AA6:AA28" si="3">Y6-Z6</f>
        <v>1</v>
      </c>
      <c r="AB6" s="186">
        <v>7</v>
      </c>
      <c r="AC6" s="178">
        <v>7</v>
      </c>
      <c r="AD6" s="189">
        <f t="shared" ref="AD6:AD28" si="4">AB6-AC6</f>
        <v>0</v>
      </c>
      <c r="AE6" s="184"/>
      <c r="AF6" s="61"/>
      <c r="AG6" s="189">
        <f t="shared" ref="AG6:AG28" si="5">AE6-AF6</f>
        <v>0</v>
      </c>
      <c r="AH6" s="184"/>
      <c r="AI6" s="61"/>
      <c r="AJ6" s="189">
        <f t="shared" ref="AJ6:AJ28" si="6">AH6-AI6</f>
        <v>0</v>
      </c>
      <c r="AK6" s="184"/>
      <c r="AL6" s="61"/>
      <c r="AM6" s="189">
        <f t="shared" ref="AM6:AM28" si="7">AK6-AL6</f>
        <v>0</v>
      </c>
    </row>
    <row r="7" spans="1:39" x14ac:dyDescent="0.25">
      <c r="A7" s="61">
        <v>3</v>
      </c>
      <c r="B7" s="61" t="s">
        <v>235</v>
      </c>
      <c r="C7" s="1235" t="s">
        <v>226</v>
      </c>
      <c r="D7" s="195"/>
      <c r="E7" s="1245">
        <v>1</v>
      </c>
      <c r="F7" s="1246"/>
      <c r="G7" s="202"/>
      <c r="H7" s="178"/>
      <c r="I7" s="189">
        <f t="shared" ref="I7:I25" si="8">G7-H7</f>
        <v>0</v>
      </c>
      <c r="J7" s="202"/>
      <c r="K7" s="178"/>
      <c r="L7" s="189">
        <f t="shared" ref="L7:L25" si="9">J7-K7</f>
        <v>0</v>
      </c>
      <c r="M7" s="1249">
        <v>1</v>
      </c>
      <c r="N7" s="205">
        <v>1</v>
      </c>
      <c r="O7" s="189">
        <f t="shared" ref="O7:O25" si="10">M7-N7</f>
        <v>0</v>
      </c>
      <c r="P7" s="193">
        <v>0</v>
      </c>
      <c r="Q7" s="178">
        <v>0</v>
      </c>
      <c r="R7" s="1250">
        <f t="shared" ref="R7:R27" si="11">P7-Q7</f>
        <v>0</v>
      </c>
      <c r="S7" s="186"/>
      <c r="T7" s="178"/>
      <c r="U7" s="189">
        <f t="shared" ref="U7:U26" si="12">S7-T7</f>
        <v>0</v>
      </c>
      <c r="V7" s="186">
        <v>1</v>
      </c>
      <c r="W7" s="1229">
        <v>1</v>
      </c>
      <c r="X7" s="189">
        <f t="shared" si="2"/>
        <v>0</v>
      </c>
      <c r="Y7" s="186"/>
      <c r="Z7" s="178"/>
      <c r="AA7" s="189">
        <f t="shared" si="3"/>
        <v>0</v>
      </c>
      <c r="AB7" s="186"/>
      <c r="AC7" s="178"/>
      <c r="AD7" s="189">
        <f t="shared" si="4"/>
        <v>0</v>
      </c>
      <c r="AE7" s="184"/>
      <c r="AF7" s="61"/>
      <c r="AG7" s="189">
        <f t="shared" si="5"/>
        <v>0</v>
      </c>
      <c r="AH7" s="184"/>
      <c r="AI7" s="61"/>
      <c r="AJ7" s="189">
        <f t="shared" si="6"/>
        <v>0</v>
      </c>
      <c r="AK7" s="184"/>
      <c r="AL7" s="61"/>
      <c r="AM7" s="189">
        <f t="shared" si="7"/>
        <v>0</v>
      </c>
    </row>
    <row r="8" spans="1:39" x14ac:dyDescent="0.25">
      <c r="A8" s="61">
        <v>4</v>
      </c>
      <c r="B8" s="61" t="s">
        <v>725</v>
      </c>
      <c r="C8" s="1235" t="s">
        <v>226</v>
      </c>
      <c r="D8" s="195"/>
      <c r="E8" s="1245">
        <v>1</v>
      </c>
      <c r="F8" s="1246"/>
      <c r="G8" s="202"/>
      <c r="H8" s="750"/>
      <c r="I8" s="189">
        <f>G8-H8</f>
        <v>0</v>
      </c>
      <c r="J8" s="202"/>
      <c r="K8" s="750"/>
      <c r="L8" s="189">
        <f>J8-K8</f>
        <v>0</v>
      </c>
      <c r="M8" s="1249">
        <v>1</v>
      </c>
      <c r="N8" s="750">
        <v>1</v>
      </c>
      <c r="O8" s="189">
        <f>M8-N8</f>
        <v>0</v>
      </c>
      <c r="P8" s="193">
        <f>E8 + F8</f>
        <v>1</v>
      </c>
      <c r="Q8" s="750">
        <v>0</v>
      </c>
      <c r="R8" s="907">
        <f t="shared" si="11"/>
        <v>1</v>
      </c>
      <c r="S8" s="186"/>
      <c r="T8" s="750"/>
      <c r="U8" s="189">
        <f>S8-T8</f>
        <v>0</v>
      </c>
      <c r="V8" s="186">
        <v>0</v>
      </c>
      <c r="W8" s="750"/>
      <c r="X8" s="189">
        <f>V8-W8</f>
        <v>0</v>
      </c>
      <c r="Y8" s="186"/>
      <c r="Z8" s="750"/>
      <c r="AA8" s="189">
        <f>Y8-Z8</f>
        <v>0</v>
      </c>
      <c r="AB8" s="186"/>
      <c r="AC8" s="750"/>
      <c r="AD8" s="189">
        <f>AB8-AC8</f>
        <v>0</v>
      </c>
      <c r="AE8" s="184"/>
      <c r="AF8" s="61"/>
      <c r="AG8" s="189">
        <f>AE8-AF8</f>
        <v>0</v>
      </c>
      <c r="AH8" s="184"/>
      <c r="AI8" s="61"/>
      <c r="AJ8" s="189">
        <f>AH8-AI8</f>
        <v>0</v>
      </c>
      <c r="AK8" s="184"/>
      <c r="AL8" s="61"/>
      <c r="AM8" s="189">
        <f>AK8-AL8</f>
        <v>0</v>
      </c>
    </row>
    <row r="9" spans="1:39" x14ac:dyDescent="0.25">
      <c r="A9" s="61">
        <v>5</v>
      </c>
      <c r="B9" s="61" t="s">
        <v>726</v>
      </c>
      <c r="C9" s="1235" t="s">
        <v>226</v>
      </c>
      <c r="D9" s="195"/>
      <c r="E9" s="1245">
        <v>1</v>
      </c>
      <c r="F9" s="1246"/>
      <c r="G9" s="202"/>
      <c r="H9" s="750"/>
      <c r="I9" s="189">
        <f>G9-H9</f>
        <v>0</v>
      </c>
      <c r="J9" s="202"/>
      <c r="K9" s="750"/>
      <c r="L9" s="189">
        <f>J9-K9</f>
        <v>0</v>
      </c>
      <c r="M9" s="202"/>
      <c r="N9" s="750"/>
      <c r="O9" s="189">
        <f>M9-N9</f>
        <v>0</v>
      </c>
      <c r="P9" s="193">
        <f>E9 + F9</f>
        <v>1</v>
      </c>
      <c r="Q9" s="750">
        <v>0</v>
      </c>
      <c r="R9" s="907">
        <f t="shared" si="11"/>
        <v>1</v>
      </c>
      <c r="S9" s="186"/>
      <c r="T9" s="750"/>
      <c r="U9" s="189">
        <f>S9-T9</f>
        <v>0</v>
      </c>
      <c r="V9" s="186">
        <v>0</v>
      </c>
      <c r="W9" s="750"/>
      <c r="X9" s="189">
        <f>V9-W9</f>
        <v>0</v>
      </c>
      <c r="Y9" s="186"/>
      <c r="Z9" s="750"/>
      <c r="AA9" s="189">
        <f>Y9-Z9</f>
        <v>0</v>
      </c>
      <c r="AB9" s="186"/>
      <c r="AC9" s="750"/>
      <c r="AD9" s="189">
        <f>AB9-AC9</f>
        <v>0</v>
      </c>
      <c r="AE9" s="184"/>
      <c r="AF9" s="61"/>
      <c r="AG9" s="189">
        <f>AE9-AF9</f>
        <v>0</v>
      </c>
      <c r="AH9" s="184"/>
      <c r="AI9" s="61"/>
      <c r="AJ9" s="189">
        <f>AH9-AI9</f>
        <v>0</v>
      </c>
      <c r="AK9" s="184"/>
      <c r="AL9" s="61"/>
      <c r="AM9" s="189">
        <f>AK9-AL9</f>
        <v>0</v>
      </c>
    </row>
    <row r="10" spans="1:39" x14ac:dyDescent="0.25">
      <c r="A10" s="61">
        <v>6</v>
      </c>
      <c r="B10" s="61" t="s">
        <v>225</v>
      </c>
      <c r="C10" s="1235" t="s">
        <v>228</v>
      </c>
      <c r="D10" s="186"/>
      <c r="E10" s="1135"/>
      <c r="F10" s="189">
        <v>1</v>
      </c>
      <c r="G10" s="203">
        <v>1</v>
      </c>
      <c r="H10" s="178">
        <v>1</v>
      </c>
      <c r="I10" s="189">
        <f t="shared" si="8"/>
        <v>0</v>
      </c>
      <c r="J10" s="203">
        <v>1</v>
      </c>
      <c r="K10" s="178">
        <v>0</v>
      </c>
      <c r="L10" s="907">
        <f t="shared" si="9"/>
        <v>1</v>
      </c>
      <c r="M10" s="202">
        <v>1</v>
      </c>
      <c r="N10" s="205">
        <v>1</v>
      </c>
      <c r="O10" s="189">
        <f t="shared" si="10"/>
        <v>0</v>
      </c>
      <c r="P10" s="193">
        <v>1</v>
      </c>
      <c r="Q10" s="178">
        <v>0</v>
      </c>
      <c r="R10" s="907">
        <f t="shared" si="11"/>
        <v>1</v>
      </c>
      <c r="S10" s="186">
        <v>1</v>
      </c>
      <c r="T10" s="178">
        <v>1</v>
      </c>
      <c r="U10" s="189">
        <f t="shared" si="12"/>
        <v>0</v>
      </c>
      <c r="V10" s="186">
        <v>1</v>
      </c>
      <c r="W10" s="178">
        <v>1</v>
      </c>
      <c r="X10" s="189">
        <f t="shared" si="2"/>
        <v>0</v>
      </c>
      <c r="Y10" s="186">
        <v>1</v>
      </c>
      <c r="Z10" s="178">
        <v>0</v>
      </c>
      <c r="AA10" s="189">
        <f t="shared" si="3"/>
        <v>1</v>
      </c>
      <c r="AB10" s="186">
        <v>1</v>
      </c>
      <c r="AC10" s="178">
        <v>1</v>
      </c>
      <c r="AD10" s="189">
        <f t="shared" si="4"/>
        <v>0</v>
      </c>
      <c r="AE10" s="184"/>
      <c r="AF10" s="61"/>
      <c r="AG10" s="189">
        <f t="shared" si="5"/>
        <v>0</v>
      </c>
      <c r="AH10" s="184"/>
      <c r="AI10" s="61"/>
      <c r="AJ10" s="189">
        <f t="shared" si="6"/>
        <v>0</v>
      </c>
      <c r="AK10" s="184"/>
      <c r="AL10" s="61"/>
      <c r="AM10" s="189">
        <f t="shared" si="7"/>
        <v>0</v>
      </c>
    </row>
    <row r="11" spans="1:39" x14ac:dyDescent="0.25">
      <c r="A11" s="61">
        <v>7</v>
      </c>
      <c r="B11" s="61" t="s">
        <v>227</v>
      </c>
      <c r="C11" s="1235" t="s">
        <v>228</v>
      </c>
      <c r="D11" s="186"/>
      <c r="E11" s="1135">
        <v>1</v>
      </c>
      <c r="F11" s="189">
        <v>2</v>
      </c>
      <c r="G11" s="203">
        <v>2</v>
      </c>
      <c r="H11" s="178">
        <v>2</v>
      </c>
      <c r="I11" s="189">
        <f t="shared" si="8"/>
        <v>0</v>
      </c>
      <c r="J11" s="203">
        <v>2</v>
      </c>
      <c r="K11" s="178">
        <v>0</v>
      </c>
      <c r="L11" s="907">
        <f t="shared" si="9"/>
        <v>2</v>
      </c>
      <c r="M11" s="202">
        <v>1</v>
      </c>
      <c r="N11" s="205">
        <v>1</v>
      </c>
      <c r="O11" s="189">
        <f t="shared" si="10"/>
        <v>0</v>
      </c>
      <c r="P11" s="193">
        <v>2</v>
      </c>
      <c r="Q11" s="178">
        <v>0</v>
      </c>
      <c r="R11" s="907">
        <f t="shared" si="11"/>
        <v>2</v>
      </c>
      <c r="S11" s="186">
        <v>2</v>
      </c>
      <c r="T11" s="178">
        <v>2</v>
      </c>
      <c r="U11" s="189">
        <f t="shared" si="12"/>
        <v>0</v>
      </c>
      <c r="V11" s="186">
        <v>2</v>
      </c>
      <c r="W11" s="178">
        <v>2</v>
      </c>
      <c r="X11" s="189">
        <f t="shared" si="2"/>
        <v>0</v>
      </c>
      <c r="Y11" s="186"/>
      <c r="Z11" s="178"/>
      <c r="AA11" s="189">
        <f t="shared" si="3"/>
        <v>0</v>
      </c>
      <c r="AB11" s="186">
        <v>2</v>
      </c>
      <c r="AC11" s="178">
        <v>2</v>
      </c>
      <c r="AD11" s="189">
        <f t="shared" si="4"/>
        <v>0</v>
      </c>
      <c r="AE11" s="184"/>
      <c r="AF11" s="61"/>
      <c r="AG11" s="189">
        <f t="shared" si="5"/>
        <v>0</v>
      </c>
      <c r="AH11" s="184"/>
      <c r="AI11" s="61"/>
      <c r="AJ11" s="189">
        <f t="shared" si="6"/>
        <v>0</v>
      </c>
      <c r="AK11" s="184"/>
      <c r="AL11" s="61"/>
      <c r="AM11" s="189">
        <f t="shared" si="7"/>
        <v>0</v>
      </c>
    </row>
    <row r="12" spans="1:39" x14ac:dyDescent="0.25">
      <c r="A12" s="61">
        <v>8</v>
      </c>
      <c r="B12" s="61" t="s">
        <v>235</v>
      </c>
      <c r="C12" s="1235" t="s">
        <v>228</v>
      </c>
      <c r="D12" s="186"/>
      <c r="E12" s="1135">
        <v>1</v>
      </c>
      <c r="F12" s="189"/>
      <c r="G12" s="203"/>
      <c r="H12" s="178"/>
      <c r="I12" s="189">
        <f t="shared" si="8"/>
        <v>0</v>
      </c>
      <c r="J12" s="203"/>
      <c r="K12" s="178"/>
      <c r="L12" s="189">
        <f t="shared" si="9"/>
        <v>0</v>
      </c>
      <c r="M12" s="203"/>
      <c r="N12" s="205"/>
      <c r="O12" s="189">
        <f t="shared" si="10"/>
        <v>0</v>
      </c>
      <c r="P12" s="193">
        <v>0</v>
      </c>
      <c r="Q12" s="178">
        <v>0</v>
      </c>
      <c r="R12" s="1250">
        <f t="shared" si="11"/>
        <v>0</v>
      </c>
      <c r="S12" s="186"/>
      <c r="T12" s="178"/>
      <c r="U12" s="189">
        <f t="shared" si="12"/>
        <v>0</v>
      </c>
      <c r="V12" s="186">
        <v>1</v>
      </c>
      <c r="W12" s="178">
        <v>1</v>
      </c>
      <c r="X12" s="189">
        <f t="shared" si="2"/>
        <v>0</v>
      </c>
      <c r="Y12" s="186"/>
      <c r="Z12" s="178"/>
      <c r="AA12" s="189">
        <f t="shared" si="3"/>
        <v>0</v>
      </c>
      <c r="AB12" s="186"/>
      <c r="AC12" s="178"/>
      <c r="AD12" s="189">
        <f t="shared" si="4"/>
        <v>0</v>
      </c>
      <c r="AE12" s="184"/>
      <c r="AF12" s="61"/>
      <c r="AG12" s="189">
        <f t="shared" si="5"/>
        <v>0</v>
      </c>
      <c r="AH12" s="184"/>
      <c r="AI12" s="61"/>
      <c r="AJ12" s="189">
        <f t="shared" si="6"/>
        <v>0</v>
      </c>
      <c r="AK12" s="184"/>
      <c r="AL12" s="61"/>
      <c r="AM12" s="189">
        <f t="shared" si="7"/>
        <v>0</v>
      </c>
    </row>
    <row r="13" spans="1:39" x14ac:dyDescent="0.25">
      <c r="A13" s="61">
        <v>9</v>
      </c>
      <c r="B13" s="61" t="s">
        <v>225</v>
      </c>
      <c r="C13" s="1235" t="s">
        <v>229</v>
      </c>
      <c r="D13" s="186"/>
      <c r="E13" s="1135"/>
      <c r="F13" s="189">
        <v>1</v>
      </c>
      <c r="G13" s="203">
        <v>1</v>
      </c>
      <c r="H13" s="178">
        <v>1</v>
      </c>
      <c r="I13" s="189">
        <f t="shared" si="8"/>
        <v>0</v>
      </c>
      <c r="J13" s="203">
        <v>1</v>
      </c>
      <c r="K13" s="178">
        <v>0</v>
      </c>
      <c r="L13" s="907">
        <f t="shared" si="9"/>
        <v>1</v>
      </c>
      <c r="M13" s="202">
        <v>1</v>
      </c>
      <c r="N13" s="205">
        <v>1</v>
      </c>
      <c r="O13" s="189">
        <f t="shared" si="10"/>
        <v>0</v>
      </c>
      <c r="P13" s="193">
        <f t="shared" si="0"/>
        <v>1</v>
      </c>
      <c r="Q13" s="178">
        <v>0</v>
      </c>
      <c r="R13" s="907">
        <f t="shared" si="11"/>
        <v>1</v>
      </c>
      <c r="S13" s="186">
        <v>1</v>
      </c>
      <c r="T13" s="178">
        <v>1</v>
      </c>
      <c r="U13" s="189">
        <f t="shared" si="12"/>
        <v>0</v>
      </c>
      <c r="V13" s="186">
        <v>1</v>
      </c>
      <c r="W13" s="178">
        <v>1</v>
      </c>
      <c r="X13" s="189">
        <f t="shared" si="2"/>
        <v>0</v>
      </c>
      <c r="Y13" s="186">
        <v>1</v>
      </c>
      <c r="Z13" s="178">
        <v>0</v>
      </c>
      <c r="AA13" s="189">
        <f t="shared" si="3"/>
        <v>1</v>
      </c>
      <c r="AB13" s="186">
        <v>1</v>
      </c>
      <c r="AC13" s="178">
        <v>1</v>
      </c>
      <c r="AD13" s="189">
        <f t="shared" si="4"/>
        <v>0</v>
      </c>
      <c r="AE13" s="184"/>
      <c r="AF13" s="61"/>
      <c r="AG13" s="189">
        <f t="shared" si="5"/>
        <v>0</v>
      </c>
      <c r="AH13" s="184"/>
      <c r="AI13" s="61"/>
      <c r="AJ13" s="189">
        <f t="shared" si="6"/>
        <v>0</v>
      </c>
      <c r="AK13" s="184"/>
      <c r="AL13" s="61"/>
      <c r="AM13" s="189">
        <f t="shared" si="7"/>
        <v>0</v>
      </c>
    </row>
    <row r="14" spans="1:39" x14ac:dyDescent="0.25">
      <c r="A14" s="61">
        <v>10</v>
      </c>
      <c r="B14" s="61" t="s">
        <v>227</v>
      </c>
      <c r="C14" s="1235" t="s">
        <v>229</v>
      </c>
      <c r="D14" s="186"/>
      <c r="E14" s="1135">
        <v>1</v>
      </c>
      <c r="F14" s="189">
        <v>2</v>
      </c>
      <c r="G14" s="203">
        <v>2</v>
      </c>
      <c r="H14" s="178">
        <v>2</v>
      </c>
      <c r="I14" s="189">
        <f t="shared" si="8"/>
        <v>0</v>
      </c>
      <c r="J14" s="203">
        <v>2</v>
      </c>
      <c r="K14" s="178">
        <v>0</v>
      </c>
      <c r="L14" s="907">
        <f t="shared" si="9"/>
        <v>2</v>
      </c>
      <c r="M14" s="202">
        <v>1</v>
      </c>
      <c r="N14" s="205">
        <v>1</v>
      </c>
      <c r="O14" s="189">
        <f t="shared" si="10"/>
        <v>0</v>
      </c>
      <c r="P14" s="193">
        <v>2</v>
      </c>
      <c r="Q14" s="178">
        <v>0</v>
      </c>
      <c r="R14" s="907">
        <f t="shared" si="11"/>
        <v>2</v>
      </c>
      <c r="S14" s="186">
        <v>2</v>
      </c>
      <c r="T14" s="178">
        <v>2</v>
      </c>
      <c r="U14" s="189">
        <f t="shared" si="12"/>
        <v>0</v>
      </c>
      <c r="V14" s="186">
        <v>2</v>
      </c>
      <c r="W14" s="178">
        <v>2</v>
      </c>
      <c r="X14" s="189">
        <f t="shared" si="2"/>
        <v>0</v>
      </c>
      <c r="Y14" s="186"/>
      <c r="Z14" s="178"/>
      <c r="AA14" s="189">
        <f t="shared" si="3"/>
        <v>0</v>
      </c>
      <c r="AB14" s="186">
        <v>2</v>
      </c>
      <c r="AC14" s="178">
        <v>2</v>
      </c>
      <c r="AD14" s="189">
        <f t="shared" si="4"/>
        <v>0</v>
      </c>
      <c r="AE14" s="184"/>
      <c r="AF14" s="61"/>
      <c r="AG14" s="189">
        <f t="shared" si="5"/>
        <v>0</v>
      </c>
      <c r="AH14" s="184"/>
      <c r="AI14" s="61"/>
      <c r="AJ14" s="189">
        <f t="shared" si="6"/>
        <v>0</v>
      </c>
      <c r="AK14" s="184"/>
      <c r="AL14" s="61"/>
      <c r="AM14" s="189">
        <f t="shared" si="7"/>
        <v>0</v>
      </c>
    </row>
    <row r="15" spans="1:39" x14ac:dyDescent="0.25">
      <c r="A15" s="61">
        <v>11</v>
      </c>
      <c r="B15" s="61" t="s">
        <v>235</v>
      </c>
      <c r="C15" s="1235" t="s">
        <v>229</v>
      </c>
      <c r="D15" s="186"/>
      <c r="E15" s="1135">
        <v>1</v>
      </c>
      <c r="F15" s="189"/>
      <c r="G15" s="203"/>
      <c r="H15" s="178"/>
      <c r="I15" s="189">
        <f t="shared" si="8"/>
        <v>0</v>
      </c>
      <c r="J15" s="203"/>
      <c r="K15" s="178"/>
      <c r="L15" s="189">
        <f t="shared" si="9"/>
        <v>0</v>
      </c>
      <c r="M15" s="203"/>
      <c r="N15" s="205"/>
      <c r="O15" s="189">
        <f t="shared" si="10"/>
        <v>0</v>
      </c>
      <c r="P15" s="193">
        <v>0</v>
      </c>
      <c r="Q15" s="178">
        <v>0</v>
      </c>
      <c r="R15" s="1250">
        <f t="shared" si="11"/>
        <v>0</v>
      </c>
      <c r="S15" s="186"/>
      <c r="T15" s="178"/>
      <c r="U15" s="189">
        <f t="shared" si="12"/>
        <v>0</v>
      </c>
      <c r="V15" s="186">
        <v>1</v>
      </c>
      <c r="W15" s="178">
        <v>1</v>
      </c>
      <c r="X15" s="189">
        <f t="shared" si="2"/>
        <v>0</v>
      </c>
      <c r="Y15" s="186"/>
      <c r="Z15" s="178"/>
      <c r="AA15" s="189">
        <f t="shared" si="3"/>
        <v>0</v>
      </c>
      <c r="AB15" s="186"/>
      <c r="AC15" s="178"/>
      <c r="AD15" s="189">
        <f t="shared" si="4"/>
        <v>0</v>
      </c>
      <c r="AE15" s="184"/>
      <c r="AF15" s="61"/>
      <c r="AG15" s="189">
        <f t="shared" si="5"/>
        <v>0</v>
      </c>
      <c r="AH15" s="184"/>
      <c r="AI15" s="61"/>
      <c r="AJ15" s="189">
        <f t="shared" si="6"/>
        <v>0</v>
      </c>
      <c r="AK15" s="184"/>
      <c r="AL15" s="61"/>
      <c r="AM15" s="189">
        <f t="shared" si="7"/>
        <v>0</v>
      </c>
    </row>
    <row r="16" spans="1:39" x14ac:dyDescent="0.25">
      <c r="A16" s="61">
        <v>12</v>
      </c>
      <c r="B16" s="61" t="s">
        <v>225</v>
      </c>
      <c r="C16" s="1235" t="s">
        <v>230</v>
      </c>
      <c r="D16" s="186"/>
      <c r="E16" s="1135"/>
      <c r="F16" s="189">
        <v>1</v>
      </c>
      <c r="G16" s="203">
        <v>1</v>
      </c>
      <c r="H16" s="178">
        <v>1</v>
      </c>
      <c r="I16" s="189">
        <f t="shared" si="8"/>
        <v>0</v>
      </c>
      <c r="J16" s="203">
        <v>1</v>
      </c>
      <c r="K16" s="178">
        <v>0</v>
      </c>
      <c r="L16" s="907">
        <f t="shared" si="9"/>
        <v>1</v>
      </c>
      <c r="M16" s="202">
        <v>1</v>
      </c>
      <c r="N16" s="205">
        <v>1</v>
      </c>
      <c r="O16" s="189">
        <f t="shared" si="10"/>
        <v>0</v>
      </c>
      <c r="P16" s="193">
        <f t="shared" si="0"/>
        <v>1</v>
      </c>
      <c r="Q16" s="178">
        <v>0</v>
      </c>
      <c r="R16" s="907">
        <f t="shared" si="11"/>
        <v>1</v>
      </c>
      <c r="S16" s="186">
        <v>1</v>
      </c>
      <c r="T16" s="178">
        <v>1</v>
      </c>
      <c r="U16" s="189">
        <f t="shared" si="12"/>
        <v>0</v>
      </c>
      <c r="V16" s="186">
        <v>1</v>
      </c>
      <c r="W16" s="178">
        <v>1</v>
      </c>
      <c r="X16" s="189">
        <f t="shared" si="2"/>
        <v>0</v>
      </c>
      <c r="Y16" s="186">
        <v>1</v>
      </c>
      <c r="Z16" s="178">
        <v>0</v>
      </c>
      <c r="AA16" s="189">
        <f t="shared" si="3"/>
        <v>1</v>
      </c>
      <c r="AB16" s="186">
        <v>1</v>
      </c>
      <c r="AC16" s="178">
        <v>1</v>
      </c>
      <c r="AD16" s="189">
        <f t="shared" si="4"/>
        <v>0</v>
      </c>
      <c r="AE16" s="184"/>
      <c r="AF16" s="61"/>
      <c r="AG16" s="189">
        <f t="shared" si="5"/>
        <v>0</v>
      </c>
      <c r="AH16" s="184"/>
      <c r="AI16" s="61"/>
      <c r="AJ16" s="189">
        <f t="shared" si="6"/>
        <v>0</v>
      </c>
      <c r="AK16" s="184"/>
      <c r="AL16" s="61"/>
      <c r="AM16" s="189">
        <f t="shared" si="7"/>
        <v>0</v>
      </c>
    </row>
    <row r="17" spans="1:39" x14ac:dyDescent="0.25">
      <c r="A17" s="61">
        <v>13</v>
      </c>
      <c r="B17" s="61" t="s">
        <v>227</v>
      </c>
      <c r="C17" s="1235" t="s">
        <v>230</v>
      </c>
      <c r="D17" s="186"/>
      <c r="E17" s="1135">
        <v>1</v>
      </c>
      <c r="F17" s="189">
        <v>2</v>
      </c>
      <c r="G17" s="203">
        <v>2</v>
      </c>
      <c r="H17" s="178">
        <v>2</v>
      </c>
      <c r="I17" s="189">
        <f t="shared" si="8"/>
        <v>0</v>
      </c>
      <c r="J17" s="203">
        <v>2</v>
      </c>
      <c r="K17" s="178">
        <v>0</v>
      </c>
      <c r="L17" s="907">
        <f t="shared" si="9"/>
        <v>2</v>
      </c>
      <c r="M17" s="202">
        <v>1</v>
      </c>
      <c r="N17" s="205">
        <v>1</v>
      </c>
      <c r="O17" s="189">
        <f t="shared" si="10"/>
        <v>0</v>
      </c>
      <c r="P17" s="193">
        <v>2</v>
      </c>
      <c r="Q17" s="178">
        <v>0</v>
      </c>
      <c r="R17" s="907">
        <f t="shared" si="11"/>
        <v>2</v>
      </c>
      <c r="S17" s="186">
        <v>2</v>
      </c>
      <c r="T17" s="178">
        <v>2</v>
      </c>
      <c r="U17" s="189">
        <f t="shared" si="12"/>
        <v>0</v>
      </c>
      <c r="V17" s="186">
        <v>2</v>
      </c>
      <c r="W17" s="178">
        <v>2</v>
      </c>
      <c r="X17" s="189">
        <f t="shared" si="2"/>
        <v>0</v>
      </c>
      <c r="Y17" s="186"/>
      <c r="Z17" s="178"/>
      <c r="AA17" s="189">
        <f t="shared" si="3"/>
        <v>0</v>
      </c>
      <c r="AB17" s="186">
        <v>2</v>
      </c>
      <c r="AC17" s="178">
        <v>2</v>
      </c>
      <c r="AD17" s="189">
        <f t="shared" si="4"/>
        <v>0</v>
      </c>
      <c r="AE17" s="184"/>
      <c r="AF17" s="61"/>
      <c r="AG17" s="189">
        <f t="shared" si="5"/>
        <v>0</v>
      </c>
      <c r="AH17" s="184"/>
      <c r="AI17" s="61"/>
      <c r="AJ17" s="189">
        <f t="shared" si="6"/>
        <v>0</v>
      </c>
      <c r="AK17" s="184"/>
      <c r="AL17" s="61"/>
      <c r="AM17" s="189">
        <f t="shared" si="7"/>
        <v>0</v>
      </c>
    </row>
    <row r="18" spans="1:39" x14ac:dyDescent="0.25">
      <c r="A18" s="61">
        <v>14</v>
      </c>
      <c r="B18" s="61" t="s">
        <v>235</v>
      </c>
      <c r="C18" s="1235" t="s">
        <v>230</v>
      </c>
      <c r="D18" s="186"/>
      <c r="E18" s="1135">
        <v>1</v>
      </c>
      <c r="F18" s="189"/>
      <c r="G18" s="203"/>
      <c r="H18" s="178"/>
      <c r="I18" s="189">
        <f t="shared" si="8"/>
        <v>0</v>
      </c>
      <c r="J18" s="203"/>
      <c r="K18" s="178"/>
      <c r="L18" s="189">
        <f t="shared" si="9"/>
        <v>0</v>
      </c>
      <c r="M18" s="203"/>
      <c r="N18" s="205"/>
      <c r="O18" s="189">
        <f t="shared" si="10"/>
        <v>0</v>
      </c>
      <c r="P18" s="193">
        <v>0</v>
      </c>
      <c r="Q18" s="178">
        <v>0</v>
      </c>
      <c r="R18" s="1250">
        <f t="shared" si="11"/>
        <v>0</v>
      </c>
      <c r="S18" s="186"/>
      <c r="T18" s="178"/>
      <c r="U18" s="189">
        <f t="shared" si="12"/>
        <v>0</v>
      </c>
      <c r="V18" s="186">
        <v>1</v>
      </c>
      <c r="W18" s="178">
        <v>1</v>
      </c>
      <c r="X18" s="189">
        <f t="shared" si="2"/>
        <v>0</v>
      </c>
      <c r="Y18" s="186"/>
      <c r="Z18" s="178"/>
      <c r="AA18" s="189">
        <f t="shared" si="3"/>
        <v>0</v>
      </c>
      <c r="AB18" s="186"/>
      <c r="AC18" s="178"/>
      <c r="AD18" s="189">
        <f t="shared" si="4"/>
        <v>0</v>
      </c>
      <c r="AE18" s="184"/>
      <c r="AF18" s="61"/>
      <c r="AG18" s="189">
        <f t="shared" si="5"/>
        <v>0</v>
      </c>
      <c r="AH18" s="184"/>
      <c r="AI18" s="61"/>
      <c r="AJ18" s="189">
        <f t="shared" si="6"/>
        <v>0</v>
      </c>
      <c r="AK18" s="184"/>
      <c r="AL18" s="61"/>
      <c r="AM18" s="189">
        <f t="shared" si="7"/>
        <v>0</v>
      </c>
    </row>
    <row r="19" spans="1:39" x14ac:dyDescent="0.25">
      <c r="A19" s="61">
        <v>15</v>
      </c>
      <c r="B19" s="61" t="s">
        <v>225</v>
      </c>
      <c r="C19" s="1235" t="s">
        <v>231</v>
      </c>
      <c r="D19" s="186"/>
      <c r="E19" s="1135"/>
      <c r="F19" s="189">
        <v>1</v>
      </c>
      <c r="G19" s="203">
        <v>1</v>
      </c>
      <c r="H19" s="178">
        <v>1</v>
      </c>
      <c r="I19" s="189">
        <f t="shared" si="8"/>
        <v>0</v>
      </c>
      <c r="J19" s="203">
        <v>1</v>
      </c>
      <c r="K19" s="178">
        <v>0</v>
      </c>
      <c r="L19" s="907">
        <f t="shared" si="9"/>
        <v>1</v>
      </c>
      <c r="M19" s="202">
        <v>1</v>
      </c>
      <c r="N19" s="205">
        <v>1</v>
      </c>
      <c r="O19" s="189">
        <f t="shared" si="10"/>
        <v>0</v>
      </c>
      <c r="P19" s="193">
        <f t="shared" si="0"/>
        <v>1</v>
      </c>
      <c r="Q19" s="178">
        <v>0</v>
      </c>
      <c r="R19" s="907">
        <f t="shared" si="11"/>
        <v>1</v>
      </c>
      <c r="S19" s="186">
        <v>1</v>
      </c>
      <c r="T19" s="178">
        <v>1</v>
      </c>
      <c r="U19" s="189">
        <f t="shared" si="12"/>
        <v>0</v>
      </c>
      <c r="V19" s="186">
        <v>1</v>
      </c>
      <c r="W19" s="178">
        <v>1</v>
      </c>
      <c r="X19" s="189">
        <f t="shared" si="2"/>
        <v>0</v>
      </c>
      <c r="Y19" s="186">
        <v>1</v>
      </c>
      <c r="Z19" s="178">
        <v>0</v>
      </c>
      <c r="AA19" s="189">
        <f t="shared" si="3"/>
        <v>1</v>
      </c>
      <c r="AB19" s="186">
        <v>1</v>
      </c>
      <c r="AC19" s="178">
        <v>1</v>
      </c>
      <c r="AD19" s="189">
        <f t="shared" si="4"/>
        <v>0</v>
      </c>
      <c r="AE19" s="184"/>
      <c r="AF19" s="61"/>
      <c r="AG19" s="189">
        <f t="shared" si="5"/>
        <v>0</v>
      </c>
      <c r="AH19" s="184"/>
      <c r="AI19" s="61"/>
      <c r="AJ19" s="189">
        <f t="shared" si="6"/>
        <v>0</v>
      </c>
      <c r="AK19" s="184"/>
      <c r="AL19" s="61"/>
      <c r="AM19" s="189">
        <f t="shared" si="7"/>
        <v>0</v>
      </c>
    </row>
    <row r="20" spans="1:39" x14ac:dyDescent="0.25">
      <c r="A20" s="61">
        <v>16</v>
      </c>
      <c r="B20" s="61" t="s">
        <v>227</v>
      </c>
      <c r="C20" s="1235" t="s">
        <v>231</v>
      </c>
      <c r="D20" s="186"/>
      <c r="E20" s="1135">
        <v>1</v>
      </c>
      <c r="F20" s="189">
        <v>2</v>
      </c>
      <c r="G20" s="203">
        <v>2</v>
      </c>
      <c r="H20" s="178">
        <v>2</v>
      </c>
      <c r="I20" s="189">
        <f t="shared" si="8"/>
        <v>0</v>
      </c>
      <c r="J20" s="203">
        <v>2</v>
      </c>
      <c r="K20" s="178">
        <v>0</v>
      </c>
      <c r="L20" s="907">
        <f t="shared" si="9"/>
        <v>2</v>
      </c>
      <c r="M20" s="202">
        <v>1</v>
      </c>
      <c r="N20" s="205">
        <v>1</v>
      </c>
      <c r="O20" s="189">
        <f t="shared" si="10"/>
        <v>0</v>
      </c>
      <c r="P20" s="193">
        <v>2</v>
      </c>
      <c r="Q20" s="178">
        <v>0</v>
      </c>
      <c r="R20" s="907">
        <f t="shared" si="11"/>
        <v>2</v>
      </c>
      <c r="S20" s="186">
        <v>2</v>
      </c>
      <c r="T20" s="178">
        <v>2</v>
      </c>
      <c r="U20" s="189">
        <f t="shared" si="12"/>
        <v>0</v>
      </c>
      <c r="V20" s="186">
        <v>2</v>
      </c>
      <c r="W20" s="178">
        <v>2</v>
      </c>
      <c r="X20" s="189">
        <f t="shared" si="2"/>
        <v>0</v>
      </c>
      <c r="Y20" s="186"/>
      <c r="Z20" s="178"/>
      <c r="AA20" s="189">
        <f t="shared" si="3"/>
        <v>0</v>
      </c>
      <c r="AB20" s="186">
        <v>2</v>
      </c>
      <c r="AC20" s="178">
        <v>2</v>
      </c>
      <c r="AD20" s="189">
        <f t="shared" si="4"/>
        <v>0</v>
      </c>
      <c r="AE20" s="184"/>
      <c r="AF20" s="61"/>
      <c r="AG20" s="189">
        <f t="shared" si="5"/>
        <v>0</v>
      </c>
      <c r="AH20" s="184"/>
      <c r="AI20" s="61"/>
      <c r="AJ20" s="189">
        <f t="shared" si="6"/>
        <v>0</v>
      </c>
      <c r="AK20" s="184"/>
      <c r="AL20" s="61"/>
      <c r="AM20" s="189">
        <f t="shared" si="7"/>
        <v>0</v>
      </c>
    </row>
    <row r="21" spans="1:39" x14ac:dyDescent="0.25">
      <c r="A21" s="61">
        <v>17</v>
      </c>
      <c r="B21" s="61" t="s">
        <v>235</v>
      </c>
      <c r="C21" s="1235" t="s">
        <v>231</v>
      </c>
      <c r="D21" s="186"/>
      <c r="E21" s="1135">
        <v>1</v>
      </c>
      <c r="F21" s="189"/>
      <c r="G21" s="203"/>
      <c r="H21" s="178"/>
      <c r="I21" s="189">
        <f t="shared" si="8"/>
        <v>0</v>
      </c>
      <c r="J21" s="203"/>
      <c r="K21" s="178"/>
      <c r="L21" s="189">
        <f t="shared" si="9"/>
        <v>0</v>
      </c>
      <c r="M21" s="203"/>
      <c r="N21" s="205"/>
      <c r="O21" s="189">
        <f t="shared" si="10"/>
        <v>0</v>
      </c>
      <c r="P21" s="193">
        <v>0</v>
      </c>
      <c r="Q21" s="178">
        <v>0</v>
      </c>
      <c r="R21" s="1250">
        <f t="shared" si="11"/>
        <v>0</v>
      </c>
      <c r="S21" s="186"/>
      <c r="T21" s="178"/>
      <c r="U21" s="189">
        <f t="shared" si="12"/>
        <v>0</v>
      </c>
      <c r="V21" s="186">
        <v>1</v>
      </c>
      <c r="W21" s="178">
        <v>1</v>
      </c>
      <c r="X21" s="189">
        <f t="shared" si="2"/>
        <v>0</v>
      </c>
      <c r="Y21" s="186"/>
      <c r="Z21" s="178"/>
      <c r="AA21" s="189">
        <f t="shared" si="3"/>
        <v>0</v>
      </c>
      <c r="AB21" s="186"/>
      <c r="AC21" s="178"/>
      <c r="AD21" s="189">
        <f t="shared" si="4"/>
        <v>0</v>
      </c>
      <c r="AE21" s="184"/>
      <c r="AF21" s="61"/>
      <c r="AG21" s="189">
        <f t="shared" si="5"/>
        <v>0</v>
      </c>
      <c r="AH21" s="184"/>
      <c r="AI21" s="61"/>
      <c r="AJ21" s="189">
        <f t="shared" si="6"/>
        <v>0</v>
      </c>
      <c r="AK21" s="184"/>
      <c r="AL21" s="61"/>
      <c r="AM21" s="189">
        <f t="shared" si="7"/>
        <v>0</v>
      </c>
    </row>
    <row r="22" spans="1:39" x14ac:dyDescent="0.25">
      <c r="A22" s="61">
        <v>18</v>
      </c>
      <c r="B22" s="61" t="s">
        <v>227</v>
      </c>
      <c r="C22" s="1235" t="s">
        <v>727</v>
      </c>
      <c r="D22" s="186"/>
      <c r="E22" s="1135">
        <v>1</v>
      </c>
      <c r="F22" s="189"/>
      <c r="G22" s="203"/>
      <c r="H22" s="753"/>
      <c r="I22" s="189"/>
      <c r="J22" s="203">
        <v>1</v>
      </c>
      <c r="K22" s="753">
        <v>0</v>
      </c>
      <c r="L22" s="907">
        <f t="shared" si="9"/>
        <v>1</v>
      </c>
      <c r="M22" s="203"/>
      <c r="N22" s="753"/>
      <c r="O22" s="189"/>
      <c r="P22" s="754">
        <f t="shared" si="0"/>
        <v>1</v>
      </c>
      <c r="Q22" s="753">
        <v>0</v>
      </c>
      <c r="R22" s="907">
        <f t="shared" si="11"/>
        <v>1</v>
      </c>
      <c r="S22" s="186"/>
      <c r="T22" s="753"/>
      <c r="U22" s="189"/>
      <c r="V22" s="186">
        <v>1</v>
      </c>
      <c r="W22" s="753">
        <v>1</v>
      </c>
      <c r="X22" s="189">
        <f t="shared" si="2"/>
        <v>0</v>
      </c>
      <c r="Y22" s="186"/>
      <c r="Z22" s="753"/>
      <c r="AA22" s="189"/>
      <c r="AB22" s="186">
        <v>2</v>
      </c>
      <c r="AC22" s="753">
        <v>2</v>
      </c>
      <c r="AD22" s="189">
        <f t="shared" si="4"/>
        <v>0</v>
      </c>
      <c r="AE22" s="184"/>
      <c r="AF22" s="752"/>
      <c r="AG22" s="189"/>
      <c r="AH22" s="184"/>
      <c r="AI22" s="752"/>
      <c r="AJ22" s="189"/>
      <c r="AK22" s="184"/>
      <c r="AL22" s="752"/>
      <c r="AM22" s="189"/>
    </row>
    <row r="23" spans="1:39" x14ac:dyDescent="0.25">
      <c r="A23" s="61">
        <v>1</v>
      </c>
      <c r="B23" s="61" t="s">
        <v>227</v>
      </c>
      <c r="C23" s="1248" t="s">
        <v>234</v>
      </c>
      <c r="D23" s="195">
        <v>1</v>
      </c>
      <c r="E23" s="1245">
        <v>1</v>
      </c>
      <c r="F23" s="1246">
        <v>1</v>
      </c>
      <c r="G23" s="202">
        <v>1</v>
      </c>
      <c r="H23" s="178">
        <v>0</v>
      </c>
      <c r="I23" s="907">
        <f t="shared" si="8"/>
        <v>1</v>
      </c>
      <c r="J23" s="202">
        <v>1</v>
      </c>
      <c r="K23" s="178">
        <v>0</v>
      </c>
      <c r="L23" s="907">
        <f t="shared" si="9"/>
        <v>1</v>
      </c>
      <c r="M23" s="202">
        <v>1</v>
      </c>
      <c r="N23" s="205">
        <v>1</v>
      </c>
      <c r="O23" s="189">
        <f t="shared" si="10"/>
        <v>0</v>
      </c>
      <c r="P23" s="193">
        <v>2</v>
      </c>
      <c r="Q23" s="178">
        <v>0</v>
      </c>
      <c r="R23" s="907">
        <f t="shared" si="11"/>
        <v>2</v>
      </c>
      <c r="S23" s="186">
        <v>1</v>
      </c>
      <c r="T23" s="178">
        <v>1</v>
      </c>
      <c r="U23" s="189">
        <f t="shared" si="12"/>
        <v>0</v>
      </c>
      <c r="V23" s="186">
        <v>1</v>
      </c>
      <c r="W23" s="178">
        <v>1</v>
      </c>
      <c r="X23" s="189">
        <f t="shared" si="2"/>
        <v>0</v>
      </c>
      <c r="Y23" s="186"/>
      <c r="Z23" s="178"/>
      <c r="AA23" s="189">
        <f t="shared" si="3"/>
        <v>0</v>
      </c>
      <c r="AB23" s="186">
        <v>1</v>
      </c>
      <c r="AC23" s="178">
        <v>1</v>
      </c>
      <c r="AD23" s="189">
        <f t="shared" si="4"/>
        <v>0</v>
      </c>
      <c r="AE23" s="184"/>
      <c r="AF23" s="61"/>
      <c r="AG23" s="189">
        <f t="shared" si="5"/>
        <v>0</v>
      </c>
      <c r="AH23" s="184"/>
      <c r="AI23" s="61"/>
      <c r="AJ23" s="189">
        <f t="shared" si="6"/>
        <v>0</v>
      </c>
      <c r="AK23" s="184"/>
      <c r="AL23" s="61"/>
      <c r="AM23" s="189">
        <f t="shared" si="7"/>
        <v>0</v>
      </c>
    </row>
    <row r="24" spans="1:39" x14ac:dyDescent="0.25">
      <c r="A24" s="61">
        <v>20</v>
      </c>
      <c r="B24" s="61" t="s">
        <v>724</v>
      </c>
      <c r="C24" s="1248" t="s">
        <v>234</v>
      </c>
      <c r="D24" s="195">
        <v>1</v>
      </c>
      <c r="E24" s="1245">
        <v>1</v>
      </c>
      <c r="F24" s="1246">
        <v>1</v>
      </c>
      <c r="G24" s="202">
        <v>0</v>
      </c>
      <c r="H24" s="749">
        <v>0</v>
      </c>
      <c r="I24" s="189">
        <f>G24-H24</f>
        <v>0</v>
      </c>
      <c r="J24" s="202">
        <v>1</v>
      </c>
      <c r="K24" s="749">
        <v>0</v>
      </c>
      <c r="L24" s="907">
        <f>J24-K24</f>
        <v>1</v>
      </c>
      <c r="M24" s="202">
        <v>1</v>
      </c>
      <c r="N24" s="749">
        <v>1</v>
      </c>
      <c r="O24" s="189">
        <f>M24-N24</f>
        <v>0</v>
      </c>
      <c r="P24" s="193">
        <f>E24 + F24</f>
        <v>2</v>
      </c>
      <c r="Q24" s="749">
        <v>0</v>
      </c>
      <c r="R24" s="907">
        <f t="shared" si="11"/>
        <v>2</v>
      </c>
      <c r="S24" s="186">
        <v>1</v>
      </c>
      <c r="T24" s="749">
        <v>1</v>
      </c>
      <c r="U24" s="189">
        <f>S24-T24</f>
        <v>0</v>
      </c>
      <c r="V24" s="186">
        <v>0</v>
      </c>
      <c r="W24" s="749">
        <v>0</v>
      </c>
      <c r="X24" s="189">
        <f>V24-W24</f>
        <v>0</v>
      </c>
      <c r="Y24" s="186"/>
      <c r="Z24" s="749"/>
      <c r="AA24" s="189">
        <f>Y24-Z24</f>
        <v>0</v>
      </c>
      <c r="AB24" s="186">
        <v>1</v>
      </c>
      <c r="AC24" s="749">
        <v>1</v>
      </c>
      <c r="AD24" s="189">
        <f>AB24-AC24</f>
        <v>0</v>
      </c>
      <c r="AE24" s="184"/>
      <c r="AF24" s="61"/>
      <c r="AG24" s="189">
        <f>AE24-AF24</f>
        <v>0</v>
      </c>
      <c r="AH24" s="184"/>
      <c r="AI24" s="61"/>
      <c r="AJ24" s="189">
        <f>AH24-AI24</f>
        <v>0</v>
      </c>
      <c r="AK24" s="184"/>
      <c r="AL24" s="61"/>
      <c r="AM24" s="189">
        <f>AK24-AL24</f>
        <v>0</v>
      </c>
    </row>
    <row r="25" spans="1:39" x14ac:dyDescent="0.25">
      <c r="A25" s="61">
        <v>21</v>
      </c>
      <c r="B25" s="61" t="s">
        <v>227</v>
      </c>
      <c r="C25" s="1235" t="s">
        <v>887</v>
      </c>
      <c r="D25" s="184"/>
      <c r="E25" s="1135">
        <v>1</v>
      </c>
      <c r="F25" s="189">
        <v>1</v>
      </c>
      <c r="G25" s="203">
        <v>1</v>
      </c>
      <c r="H25" s="178">
        <v>0</v>
      </c>
      <c r="I25" s="189">
        <f t="shared" si="8"/>
        <v>1</v>
      </c>
      <c r="J25" s="203">
        <v>1</v>
      </c>
      <c r="K25" s="178"/>
      <c r="L25" s="907">
        <f t="shared" si="9"/>
        <v>1</v>
      </c>
      <c r="M25" s="203">
        <v>1</v>
      </c>
      <c r="N25" s="205">
        <v>1</v>
      </c>
      <c r="O25" s="189">
        <f t="shared" si="10"/>
        <v>0</v>
      </c>
      <c r="P25" s="193">
        <f t="shared" si="0"/>
        <v>2</v>
      </c>
      <c r="Q25" s="178">
        <v>0</v>
      </c>
      <c r="R25" s="907">
        <f t="shared" si="11"/>
        <v>2</v>
      </c>
      <c r="S25" s="186">
        <v>1</v>
      </c>
      <c r="T25" s="178">
        <v>1</v>
      </c>
      <c r="U25" s="189">
        <f t="shared" si="12"/>
        <v>0</v>
      </c>
      <c r="V25" s="186">
        <v>1</v>
      </c>
      <c r="W25" s="178">
        <v>1</v>
      </c>
      <c r="X25" s="189">
        <f t="shared" si="2"/>
        <v>0</v>
      </c>
      <c r="Y25" s="186"/>
      <c r="Z25" s="178"/>
      <c r="AA25" s="189">
        <f t="shared" si="3"/>
        <v>0</v>
      </c>
      <c r="AB25" s="186">
        <v>1</v>
      </c>
      <c r="AC25" s="178">
        <v>1</v>
      </c>
      <c r="AD25" s="189">
        <f t="shared" si="4"/>
        <v>0</v>
      </c>
      <c r="AE25" s="184"/>
      <c r="AF25" s="61"/>
      <c r="AG25" s="189">
        <f t="shared" si="5"/>
        <v>0</v>
      </c>
      <c r="AH25" s="184"/>
      <c r="AI25" s="61"/>
      <c r="AJ25" s="189">
        <f t="shared" si="6"/>
        <v>0</v>
      </c>
      <c r="AK25" s="184"/>
      <c r="AL25" s="61"/>
      <c r="AM25" s="189">
        <f t="shared" si="7"/>
        <v>0</v>
      </c>
    </row>
    <row r="26" spans="1:39" x14ac:dyDescent="0.25">
      <c r="A26" s="61">
        <v>22</v>
      </c>
      <c r="B26" s="61" t="s">
        <v>239</v>
      </c>
      <c r="C26" s="1235" t="s">
        <v>238</v>
      </c>
      <c r="D26" s="184"/>
      <c r="E26" s="1135">
        <v>1</v>
      </c>
      <c r="F26" s="189"/>
      <c r="G26" s="203"/>
      <c r="H26" s="178"/>
      <c r="I26" s="189">
        <f>G26-H26</f>
        <v>0</v>
      </c>
      <c r="J26" s="186">
        <v>1</v>
      </c>
      <c r="K26" s="178">
        <v>0</v>
      </c>
      <c r="L26" s="907">
        <f>J26-K26</f>
        <v>1</v>
      </c>
      <c r="M26" s="751">
        <v>1</v>
      </c>
      <c r="N26" s="205">
        <v>1</v>
      </c>
      <c r="O26" s="189">
        <f>M26-N26</f>
        <v>0</v>
      </c>
      <c r="P26" s="193">
        <f>E26 + F26</f>
        <v>1</v>
      </c>
      <c r="Q26" s="178">
        <v>0</v>
      </c>
      <c r="R26" s="907">
        <f t="shared" si="11"/>
        <v>1</v>
      </c>
      <c r="S26" s="186"/>
      <c r="T26" s="178"/>
      <c r="U26" s="189">
        <f t="shared" si="12"/>
        <v>0</v>
      </c>
      <c r="V26" s="186">
        <v>1</v>
      </c>
      <c r="W26" s="178">
        <v>1</v>
      </c>
      <c r="X26" s="189">
        <f t="shared" si="2"/>
        <v>0</v>
      </c>
      <c r="Y26" s="186"/>
      <c r="Z26" s="178"/>
      <c r="AA26" s="189">
        <f t="shared" si="3"/>
        <v>0</v>
      </c>
      <c r="AB26" s="186"/>
      <c r="AC26" s="178"/>
      <c r="AD26" s="189">
        <f t="shared" si="4"/>
        <v>0</v>
      </c>
      <c r="AE26" s="184"/>
      <c r="AF26" s="61"/>
      <c r="AG26" s="189">
        <f t="shared" si="5"/>
        <v>0</v>
      </c>
      <c r="AH26" s="184"/>
      <c r="AI26" s="61"/>
      <c r="AJ26" s="189">
        <f t="shared" si="6"/>
        <v>0</v>
      </c>
      <c r="AK26" s="184"/>
      <c r="AL26" s="61"/>
      <c r="AM26" s="189">
        <f t="shared" si="7"/>
        <v>0</v>
      </c>
    </row>
    <row r="27" spans="1:39" x14ac:dyDescent="0.25">
      <c r="A27" s="61">
        <v>23</v>
      </c>
      <c r="B27" s="61" t="s">
        <v>227</v>
      </c>
      <c r="C27" s="1235" t="s">
        <v>885</v>
      </c>
      <c r="D27" s="184"/>
      <c r="E27" s="1135">
        <v>1</v>
      </c>
      <c r="F27" s="189">
        <v>1</v>
      </c>
      <c r="G27" s="1236">
        <v>1</v>
      </c>
      <c r="H27" s="1237"/>
      <c r="I27" s="189">
        <f>G27-H27</f>
        <v>1</v>
      </c>
      <c r="J27" s="1239">
        <v>1</v>
      </c>
      <c r="K27" s="1237">
        <v>0</v>
      </c>
      <c r="L27" s="1251">
        <f>J27-K27</f>
        <v>1</v>
      </c>
      <c r="M27" s="1237">
        <v>1</v>
      </c>
      <c r="N27" s="1237">
        <v>1</v>
      </c>
      <c r="O27" s="1238">
        <f>M27-N27</f>
        <v>0</v>
      </c>
      <c r="P27" s="193">
        <f t="shared" si="0"/>
        <v>2</v>
      </c>
      <c r="Q27" s="193">
        <v>0</v>
      </c>
      <c r="R27" s="907">
        <f t="shared" si="11"/>
        <v>2</v>
      </c>
      <c r="S27" s="1239"/>
      <c r="T27" s="1237"/>
      <c r="U27" s="1238"/>
      <c r="V27" s="1239">
        <v>0</v>
      </c>
      <c r="W27" s="1237">
        <v>0</v>
      </c>
      <c r="X27" s="1238">
        <f t="shared" si="2"/>
        <v>0</v>
      </c>
      <c r="Y27" s="1239"/>
      <c r="Z27" s="1237"/>
      <c r="AA27" s="1238"/>
      <c r="AB27" s="1239"/>
      <c r="AC27" s="1237"/>
      <c r="AD27" s="1238"/>
      <c r="AE27" s="1240"/>
      <c r="AF27" s="1241"/>
      <c r="AG27" s="1238"/>
      <c r="AH27" s="1240"/>
      <c r="AI27" s="1241"/>
      <c r="AJ27" s="1238"/>
      <c r="AK27" s="1240"/>
      <c r="AL27" s="1241"/>
      <c r="AM27" s="1238"/>
    </row>
    <row r="28" spans="1:39" ht="15.75" thickBot="1" x14ac:dyDescent="0.3">
      <c r="A28" s="61">
        <v>24</v>
      </c>
      <c r="B28" s="61" t="s">
        <v>253</v>
      </c>
      <c r="C28" s="1235" t="s">
        <v>254</v>
      </c>
      <c r="D28" s="185"/>
      <c r="E28" s="197"/>
      <c r="F28" s="1247"/>
      <c r="G28" s="204"/>
      <c r="H28" s="197"/>
      <c r="I28" s="191"/>
      <c r="J28" s="196"/>
      <c r="K28" s="197"/>
      <c r="L28" s="191"/>
      <c r="M28" s="185"/>
      <c r="N28" s="197"/>
      <c r="O28" s="191"/>
      <c r="P28" s="199"/>
      <c r="Q28" s="197"/>
      <c r="R28" s="191"/>
      <c r="S28" s="190"/>
      <c r="T28" s="197"/>
      <c r="U28" s="191"/>
      <c r="V28" s="190"/>
      <c r="W28" s="197"/>
      <c r="X28" s="191">
        <f t="shared" si="2"/>
        <v>0</v>
      </c>
      <c r="Y28" s="185"/>
      <c r="Z28" s="200"/>
      <c r="AA28" s="191">
        <f t="shared" si="3"/>
        <v>0</v>
      </c>
      <c r="AB28" s="185"/>
      <c r="AC28" s="200"/>
      <c r="AD28" s="191">
        <f t="shared" si="4"/>
        <v>0</v>
      </c>
      <c r="AE28" s="185"/>
      <c r="AF28" s="200"/>
      <c r="AG28" s="191">
        <f t="shared" si="5"/>
        <v>0</v>
      </c>
      <c r="AH28" s="185">
        <v>86</v>
      </c>
      <c r="AI28" s="200">
        <v>86</v>
      </c>
      <c r="AJ28" s="191">
        <f t="shared" si="6"/>
        <v>0</v>
      </c>
      <c r="AK28" s="185">
        <v>100</v>
      </c>
      <c r="AL28" s="200">
        <v>100</v>
      </c>
      <c r="AM28" s="191">
        <f t="shared" si="7"/>
        <v>0</v>
      </c>
    </row>
    <row r="29" spans="1:39" x14ac:dyDescent="0.25">
      <c r="D29">
        <f t="shared" ref="D29:F29" si="13">SUM(D5:D28)</f>
        <v>6</v>
      </c>
      <c r="E29">
        <f t="shared" si="13"/>
        <v>20</v>
      </c>
      <c r="F29">
        <f t="shared" si="13"/>
        <v>17</v>
      </c>
      <c r="G29">
        <f t="shared" ref="G29:M29" si="14">SUM(G5:G28)</f>
        <v>16</v>
      </c>
      <c r="H29">
        <f t="shared" si="14"/>
        <v>13</v>
      </c>
      <c r="I29">
        <f t="shared" si="14"/>
        <v>3</v>
      </c>
      <c r="J29">
        <f t="shared" si="14"/>
        <v>20</v>
      </c>
      <c r="K29">
        <f t="shared" si="14"/>
        <v>0</v>
      </c>
      <c r="L29">
        <f t="shared" si="14"/>
        <v>20</v>
      </c>
      <c r="M29">
        <f t="shared" si="14"/>
        <v>18</v>
      </c>
      <c r="O29">
        <f>SUM(O5:O28)</f>
        <v>0</v>
      </c>
      <c r="P29">
        <f>SUM(P5:P28)</f>
        <v>28</v>
      </c>
      <c r="R29">
        <f>SUM(R5:R28)</f>
        <v>28</v>
      </c>
      <c r="S29">
        <f>SUM(S5:S28)</f>
        <v>17</v>
      </c>
      <c r="U29">
        <f>SUM(U5:U28)</f>
        <v>0</v>
      </c>
      <c r="V29">
        <f>SUM(V5:V28)</f>
        <v>23</v>
      </c>
      <c r="X29">
        <f>SUM(X5:X28)</f>
        <v>0</v>
      </c>
      <c r="Y29">
        <f>SUM(Y5:Y28)</f>
        <v>6</v>
      </c>
      <c r="AA29">
        <f>SUM(AA5:AA28)</f>
        <v>6</v>
      </c>
      <c r="AB29">
        <f>SUM(AB5:AB28)</f>
        <v>26</v>
      </c>
      <c r="AD29">
        <f>SUM(AD5:AD28)</f>
        <v>0</v>
      </c>
      <c r="AE29">
        <f>SUM(AE5:AE28)</f>
        <v>0</v>
      </c>
      <c r="AG29">
        <f>SUM(AG5:AG28)</f>
        <v>0</v>
      </c>
      <c r="AH29">
        <f>SUM(AH5:AH28)</f>
        <v>86</v>
      </c>
      <c r="AJ29">
        <f>SUM(AJ5:AJ28)</f>
        <v>0</v>
      </c>
      <c r="AK29">
        <f>SUM(AK5:AK28)</f>
        <v>100</v>
      </c>
      <c r="AM29">
        <f>SUM(AM5:AM28)</f>
        <v>0</v>
      </c>
    </row>
  </sheetData>
  <autoFilter ref="A4:AM4"/>
  <mergeCells count="12">
    <mergeCell ref="AK3:AM3"/>
    <mergeCell ref="S3:U3"/>
    <mergeCell ref="Y3:AA3"/>
    <mergeCell ref="AB3:AD3"/>
    <mergeCell ref="P3:R3"/>
    <mergeCell ref="AE3:AG3"/>
    <mergeCell ref="D3:F3"/>
    <mergeCell ref="M3:O3"/>
    <mergeCell ref="AH3:AJ3"/>
    <mergeCell ref="G3:I3"/>
    <mergeCell ref="V3:X3"/>
    <mergeCell ref="J3:L3"/>
  </mergeCells>
  <pageMargins left="0.70866141732283472" right="0.70866141732283472" top="0.74803149606299213" bottom="0.74803149606299213" header="0.31496062992125984" footer="0.31496062992125984"/>
  <pageSetup paperSize="8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H29"/>
  <sheetViews>
    <sheetView workbookViewId="0">
      <selection activeCell="A13" sqref="A13:XFD13"/>
    </sheetView>
  </sheetViews>
  <sheetFormatPr defaultRowHeight="15" x14ac:dyDescent="0.25"/>
  <cols>
    <col min="1" max="1" width="12.85546875" style="536" customWidth="1"/>
    <col min="2" max="2" width="42" customWidth="1"/>
    <col min="3" max="3" width="18.85546875" bestFit="1" customWidth="1"/>
    <col min="4" max="4" width="21.85546875" customWidth="1"/>
    <col min="5" max="5" width="17.28515625" customWidth="1"/>
    <col min="6" max="6" width="19.5703125" customWidth="1"/>
    <col min="7" max="7" width="18.42578125" customWidth="1"/>
    <col min="9" max="9" width="22.140625" customWidth="1"/>
  </cols>
  <sheetData>
    <row r="1" spans="1:8" x14ac:dyDescent="0.25">
      <c r="A1" s="711" t="s">
        <v>139</v>
      </c>
      <c r="B1" s="708" t="s">
        <v>140</v>
      </c>
      <c r="C1" s="708" t="s">
        <v>141</v>
      </c>
      <c r="D1" s="708" t="s">
        <v>142</v>
      </c>
      <c r="E1" s="708" t="s">
        <v>143</v>
      </c>
      <c r="F1" s="708" t="s">
        <v>144</v>
      </c>
      <c r="G1" s="708" t="s">
        <v>145</v>
      </c>
    </row>
    <row r="2" spans="1:8" x14ac:dyDescent="0.25">
      <c r="A2" s="712" t="s">
        <v>137</v>
      </c>
      <c r="B2" s="709" t="s">
        <v>18</v>
      </c>
      <c r="C2" s="709" t="s">
        <v>147</v>
      </c>
      <c r="D2" s="709" t="s">
        <v>169</v>
      </c>
      <c r="E2" s="709" t="s">
        <v>170</v>
      </c>
      <c r="F2" s="709" t="s">
        <v>171</v>
      </c>
      <c r="G2" s="710">
        <v>42866</v>
      </c>
    </row>
    <row r="3" spans="1:8" x14ac:dyDescent="0.25">
      <c r="A3" s="712" t="s">
        <v>137</v>
      </c>
      <c r="B3" s="709" t="s">
        <v>18</v>
      </c>
      <c r="C3" s="709" t="s">
        <v>151</v>
      </c>
      <c r="D3" s="709" t="s">
        <v>194</v>
      </c>
      <c r="E3" s="709" t="s">
        <v>195</v>
      </c>
      <c r="F3" s="709" t="s">
        <v>196</v>
      </c>
      <c r="G3" s="710">
        <v>43998</v>
      </c>
    </row>
    <row r="4" spans="1:8" x14ac:dyDescent="0.25">
      <c r="A4" s="1128" t="s">
        <v>135</v>
      </c>
      <c r="B4" s="1126" t="s">
        <v>6</v>
      </c>
      <c r="C4" s="1126" t="s">
        <v>147</v>
      </c>
      <c r="D4" s="1126" t="s">
        <v>166</v>
      </c>
      <c r="E4" s="1126" t="s">
        <v>167</v>
      </c>
      <c r="F4" s="1126" t="s">
        <v>168</v>
      </c>
      <c r="G4" s="1127">
        <v>42589</v>
      </c>
    </row>
    <row r="5" spans="1:8" x14ac:dyDescent="0.25">
      <c r="A5" s="712">
        <v>20000231</v>
      </c>
      <c r="B5" s="709" t="s">
        <v>453</v>
      </c>
      <c r="C5" s="709" t="s">
        <v>147</v>
      </c>
      <c r="D5" s="709" t="s">
        <v>549</v>
      </c>
      <c r="E5" s="709" t="s">
        <v>710</v>
      </c>
      <c r="F5" s="709" t="s">
        <v>711</v>
      </c>
      <c r="G5" s="713" t="s">
        <v>712</v>
      </c>
      <c r="H5" s="1"/>
    </row>
    <row r="6" spans="1:8" x14ac:dyDescent="0.25">
      <c r="A6" s="712">
        <v>20000231</v>
      </c>
      <c r="B6" s="709" t="s">
        <v>453</v>
      </c>
      <c r="C6" s="709" t="s">
        <v>147</v>
      </c>
      <c r="D6" s="709" t="s">
        <v>549</v>
      </c>
      <c r="E6" s="709" t="s">
        <v>713</v>
      </c>
      <c r="F6" s="709" t="s">
        <v>711</v>
      </c>
      <c r="G6" s="710">
        <v>41781</v>
      </c>
    </row>
    <row r="7" spans="1:8" x14ac:dyDescent="0.25">
      <c r="A7" s="712" t="s">
        <v>134</v>
      </c>
      <c r="B7" s="709" t="s">
        <v>11</v>
      </c>
      <c r="C7" s="709" t="s">
        <v>147</v>
      </c>
      <c r="D7" s="709" t="s">
        <v>180</v>
      </c>
      <c r="E7" s="709" t="s">
        <v>181</v>
      </c>
      <c r="F7" s="709" t="s">
        <v>182</v>
      </c>
      <c r="G7" s="710">
        <v>40881</v>
      </c>
    </row>
    <row r="8" spans="1:8" x14ac:dyDescent="0.25">
      <c r="A8" s="712" t="s">
        <v>134</v>
      </c>
      <c r="B8" s="709" t="s">
        <v>11</v>
      </c>
      <c r="C8" s="709" t="s">
        <v>151</v>
      </c>
      <c r="D8" s="709" t="s">
        <v>183</v>
      </c>
      <c r="E8" s="709" t="s">
        <v>184</v>
      </c>
      <c r="F8" s="709" t="s">
        <v>185</v>
      </c>
      <c r="G8" s="710">
        <v>42649</v>
      </c>
    </row>
    <row r="9" spans="1:8" x14ac:dyDescent="0.25">
      <c r="A9" s="712" t="s">
        <v>134</v>
      </c>
      <c r="B9" s="709" t="s">
        <v>11</v>
      </c>
      <c r="C9" s="709" t="s">
        <v>151</v>
      </c>
      <c r="D9" s="709" t="s">
        <v>183</v>
      </c>
      <c r="E9" s="709" t="s">
        <v>186</v>
      </c>
      <c r="F9" s="709" t="s">
        <v>185</v>
      </c>
      <c r="G9" s="710">
        <v>40311</v>
      </c>
    </row>
    <row r="10" spans="1:8" x14ac:dyDescent="0.25">
      <c r="A10" s="712" t="s">
        <v>134</v>
      </c>
      <c r="B10" s="709" t="s">
        <v>11</v>
      </c>
      <c r="C10" s="709" t="s">
        <v>151</v>
      </c>
      <c r="D10" s="709" t="s">
        <v>183</v>
      </c>
      <c r="E10" s="709" t="s">
        <v>187</v>
      </c>
      <c r="F10" s="709" t="s">
        <v>185</v>
      </c>
      <c r="G10" s="710">
        <v>43674</v>
      </c>
    </row>
    <row r="11" spans="1:8" x14ac:dyDescent="0.25">
      <c r="A11" s="712" t="s">
        <v>160</v>
      </c>
      <c r="B11" s="709" t="s">
        <v>14</v>
      </c>
      <c r="C11" s="709" t="s">
        <v>151</v>
      </c>
      <c r="D11" s="709" t="s">
        <v>161</v>
      </c>
      <c r="E11" s="709" t="s">
        <v>162</v>
      </c>
      <c r="F11" s="709" t="s">
        <v>163</v>
      </c>
      <c r="G11" s="710">
        <v>42958</v>
      </c>
    </row>
    <row r="12" spans="1:8" x14ac:dyDescent="0.25">
      <c r="A12" s="712" t="s">
        <v>160</v>
      </c>
      <c r="B12" s="709" t="s">
        <v>14</v>
      </c>
      <c r="C12" s="709" t="s">
        <v>151</v>
      </c>
      <c r="D12" s="709" t="s">
        <v>161</v>
      </c>
      <c r="E12" s="709" t="s">
        <v>398</v>
      </c>
      <c r="F12" s="709" t="s">
        <v>163</v>
      </c>
      <c r="G12" s="710">
        <v>44286</v>
      </c>
    </row>
    <row r="13" spans="1:8" x14ac:dyDescent="0.25">
      <c r="A13" s="712" t="s">
        <v>136</v>
      </c>
      <c r="B13" s="709" t="s">
        <v>7</v>
      </c>
      <c r="C13" s="709" t="s">
        <v>147</v>
      </c>
      <c r="D13" s="709" t="s">
        <v>188</v>
      </c>
      <c r="E13" s="709" t="s">
        <v>189</v>
      </c>
      <c r="F13" s="709" t="s">
        <v>190</v>
      </c>
      <c r="G13" s="710">
        <v>42101</v>
      </c>
    </row>
    <row r="14" spans="1:8" x14ac:dyDescent="0.25">
      <c r="A14" s="712" t="s">
        <v>146</v>
      </c>
      <c r="B14" s="709" t="s">
        <v>21</v>
      </c>
      <c r="C14" s="709" t="s">
        <v>147</v>
      </c>
      <c r="D14" s="709" t="s">
        <v>148</v>
      </c>
      <c r="E14" s="709" t="s">
        <v>149</v>
      </c>
      <c r="F14" s="709" t="s">
        <v>150</v>
      </c>
      <c r="G14" s="710">
        <v>39227</v>
      </c>
    </row>
    <row r="15" spans="1:8" x14ac:dyDescent="0.25">
      <c r="A15" s="712" t="s">
        <v>146</v>
      </c>
      <c r="B15" s="709" t="s">
        <v>21</v>
      </c>
      <c r="C15" s="709" t="s">
        <v>151</v>
      </c>
      <c r="D15" s="709" t="s">
        <v>152</v>
      </c>
      <c r="E15" s="709" t="s">
        <v>153</v>
      </c>
      <c r="F15" s="709" t="s">
        <v>154</v>
      </c>
      <c r="G15" s="710">
        <v>39748</v>
      </c>
    </row>
    <row r="16" spans="1:8" x14ac:dyDescent="0.25">
      <c r="A16" s="712" t="s">
        <v>146</v>
      </c>
      <c r="B16" s="709" t="s">
        <v>21</v>
      </c>
      <c r="C16" s="709" t="s">
        <v>151</v>
      </c>
      <c r="D16" s="709" t="s">
        <v>152</v>
      </c>
      <c r="E16" s="709" t="s">
        <v>395</v>
      </c>
      <c r="F16" s="709" t="s">
        <v>396</v>
      </c>
      <c r="G16" s="710">
        <v>44121</v>
      </c>
    </row>
    <row r="17" spans="1:7" x14ac:dyDescent="0.25">
      <c r="A17" s="1125">
        <v>20001446</v>
      </c>
      <c r="B17" s="1126" t="s">
        <v>258</v>
      </c>
      <c r="C17" s="1126" t="s">
        <v>147</v>
      </c>
      <c r="D17" s="1126" t="s">
        <v>343</v>
      </c>
      <c r="E17" s="1126" t="s">
        <v>344</v>
      </c>
      <c r="F17" s="1126" t="s">
        <v>190</v>
      </c>
      <c r="G17" s="1127">
        <v>43245</v>
      </c>
    </row>
    <row r="18" spans="1:7" x14ac:dyDescent="0.25">
      <c r="A18" s="1128" t="s">
        <v>132</v>
      </c>
      <c r="B18" s="1126" t="s">
        <v>17</v>
      </c>
      <c r="C18" s="1126" t="s">
        <v>147</v>
      </c>
      <c r="D18" s="1126" t="s">
        <v>172</v>
      </c>
      <c r="E18" s="1126" t="s">
        <v>574</v>
      </c>
      <c r="F18" s="1126" t="s">
        <v>173</v>
      </c>
      <c r="G18" s="1127">
        <v>41029</v>
      </c>
    </row>
    <row r="19" spans="1:7" x14ac:dyDescent="0.25">
      <c r="A19" s="1128" t="s">
        <v>132</v>
      </c>
      <c r="B19" s="1126" t="s">
        <v>17</v>
      </c>
      <c r="C19" s="1126" t="s">
        <v>147</v>
      </c>
      <c r="D19" s="1126" t="s">
        <v>172</v>
      </c>
      <c r="E19" s="1126" t="s">
        <v>174</v>
      </c>
      <c r="F19" s="1126" t="s">
        <v>173</v>
      </c>
      <c r="G19" s="1127">
        <v>42287</v>
      </c>
    </row>
    <row r="20" spans="1:7" x14ac:dyDescent="0.25">
      <c r="A20" s="712" t="s">
        <v>131</v>
      </c>
      <c r="B20" s="709" t="s">
        <v>10</v>
      </c>
      <c r="C20" s="709" t="s">
        <v>147</v>
      </c>
      <c r="D20" s="709" t="s">
        <v>175</v>
      </c>
      <c r="E20" s="709" t="s">
        <v>176</v>
      </c>
      <c r="F20" s="709" t="s">
        <v>177</v>
      </c>
      <c r="G20" s="710">
        <v>41573</v>
      </c>
    </row>
    <row r="21" spans="1:7" x14ac:dyDescent="0.25">
      <c r="A21" s="712" t="s">
        <v>131</v>
      </c>
      <c r="B21" s="709" t="s">
        <v>10</v>
      </c>
      <c r="C21" s="709" t="s">
        <v>147</v>
      </c>
      <c r="D21" s="709" t="s">
        <v>178</v>
      </c>
      <c r="E21" s="709" t="s">
        <v>179</v>
      </c>
      <c r="F21" s="709" t="s">
        <v>177</v>
      </c>
      <c r="G21" s="710">
        <v>43258</v>
      </c>
    </row>
    <row r="22" spans="1:7" x14ac:dyDescent="0.25">
      <c r="A22" s="712" t="s">
        <v>131</v>
      </c>
      <c r="B22" s="709" t="s">
        <v>10</v>
      </c>
      <c r="C22" s="709" t="s">
        <v>147</v>
      </c>
      <c r="D22" s="709" t="s">
        <v>175</v>
      </c>
      <c r="E22" s="709" t="s">
        <v>397</v>
      </c>
      <c r="F22" s="709" t="s">
        <v>177</v>
      </c>
      <c r="G22" s="710">
        <v>44121</v>
      </c>
    </row>
    <row r="23" spans="1:7" x14ac:dyDescent="0.25">
      <c r="A23" s="712" t="s">
        <v>133</v>
      </c>
      <c r="B23" s="709" t="s">
        <v>15</v>
      </c>
      <c r="C23" s="709" t="s">
        <v>151</v>
      </c>
      <c r="D23" s="709" t="s">
        <v>191</v>
      </c>
      <c r="E23" s="709" t="s">
        <v>192</v>
      </c>
      <c r="F23" s="709" t="s">
        <v>193</v>
      </c>
      <c r="G23" s="710">
        <v>42914</v>
      </c>
    </row>
    <row r="24" spans="1:7" x14ac:dyDescent="0.25">
      <c r="A24" s="712" t="s">
        <v>133</v>
      </c>
      <c r="B24" s="709" t="s">
        <v>15</v>
      </c>
      <c r="C24" s="709" t="s">
        <v>151</v>
      </c>
      <c r="D24" s="709" t="s">
        <v>191</v>
      </c>
      <c r="E24" s="709" t="s">
        <v>159</v>
      </c>
      <c r="F24" s="709" t="s">
        <v>193</v>
      </c>
      <c r="G24" s="710">
        <v>44214</v>
      </c>
    </row>
    <row r="25" spans="1:7" x14ac:dyDescent="0.25">
      <c r="A25" s="712" t="s">
        <v>399</v>
      </c>
      <c r="B25" s="709" t="s">
        <v>297</v>
      </c>
      <c r="C25" s="709" t="s">
        <v>147</v>
      </c>
      <c r="D25" s="709" t="s">
        <v>400</v>
      </c>
      <c r="E25" s="709" t="s">
        <v>401</v>
      </c>
      <c r="F25" s="709" t="s">
        <v>402</v>
      </c>
      <c r="G25" s="710">
        <v>44063</v>
      </c>
    </row>
    <row r="26" spans="1:7" x14ac:dyDescent="0.25">
      <c r="A26" s="712" t="s">
        <v>155</v>
      </c>
      <c r="B26" s="709" t="s">
        <v>22</v>
      </c>
      <c r="C26" s="709" t="s">
        <v>151</v>
      </c>
      <c r="D26" s="709" t="s">
        <v>156</v>
      </c>
      <c r="E26" s="709" t="s">
        <v>157</v>
      </c>
      <c r="F26" s="709" t="s">
        <v>158</v>
      </c>
      <c r="G26" s="710">
        <v>42250</v>
      </c>
    </row>
    <row r="27" spans="1:7" x14ac:dyDescent="0.25">
      <c r="A27" s="1128" t="s">
        <v>155</v>
      </c>
      <c r="B27" s="1126" t="s">
        <v>22</v>
      </c>
      <c r="C27" s="1126" t="s">
        <v>151</v>
      </c>
      <c r="D27" s="1126" t="s">
        <v>156</v>
      </c>
      <c r="E27" s="1126" t="s">
        <v>159</v>
      </c>
      <c r="F27" s="1126" t="s">
        <v>158</v>
      </c>
      <c r="G27" s="1127">
        <v>43361</v>
      </c>
    </row>
    <row r="28" spans="1:7" x14ac:dyDescent="0.25">
      <c r="A28" s="1128" t="s">
        <v>155</v>
      </c>
      <c r="B28" s="1126" t="s">
        <v>22</v>
      </c>
      <c r="C28" s="1126" t="s">
        <v>147</v>
      </c>
      <c r="D28" s="1126" t="s">
        <v>340</v>
      </c>
      <c r="E28" s="1126" t="s">
        <v>341</v>
      </c>
      <c r="F28" s="1126" t="s">
        <v>342</v>
      </c>
      <c r="G28" s="1127">
        <v>44175</v>
      </c>
    </row>
    <row r="29" spans="1:7" x14ac:dyDescent="0.25">
      <c r="A29" s="1129">
        <v>20001440</v>
      </c>
      <c r="B29" s="1130" t="s">
        <v>403</v>
      </c>
      <c r="C29" s="1130" t="s">
        <v>151</v>
      </c>
      <c r="D29" s="1130" t="s">
        <v>715</v>
      </c>
      <c r="E29" s="1130" t="s">
        <v>716</v>
      </c>
      <c r="F29" s="1130"/>
      <c r="G29" s="1131">
        <v>44617</v>
      </c>
    </row>
  </sheetData>
  <autoFilter ref="A1:G1">
    <sortState ref="A2:G28">
      <sortCondition ref="B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E2:H32"/>
  <sheetViews>
    <sheetView zoomScaleNormal="100" workbookViewId="0">
      <selection activeCell="H30" sqref="H30"/>
    </sheetView>
  </sheetViews>
  <sheetFormatPr defaultRowHeight="15" x14ac:dyDescent="0.25"/>
  <cols>
    <col min="5" max="5" width="45.85546875" bestFit="1" customWidth="1"/>
    <col min="6" max="6" width="42.140625" bestFit="1" customWidth="1"/>
    <col min="7" max="7" width="45.85546875" bestFit="1" customWidth="1"/>
    <col min="8" max="8" width="42.140625" bestFit="1" customWidth="1"/>
  </cols>
  <sheetData>
    <row r="2" spans="5:8" s="318" customFormat="1" x14ac:dyDescent="0.25">
      <c r="E2" s="52" t="s">
        <v>0</v>
      </c>
      <c r="F2" s="52" t="s">
        <v>1</v>
      </c>
      <c r="G2" s="52" t="s">
        <v>2</v>
      </c>
      <c r="H2" s="52" t="s">
        <v>3</v>
      </c>
    </row>
    <row r="3" spans="5:8" ht="15.75" x14ac:dyDescent="0.25">
      <c r="E3" s="240" t="s">
        <v>8</v>
      </c>
      <c r="F3" s="240" t="s">
        <v>4</v>
      </c>
      <c r="G3" s="2" t="s">
        <v>18</v>
      </c>
      <c r="H3" s="241" t="s">
        <v>6</v>
      </c>
    </row>
    <row r="4" spans="5:8" ht="15.75" x14ac:dyDescent="0.25">
      <c r="E4" s="242" t="s">
        <v>14</v>
      </c>
      <c r="F4" s="242" t="s">
        <v>13</v>
      </c>
    </row>
    <row r="5" spans="5:8" ht="15.75" x14ac:dyDescent="0.25">
      <c r="E5" s="561"/>
      <c r="F5" s="511" t="s">
        <v>10</v>
      </c>
    </row>
    <row r="6" spans="5:8" ht="15.75" x14ac:dyDescent="0.25">
      <c r="E6" s="2" t="s">
        <v>16</v>
      </c>
      <c r="F6" s="576" t="s">
        <v>17</v>
      </c>
      <c r="G6" s="575" t="s">
        <v>297</v>
      </c>
      <c r="H6" s="2" t="s">
        <v>15</v>
      </c>
    </row>
    <row r="7" spans="5:8" ht="15.75" x14ac:dyDescent="0.25">
      <c r="E7" s="574" t="s">
        <v>403</v>
      </c>
      <c r="F7" s="512" t="s">
        <v>370</v>
      </c>
      <c r="G7" s="2" t="s">
        <v>11</v>
      </c>
      <c r="H7" s="2" t="s">
        <v>19</v>
      </c>
    </row>
    <row r="8" spans="5:8" ht="15.75" x14ac:dyDescent="0.25">
      <c r="E8" s="513" t="s">
        <v>517</v>
      </c>
      <c r="F8" s="512" t="s">
        <v>453</v>
      </c>
      <c r="G8" s="576" t="s">
        <v>7</v>
      </c>
      <c r="H8" s="2" t="s">
        <v>258</v>
      </c>
    </row>
    <row r="11" spans="5:8" ht="15.75" x14ac:dyDescent="0.25">
      <c r="E11" s="240" t="s">
        <v>8</v>
      </c>
      <c r="F11" s="240" t="s">
        <v>18</v>
      </c>
      <c r="G11" s="240" t="s">
        <v>14</v>
      </c>
      <c r="H11" s="564" t="s">
        <v>6</v>
      </c>
    </row>
    <row r="12" spans="5:8" ht="15.75" x14ac:dyDescent="0.25">
      <c r="E12" s="565" t="s">
        <v>17</v>
      </c>
      <c r="F12" s="565" t="s">
        <v>13</v>
      </c>
    </row>
    <row r="13" spans="5:8" ht="15.75" x14ac:dyDescent="0.25">
      <c r="E13" s="566" t="s">
        <v>297</v>
      </c>
      <c r="F13" s="566" t="s">
        <v>10</v>
      </c>
    </row>
    <row r="14" spans="5:8" ht="15.75" x14ac:dyDescent="0.25">
      <c r="E14" s="567" t="s">
        <v>601</v>
      </c>
      <c r="F14" s="567" t="s">
        <v>7</v>
      </c>
      <c r="G14" s="569"/>
      <c r="H14" s="567" t="s">
        <v>15</v>
      </c>
    </row>
    <row r="15" spans="5:8" ht="15.75" x14ac:dyDescent="0.25">
      <c r="E15" s="568" t="s">
        <v>258</v>
      </c>
      <c r="F15" s="567" t="s">
        <v>370</v>
      </c>
      <c r="G15" s="567" t="s">
        <v>11</v>
      </c>
      <c r="H15" s="567" t="s">
        <v>19</v>
      </c>
    </row>
    <row r="16" spans="5:8" ht="15.75" x14ac:dyDescent="0.25">
      <c r="E16" s="568" t="s">
        <v>517</v>
      </c>
      <c r="F16" s="567" t="s">
        <v>453</v>
      </c>
      <c r="G16" s="567" t="s">
        <v>403</v>
      </c>
      <c r="H16" s="567" t="s">
        <v>576</v>
      </c>
    </row>
    <row r="19" spans="5:8" ht="15.75" x14ac:dyDescent="0.25">
      <c r="E19" s="767" t="s">
        <v>7</v>
      </c>
      <c r="F19" s="768" t="s">
        <v>18</v>
      </c>
      <c r="G19" s="768" t="s">
        <v>14</v>
      </c>
      <c r="H19" s="768" t="s">
        <v>10</v>
      </c>
    </row>
    <row r="20" spans="5:8" ht="15.75" x14ac:dyDescent="0.25">
      <c r="E20" s="770" t="s">
        <v>17</v>
      </c>
      <c r="F20" s="770" t="s">
        <v>13</v>
      </c>
      <c r="G20" s="771"/>
      <c r="H20" s="771"/>
    </row>
    <row r="21" spans="5:8" ht="15.75" x14ac:dyDescent="0.25">
      <c r="E21" s="769" t="s">
        <v>297</v>
      </c>
      <c r="F21" s="770" t="s">
        <v>15</v>
      </c>
      <c r="G21" s="771"/>
      <c r="H21" s="771"/>
    </row>
    <row r="22" spans="5:8" ht="15.75" x14ac:dyDescent="0.25">
      <c r="E22" s="767" t="s">
        <v>601</v>
      </c>
      <c r="F22" s="772" t="s">
        <v>739</v>
      </c>
      <c r="G22" s="772" t="s">
        <v>735</v>
      </c>
      <c r="H22" s="772" t="s">
        <v>736</v>
      </c>
    </row>
    <row r="23" spans="5:8" ht="15.75" x14ac:dyDescent="0.25">
      <c r="E23" s="796" t="s">
        <v>765</v>
      </c>
      <c r="F23" s="767" t="s">
        <v>370</v>
      </c>
      <c r="G23" s="767" t="s">
        <v>11</v>
      </c>
      <c r="H23" s="767" t="s">
        <v>19</v>
      </c>
    </row>
    <row r="24" spans="5:8" ht="15.75" x14ac:dyDescent="0.25">
      <c r="E24" s="773" t="s">
        <v>517</v>
      </c>
      <c r="F24" s="767" t="s">
        <v>453</v>
      </c>
      <c r="G24" s="767" t="s">
        <v>403</v>
      </c>
      <c r="H24" s="767" t="s">
        <v>576</v>
      </c>
    </row>
    <row r="27" spans="5:8" ht="15.75" x14ac:dyDescent="0.25">
      <c r="E27" s="767" t="s">
        <v>7</v>
      </c>
      <c r="F27" s="768" t="s">
        <v>18</v>
      </c>
      <c r="G27" s="768" t="s">
        <v>14</v>
      </c>
      <c r="H27" s="768" t="s">
        <v>10</v>
      </c>
    </row>
    <row r="28" spans="5:8" ht="15.75" x14ac:dyDescent="0.25">
      <c r="E28" s="769" t="s">
        <v>601</v>
      </c>
      <c r="F28" s="770" t="s">
        <v>13</v>
      </c>
      <c r="G28" s="767" t="s">
        <v>735</v>
      </c>
      <c r="H28" s="767" t="s">
        <v>576</v>
      </c>
    </row>
    <row r="29" spans="5:8" ht="15.75" x14ac:dyDescent="0.25">
      <c r="E29" s="769" t="s">
        <v>297</v>
      </c>
      <c r="F29" s="770" t="s">
        <v>15</v>
      </c>
      <c r="G29" s="767" t="s">
        <v>11</v>
      </c>
      <c r="H29" s="767" t="s">
        <v>736</v>
      </c>
    </row>
    <row r="30" spans="5:8" ht="15.75" x14ac:dyDescent="0.25">
      <c r="E30" s="773" t="s">
        <v>517</v>
      </c>
      <c r="F30" s="767" t="s">
        <v>739</v>
      </c>
      <c r="G30" s="767" t="s">
        <v>840</v>
      </c>
      <c r="H30" s="796" t="s">
        <v>841</v>
      </c>
    </row>
    <row r="31" spans="5:8" ht="15.75" x14ac:dyDescent="0.25">
      <c r="E31" s="796" t="s">
        <v>842</v>
      </c>
      <c r="F31" s="767" t="s">
        <v>453</v>
      </c>
      <c r="H31" s="767"/>
    </row>
    <row r="32" spans="5:8" ht="15.75" x14ac:dyDescent="0.25">
      <c r="E32" s="796" t="s">
        <v>765</v>
      </c>
      <c r="F32" s="796" t="s">
        <v>765</v>
      </c>
      <c r="G32" s="767"/>
      <c r="H32" s="1132"/>
    </row>
  </sheetData>
  <pageMargins left="0.25" right="0.25" top="0.75" bottom="0.75" header="0.3" footer="0.3"/>
  <pageSetup paperSize="9" scale="6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3:AH63"/>
  <sheetViews>
    <sheetView zoomScale="70" zoomScaleNormal="70" zoomScaleSheetLayoutView="70" workbookViewId="0">
      <pane ySplit="4" topLeftCell="A5" activePane="bottomLeft" state="frozen"/>
      <selection pane="bottomLeft" activeCell="AN24" sqref="AN24"/>
    </sheetView>
  </sheetViews>
  <sheetFormatPr defaultRowHeight="15" x14ac:dyDescent="0.25"/>
  <cols>
    <col min="1" max="1" width="10.140625" bestFit="1" customWidth="1"/>
    <col min="2" max="2" width="10.140625" customWidth="1"/>
    <col min="3" max="3" width="11.7109375" bestFit="1" customWidth="1"/>
    <col min="4" max="5" width="8" bestFit="1" customWidth="1"/>
    <col min="6" max="11" width="6.28515625" bestFit="1" customWidth="1"/>
    <col min="12" max="15" width="7.28515625" bestFit="1" customWidth="1"/>
    <col min="16" max="16" width="8.28515625" bestFit="1" customWidth="1"/>
    <col min="17" max="19" width="7.28515625" bestFit="1" customWidth="1"/>
    <col min="20" max="20" width="10.140625" bestFit="1" customWidth="1"/>
    <col min="21" max="21" width="7.28515625" bestFit="1" customWidth="1"/>
    <col min="22" max="22" width="10.140625" bestFit="1" customWidth="1"/>
    <col min="23" max="32" width="7.28515625" bestFit="1" customWidth="1"/>
    <col min="34" max="34" width="9.140625" style="1"/>
  </cols>
  <sheetData>
    <row r="3" spans="1:34" x14ac:dyDescent="0.25">
      <c r="C3" s="134" t="s">
        <v>90</v>
      </c>
      <c r="D3" s="263" t="s">
        <v>91</v>
      </c>
      <c r="E3" s="134" t="s">
        <v>92</v>
      </c>
      <c r="F3" s="134" t="s">
        <v>93</v>
      </c>
      <c r="G3" s="134" t="s">
        <v>94</v>
      </c>
      <c r="H3" s="134" t="s">
        <v>88</v>
      </c>
      <c r="I3" s="134" t="s">
        <v>89</v>
      </c>
      <c r="J3" s="134" t="s">
        <v>90</v>
      </c>
      <c r="K3" s="263" t="s">
        <v>91</v>
      </c>
      <c r="L3" s="134" t="s">
        <v>92</v>
      </c>
      <c r="M3" s="134" t="s">
        <v>93</v>
      </c>
      <c r="N3" s="134" t="s">
        <v>94</v>
      </c>
      <c r="O3" s="134" t="s">
        <v>88</v>
      </c>
      <c r="P3" s="134" t="s">
        <v>89</v>
      </c>
      <c r="Q3" s="134" t="s">
        <v>90</v>
      </c>
      <c r="R3" s="263" t="s">
        <v>91</v>
      </c>
      <c r="S3" s="134" t="s">
        <v>92</v>
      </c>
      <c r="T3" s="134" t="s">
        <v>93</v>
      </c>
      <c r="U3" s="134" t="s">
        <v>94</v>
      </c>
      <c r="V3" s="134" t="s">
        <v>88</v>
      </c>
      <c r="W3" s="134" t="s">
        <v>89</v>
      </c>
      <c r="X3" s="134" t="s">
        <v>90</v>
      </c>
      <c r="Y3" s="263" t="s">
        <v>91</v>
      </c>
      <c r="Z3" s="134" t="s">
        <v>92</v>
      </c>
      <c r="AA3" s="134" t="s">
        <v>93</v>
      </c>
      <c r="AB3" s="134" t="s">
        <v>94</v>
      </c>
      <c r="AC3" s="134" t="s">
        <v>88</v>
      </c>
      <c r="AD3" s="134" t="s">
        <v>89</v>
      </c>
      <c r="AE3" s="134" t="s">
        <v>90</v>
      </c>
      <c r="AF3" s="263" t="s">
        <v>91</v>
      </c>
    </row>
    <row r="4" spans="1:34" ht="15.75" thickBot="1" x14ac:dyDescent="0.3">
      <c r="C4" s="273">
        <v>44348</v>
      </c>
      <c r="D4" s="274">
        <v>44349</v>
      </c>
      <c r="E4" s="273">
        <v>44350</v>
      </c>
      <c r="F4" s="273">
        <v>44351</v>
      </c>
      <c r="G4" s="273">
        <v>44352</v>
      </c>
      <c r="H4" s="273">
        <v>44353</v>
      </c>
      <c r="I4" s="273">
        <v>44354</v>
      </c>
      <c r="J4" s="273">
        <v>44355</v>
      </c>
      <c r="K4" s="274">
        <v>44356</v>
      </c>
      <c r="L4" s="273">
        <v>44357</v>
      </c>
      <c r="M4" s="273">
        <v>44358</v>
      </c>
      <c r="N4" s="273">
        <v>44359</v>
      </c>
      <c r="O4" s="273">
        <v>44360</v>
      </c>
      <c r="P4" s="273">
        <v>44361</v>
      </c>
      <c r="Q4" s="273">
        <v>44362</v>
      </c>
      <c r="R4" s="274">
        <v>44363</v>
      </c>
      <c r="S4" s="273">
        <v>44364</v>
      </c>
      <c r="T4" s="273">
        <v>44365</v>
      </c>
      <c r="U4" s="273">
        <v>44366</v>
      </c>
      <c r="V4" s="273">
        <v>44367</v>
      </c>
      <c r="W4" s="273">
        <v>44368</v>
      </c>
      <c r="X4" s="273">
        <v>44369</v>
      </c>
      <c r="Y4" s="274">
        <v>44370</v>
      </c>
      <c r="Z4" s="273">
        <v>44371</v>
      </c>
      <c r="AA4" s="273">
        <v>44372</v>
      </c>
      <c r="AB4" s="273">
        <v>44373</v>
      </c>
      <c r="AC4" s="273">
        <v>44374</v>
      </c>
      <c r="AD4" s="273">
        <v>44375</v>
      </c>
      <c r="AE4" s="273">
        <v>44376</v>
      </c>
      <c r="AF4" s="274">
        <v>44377</v>
      </c>
    </row>
    <row r="5" spans="1:34" x14ac:dyDescent="0.25">
      <c r="A5" s="277" t="s">
        <v>332</v>
      </c>
      <c r="B5" s="278" t="s">
        <v>314</v>
      </c>
      <c r="C5" s="278"/>
      <c r="D5" s="288"/>
      <c r="E5" s="288"/>
      <c r="F5" s="288"/>
      <c r="G5" s="322"/>
      <c r="H5" s="322"/>
      <c r="I5" s="322"/>
      <c r="J5" s="279"/>
      <c r="K5" s="279"/>
      <c r="L5" s="279"/>
      <c r="M5" s="279"/>
      <c r="N5" s="279"/>
      <c r="O5" s="279"/>
      <c r="P5" s="279"/>
      <c r="Q5" s="292"/>
      <c r="R5" s="279"/>
      <c r="S5" s="279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80"/>
      <c r="AG5">
        <v>1</v>
      </c>
      <c r="AH5" s="291" t="s">
        <v>314</v>
      </c>
    </row>
    <row r="6" spans="1:34" x14ac:dyDescent="0.25">
      <c r="A6" s="85" t="s">
        <v>332</v>
      </c>
      <c r="B6" s="275" t="s">
        <v>339</v>
      </c>
      <c r="C6" s="275"/>
      <c r="D6" s="289"/>
      <c r="E6" s="289"/>
      <c r="F6" s="289"/>
      <c r="G6" s="83"/>
      <c r="H6" s="83"/>
      <c r="I6" s="83"/>
      <c r="J6" s="83"/>
      <c r="K6" s="83"/>
      <c r="L6" s="83"/>
      <c r="M6" s="83"/>
      <c r="N6" s="83"/>
      <c r="O6" s="83"/>
      <c r="P6" s="83"/>
      <c r="Q6" s="286"/>
      <c r="R6" s="83"/>
      <c r="S6" s="83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81"/>
      <c r="AH6" s="81" t="s">
        <v>339</v>
      </c>
    </row>
    <row r="7" spans="1:34" x14ac:dyDescent="0.25">
      <c r="A7" s="85" t="s">
        <v>332</v>
      </c>
      <c r="B7" s="275" t="s">
        <v>337</v>
      </c>
      <c r="C7" s="275"/>
      <c r="D7" s="289"/>
      <c r="E7" s="289"/>
      <c r="F7" s="289"/>
      <c r="G7" s="83"/>
      <c r="H7" s="83"/>
      <c r="I7" s="83"/>
      <c r="J7" s="83"/>
      <c r="K7" s="83"/>
      <c r="L7" s="83"/>
      <c r="M7" s="83"/>
      <c r="N7" s="83"/>
      <c r="O7" s="83"/>
      <c r="P7" s="83"/>
      <c r="Q7" s="286"/>
      <c r="R7" s="83"/>
      <c r="S7" s="83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81"/>
      <c r="AH7" s="81" t="s">
        <v>337</v>
      </c>
    </row>
    <row r="8" spans="1:34" x14ac:dyDescent="0.25">
      <c r="A8" s="85" t="s">
        <v>332</v>
      </c>
      <c r="B8" s="275" t="s">
        <v>311</v>
      </c>
      <c r="C8" s="275"/>
      <c r="D8" s="289"/>
      <c r="E8" s="289"/>
      <c r="F8" s="289"/>
      <c r="G8" s="320"/>
      <c r="H8" s="320"/>
      <c r="I8" s="83"/>
      <c r="J8" s="83"/>
      <c r="K8" s="83"/>
      <c r="L8" s="83"/>
      <c r="M8" s="83"/>
      <c r="N8" s="83"/>
      <c r="O8" s="83"/>
      <c r="P8" s="83"/>
      <c r="Q8" s="286"/>
      <c r="R8" s="83"/>
      <c r="S8" s="83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81"/>
      <c r="AG8">
        <v>0.5</v>
      </c>
      <c r="AH8" s="81" t="s">
        <v>311</v>
      </c>
    </row>
    <row r="9" spans="1:34" x14ac:dyDescent="0.25">
      <c r="A9" s="85" t="s">
        <v>332</v>
      </c>
      <c r="B9" s="275" t="s">
        <v>312</v>
      </c>
      <c r="C9" s="275"/>
      <c r="D9" s="289"/>
      <c r="E9" s="289"/>
      <c r="F9" s="323"/>
      <c r="G9" s="320"/>
      <c r="H9" s="83"/>
      <c r="I9" s="83"/>
      <c r="J9" s="83"/>
      <c r="K9" s="83"/>
      <c r="L9" s="83"/>
      <c r="M9" s="83"/>
      <c r="N9" s="83"/>
      <c r="O9" s="83"/>
      <c r="P9" s="83"/>
      <c r="Q9" s="286"/>
      <c r="R9" s="83"/>
      <c r="S9" s="83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81"/>
      <c r="AG9">
        <v>0.5</v>
      </c>
      <c r="AH9" s="81" t="s">
        <v>312</v>
      </c>
    </row>
    <row r="10" spans="1:34" ht="15.75" thickBot="1" x14ac:dyDescent="0.3">
      <c r="A10" s="86" t="s">
        <v>332</v>
      </c>
      <c r="B10" s="282" t="s">
        <v>313</v>
      </c>
      <c r="C10" s="282"/>
      <c r="D10" s="290"/>
      <c r="E10" s="290"/>
      <c r="F10" s="87"/>
      <c r="G10" s="87"/>
      <c r="H10" s="324"/>
      <c r="I10" s="324"/>
      <c r="J10" s="87"/>
      <c r="K10" s="87"/>
      <c r="L10" s="87"/>
      <c r="M10" s="87"/>
      <c r="N10" s="87"/>
      <c r="O10" s="87"/>
      <c r="P10" s="87"/>
      <c r="Q10" s="293"/>
      <c r="R10" s="87"/>
      <c r="S10" s="87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3"/>
      <c r="AG10">
        <v>0.5</v>
      </c>
      <c r="AH10" s="392" t="s">
        <v>313</v>
      </c>
    </row>
    <row r="11" spans="1:34" x14ac:dyDescent="0.25">
      <c r="A11" s="85" t="s">
        <v>228</v>
      </c>
      <c r="B11" s="291" t="s">
        <v>335</v>
      </c>
      <c r="C11" s="291" t="s">
        <v>359</v>
      </c>
      <c r="D11" s="291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286"/>
      <c r="R11" s="83"/>
      <c r="S11" s="83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81"/>
      <c r="AH11" s="291" t="s">
        <v>335</v>
      </c>
    </row>
    <row r="12" spans="1:34" x14ac:dyDescent="0.25">
      <c r="A12" s="85"/>
      <c r="B12" s="81" t="s">
        <v>335</v>
      </c>
      <c r="C12" s="81" t="s">
        <v>360</v>
      </c>
      <c r="D12" s="320"/>
      <c r="E12" s="320"/>
      <c r="F12" s="320"/>
      <c r="G12" s="320"/>
      <c r="H12" s="83"/>
      <c r="I12" s="83"/>
      <c r="J12" s="83"/>
      <c r="K12" s="83"/>
      <c r="L12" s="83"/>
      <c r="M12" s="83"/>
      <c r="N12" s="83"/>
      <c r="O12" s="83"/>
      <c r="P12" s="83"/>
      <c r="Q12" s="286"/>
      <c r="R12" s="83"/>
      <c r="S12" s="83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81"/>
      <c r="AH12" s="81" t="s">
        <v>335</v>
      </c>
    </row>
    <row r="13" spans="1:34" x14ac:dyDescent="0.25">
      <c r="A13" s="85" t="s">
        <v>228</v>
      </c>
      <c r="B13" s="275" t="s">
        <v>320</v>
      </c>
      <c r="C13" s="275"/>
      <c r="D13" s="65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286"/>
      <c r="R13" s="83"/>
      <c r="S13" s="83"/>
      <c r="T13" s="83"/>
      <c r="U13" s="83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1"/>
      <c r="AG13">
        <v>0.5</v>
      </c>
      <c r="AH13" s="81" t="s">
        <v>320</v>
      </c>
    </row>
    <row r="14" spans="1:34" x14ac:dyDescent="0.25">
      <c r="A14" s="85" t="s">
        <v>228</v>
      </c>
      <c r="B14" s="275" t="s">
        <v>322</v>
      </c>
      <c r="C14" s="275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286"/>
      <c r="R14" s="83"/>
      <c r="S14" s="83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81"/>
      <c r="AG14">
        <v>2</v>
      </c>
      <c r="AH14" s="81" t="s">
        <v>322</v>
      </c>
    </row>
    <row r="15" spans="1:34" x14ac:dyDescent="0.25">
      <c r="A15" s="85" t="s">
        <v>228</v>
      </c>
      <c r="B15" s="275" t="s">
        <v>324</v>
      </c>
      <c r="C15" s="275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286"/>
      <c r="R15" s="83"/>
      <c r="S15" s="83"/>
      <c r="T15" s="83"/>
      <c r="U15" s="83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81"/>
      <c r="AG15">
        <v>3</v>
      </c>
      <c r="AH15" s="81" t="s">
        <v>324</v>
      </c>
    </row>
    <row r="16" spans="1:34" x14ac:dyDescent="0.25">
      <c r="A16" s="85" t="s">
        <v>228</v>
      </c>
      <c r="B16" s="275" t="s">
        <v>326</v>
      </c>
      <c r="C16" s="2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286"/>
      <c r="R16" s="83"/>
      <c r="S16" s="83"/>
      <c r="T16" s="83"/>
      <c r="U16" s="83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81"/>
      <c r="AG16">
        <v>2</v>
      </c>
      <c r="AH16" s="81" t="s">
        <v>326</v>
      </c>
    </row>
    <row r="17" spans="1:34" x14ac:dyDescent="0.25">
      <c r="A17" s="85" t="s">
        <v>228</v>
      </c>
      <c r="B17" s="275" t="s">
        <v>330</v>
      </c>
      <c r="C17" s="275"/>
      <c r="D17" s="275"/>
      <c r="E17" s="83"/>
      <c r="F17" s="81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286"/>
      <c r="R17" s="83"/>
      <c r="S17" s="83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81"/>
      <c r="AG17">
        <v>2</v>
      </c>
      <c r="AH17" s="81" t="s">
        <v>330</v>
      </c>
    </row>
    <row r="18" spans="1:34" ht="15.75" thickBot="1" x14ac:dyDescent="0.3">
      <c r="A18" s="85" t="s">
        <v>228</v>
      </c>
      <c r="B18" s="275" t="s">
        <v>328</v>
      </c>
      <c r="C18" s="275"/>
      <c r="D18" s="275"/>
      <c r="E18" s="275"/>
      <c r="F18" s="27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286"/>
      <c r="R18" s="83"/>
      <c r="S18" s="83"/>
      <c r="T18" s="83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81"/>
      <c r="AG18">
        <v>3</v>
      </c>
      <c r="AH18" s="81" t="s">
        <v>328</v>
      </c>
    </row>
    <row r="19" spans="1:34" x14ac:dyDescent="0.25">
      <c r="A19" s="277" t="s">
        <v>333</v>
      </c>
      <c r="B19" s="278" t="s">
        <v>318</v>
      </c>
      <c r="C19" s="278"/>
      <c r="D19" s="284"/>
      <c r="E19" s="278"/>
      <c r="F19" s="278"/>
      <c r="G19" s="278"/>
      <c r="H19" s="278"/>
      <c r="I19" s="278"/>
      <c r="J19" s="278"/>
      <c r="K19" s="285"/>
      <c r="L19" s="285"/>
      <c r="M19" s="279"/>
      <c r="N19" s="279"/>
      <c r="O19" s="279"/>
      <c r="P19" s="322"/>
      <c r="Q19" s="322"/>
      <c r="R19" s="322"/>
      <c r="S19" s="279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80"/>
      <c r="AG19">
        <v>1</v>
      </c>
      <c r="AH19" s="291" t="s">
        <v>318</v>
      </c>
    </row>
    <row r="20" spans="1:34" x14ac:dyDescent="0.25">
      <c r="A20" s="85" t="s">
        <v>333</v>
      </c>
      <c r="B20" s="275" t="s">
        <v>338</v>
      </c>
      <c r="C20" s="275"/>
      <c r="D20" s="276"/>
      <c r="E20" s="275"/>
      <c r="F20" s="275"/>
      <c r="G20" s="275"/>
      <c r="H20" s="275"/>
      <c r="I20" s="275"/>
      <c r="J20" s="275"/>
      <c r="K20" s="65"/>
      <c r="L20" s="65"/>
      <c r="M20" s="83"/>
      <c r="N20" s="83"/>
      <c r="O20" s="83"/>
      <c r="P20" s="83"/>
      <c r="Q20" s="286"/>
      <c r="R20" s="83"/>
      <c r="S20" s="83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81"/>
      <c r="AH20" s="81" t="s">
        <v>338</v>
      </c>
    </row>
    <row r="21" spans="1:34" x14ac:dyDescent="0.25">
      <c r="A21" s="85" t="s">
        <v>333</v>
      </c>
      <c r="B21" s="275" t="s">
        <v>336</v>
      </c>
      <c r="C21" s="275"/>
      <c r="D21" s="276"/>
      <c r="E21" s="275"/>
      <c r="F21" s="275"/>
      <c r="G21" s="275"/>
      <c r="H21" s="275"/>
      <c r="I21" s="275"/>
      <c r="J21" s="275"/>
      <c r="K21" s="65"/>
      <c r="L21" s="65"/>
      <c r="M21" s="83"/>
      <c r="N21" s="83"/>
      <c r="O21" s="83"/>
      <c r="P21" s="83"/>
      <c r="Q21" s="286"/>
      <c r="R21" s="83"/>
      <c r="S21" s="83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81"/>
      <c r="AH21" s="81" t="s">
        <v>336</v>
      </c>
    </row>
    <row r="22" spans="1:34" x14ac:dyDescent="0.25">
      <c r="A22" s="85" t="s">
        <v>333</v>
      </c>
      <c r="B22" s="275" t="s">
        <v>315</v>
      </c>
      <c r="C22" s="275"/>
      <c r="D22" s="276"/>
      <c r="E22" s="275"/>
      <c r="F22" s="275"/>
      <c r="G22" s="275"/>
      <c r="H22" s="275"/>
      <c r="I22" s="275"/>
      <c r="J22" s="275"/>
      <c r="K22" s="83"/>
      <c r="L22" s="83"/>
      <c r="M22" s="83"/>
      <c r="N22" s="134"/>
      <c r="O22" s="134"/>
      <c r="P22" s="81"/>
      <c r="Q22" s="294"/>
      <c r="R22" s="83"/>
      <c r="S22" s="83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81"/>
      <c r="AG22">
        <v>0.5</v>
      </c>
      <c r="AH22" s="81" t="s">
        <v>315</v>
      </c>
    </row>
    <row r="23" spans="1:34" x14ac:dyDescent="0.25">
      <c r="A23" s="85" t="s">
        <v>333</v>
      </c>
      <c r="B23" s="275" t="s">
        <v>316</v>
      </c>
      <c r="C23" s="275"/>
      <c r="D23" s="276"/>
      <c r="E23" s="275"/>
      <c r="F23" s="275"/>
      <c r="G23" s="275"/>
      <c r="H23" s="275"/>
      <c r="I23" s="275"/>
      <c r="J23" s="275"/>
      <c r="K23" s="83"/>
      <c r="L23" s="83"/>
      <c r="M23" s="83"/>
      <c r="N23" s="83"/>
      <c r="O23" s="83"/>
      <c r="P23" s="83"/>
      <c r="Q23" s="286"/>
      <c r="R23" s="321"/>
      <c r="S23" s="321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81"/>
      <c r="AG23">
        <v>0.5</v>
      </c>
      <c r="AH23" s="81" t="s">
        <v>316</v>
      </c>
    </row>
    <row r="24" spans="1:34" ht="15.75" thickBot="1" x14ac:dyDescent="0.3">
      <c r="A24" s="86" t="s">
        <v>333</v>
      </c>
      <c r="B24" s="282" t="s">
        <v>317</v>
      </c>
      <c r="C24" s="282"/>
      <c r="D24" s="287"/>
      <c r="E24" s="282"/>
      <c r="F24" s="282"/>
      <c r="G24" s="282"/>
      <c r="H24" s="282"/>
      <c r="I24" s="282"/>
      <c r="J24" s="282"/>
      <c r="K24" s="87"/>
      <c r="L24" s="87"/>
      <c r="M24" s="87"/>
      <c r="N24" s="87"/>
      <c r="O24" s="87"/>
      <c r="P24" s="87"/>
      <c r="Q24" s="293"/>
      <c r="R24" s="87"/>
      <c r="S24" s="325"/>
      <c r="T24" s="325"/>
      <c r="U24" s="282"/>
      <c r="V24" s="282"/>
      <c r="W24" s="282"/>
      <c r="X24" s="282"/>
      <c r="Y24" s="282"/>
      <c r="Z24" s="282"/>
      <c r="AA24" s="282"/>
      <c r="AB24" s="282"/>
      <c r="AC24" s="282"/>
      <c r="AD24" s="282"/>
      <c r="AE24" s="282"/>
      <c r="AF24" s="283"/>
      <c r="AG24">
        <v>0.5</v>
      </c>
      <c r="AH24" s="392" t="s">
        <v>317</v>
      </c>
    </row>
    <row r="25" spans="1:34" x14ac:dyDescent="0.25">
      <c r="A25" s="85" t="s">
        <v>230</v>
      </c>
      <c r="B25" s="291" t="s">
        <v>335</v>
      </c>
      <c r="C25" s="291" t="s">
        <v>359</v>
      </c>
      <c r="D25" s="92"/>
      <c r="E25" s="81"/>
      <c r="F25" s="81"/>
      <c r="G25" s="81"/>
      <c r="H25" s="83"/>
      <c r="I25" s="83"/>
      <c r="J25" s="83"/>
      <c r="K25" s="83"/>
      <c r="L25" s="83"/>
      <c r="M25" s="83"/>
      <c r="N25" s="83"/>
      <c r="O25" s="83"/>
      <c r="P25" s="83"/>
      <c r="Q25" s="286"/>
      <c r="R25" s="83"/>
      <c r="S25" s="83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81"/>
      <c r="AH25" s="291" t="s">
        <v>335</v>
      </c>
    </row>
    <row r="26" spans="1:34" x14ac:dyDescent="0.25">
      <c r="A26" s="85" t="s">
        <v>230</v>
      </c>
      <c r="B26" s="81" t="s">
        <v>335</v>
      </c>
      <c r="C26" s="81" t="s">
        <v>360</v>
      </c>
      <c r="D26" s="92"/>
      <c r="E26" s="81"/>
      <c r="F26" s="81"/>
      <c r="G26" s="81"/>
      <c r="H26" s="83"/>
      <c r="I26" s="83"/>
      <c r="J26" s="320"/>
      <c r="K26" s="320"/>
      <c r="L26" s="320"/>
      <c r="M26" s="320"/>
      <c r="N26" s="320"/>
      <c r="O26" s="83"/>
      <c r="P26" s="83"/>
      <c r="Q26" s="286"/>
      <c r="R26" s="83"/>
      <c r="S26" s="83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81"/>
      <c r="AH26" s="81" t="s">
        <v>335</v>
      </c>
    </row>
    <row r="27" spans="1:34" x14ac:dyDescent="0.25">
      <c r="A27" s="85" t="s">
        <v>230</v>
      </c>
      <c r="B27" s="275">
        <v>211</v>
      </c>
      <c r="C27" s="275"/>
      <c r="D27" s="276"/>
      <c r="E27" s="275"/>
      <c r="F27" s="275"/>
      <c r="G27" s="275"/>
      <c r="H27" s="275"/>
      <c r="I27" s="275"/>
      <c r="J27" s="275"/>
      <c r="K27" s="83"/>
      <c r="L27" s="83"/>
      <c r="M27" s="83"/>
      <c r="N27" s="83"/>
      <c r="O27" s="83"/>
      <c r="P27" s="83"/>
      <c r="Q27" s="286"/>
      <c r="R27" s="83"/>
      <c r="S27" s="83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81"/>
      <c r="AG27">
        <v>1</v>
      </c>
      <c r="AH27" s="81">
        <v>211</v>
      </c>
    </row>
    <row r="28" spans="1:34" x14ac:dyDescent="0.25">
      <c r="A28" s="85" t="s">
        <v>230</v>
      </c>
      <c r="B28" s="275">
        <v>221</v>
      </c>
      <c r="C28" s="275"/>
      <c r="D28" s="276"/>
      <c r="E28" s="275"/>
      <c r="F28" s="275"/>
      <c r="G28" s="275"/>
      <c r="H28" s="275"/>
      <c r="I28" s="275"/>
      <c r="J28" s="275"/>
      <c r="K28" s="83"/>
      <c r="L28" s="83"/>
      <c r="M28" s="83"/>
      <c r="N28" s="83"/>
      <c r="O28" s="83"/>
      <c r="P28" s="83"/>
      <c r="Q28" s="286"/>
      <c r="R28" s="83"/>
      <c r="S28" s="83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81"/>
      <c r="AG28">
        <v>2</v>
      </c>
      <c r="AH28" s="81">
        <v>221</v>
      </c>
    </row>
    <row r="29" spans="1:34" x14ac:dyDescent="0.25">
      <c r="A29" s="85" t="s">
        <v>230</v>
      </c>
      <c r="B29" s="275">
        <v>484</v>
      </c>
      <c r="C29" s="275"/>
      <c r="D29" s="275"/>
      <c r="E29" s="275"/>
      <c r="F29" s="275"/>
      <c r="G29" s="275"/>
      <c r="H29" s="275"/>
      <c r="I29" s="275"/>
      <c r="J29" s="275"/>
      <c r="K29" s="83"/>
      <c r="L29" s="83"/>
      <c r="M29" s="83"/>
      <c r="N29" s="83"/>
      <c r="O29" s="83"/>
      <c r="P29" s="83"/>
      <c r="Q29" s="286"/>
      <c r="R29" s="83"/>
      <c r="S29" s="83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81"/>
      <c r="AG29">
        <v>0.5</v>
      </c>
      <c r="AH29" s="81">
        <v>484</v>
      </c>
    </row>
    <row r="30" spans="1:34" x14ac:dyDescent="0.25">
      <c r="A30" s="85" t="s">
        <v>230</v>
      </c>
      <c r="B30" s="275">
        <v>350</v>
      </c>
      <c r="C30" s="275"/>
      <c r="D30" s="275"/>
      <c r="E30" s="275"/>
      <c r="F30" s="275"/>
      <c r="G30" s="275"/>
      <c r="H30" s="275"/>
      <c r="I30" s="275"/>
      <c r="J30" s="275"/>
      <c r="K30" s="83"/>
      <c r="L30" s="83"/>
      <c r="M30" s="83"/>
      <c r="N30" s="83"/>
      <c r="O30" s="83"/>
      <c r="P30" s="83"/>
      <c r="Q30" s="286"/>
      <c r="R30" s="83"/>
      <c r="S30" s="83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81"/>
      <c r="AG30">
        <v>0.5</v>
      </c>
      <c r="AH30" s="81">
        <v>350</v>
      </c>
    </row>
    <row r="31" spans="1:34" x14ac:dyDescent="0.25">
      <c r="A31" s="85" t="s">
        <v>230</v>
      </c>
      <c r="B31" s="275">
        <v>462</v>
      </c>
      <c r="C31" s="275"/>
      <c r="D31" s="275"/>
      <c r="E31" s="275"/>
      <c r="F31" s="275"/>
      <c r="G31" s="275"/>
      <c r="H31" s="275"/>
      <c r="I31" s="275"/>
      <c r="J31" s="275"/>
      <c r="K31" s="83"/>
      <c r="L31" s="83"/>
      <c r="M31" s="83"/>
      <c r="N31" s="83"/>
      <c r="O31" s="83"/>
      <c r="P31" s="83"/>
      <c r="Q31" s="286"/>
      <c r="R31" s="83"/>
      <c r="S31" s="83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81"/>
      <c r="AG31">
        <v>0.5</v>
      </c>
      <c r="AH31" s="81">
        <v>462</v>
      </c>
    </row>
    <row r="32" spans="1:34" ht="15.75" thickBot="1" x14ac:dyDescent="0.3">
      <c r="A32" s="85" t="s">
        <v>230</v>
      </c>
      <c r="B32" s="275">
        <v>424</v>
      </c>
      <c r="C32" s="275"/>
      <c r="D32" s="275"/>
      <c r="E32" s="275"/>
      <c r="F32" s="275"/>
      <c r="G32" s="275"/>
      <c r="H32" s="275"/>
      <c r="I32" s="275"/>
      <c r="J32" s="275"/>
      <c r="K32" s="275"/>
      <c r="L32" s="83"/>
      <c r="M32" s="83"/>
      <c r="N32" s="83"/>
      <c r="O32" s="83"/>
      <c r="P32" s="83"/>
      <c r="Q32" s="286"/>
      <c r="R32" s="83"/>
      <c r="S32" s="83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81"/>
      <c r="AG32">
        <v>0.5</v>
      </c>
      <c r="AH32" s="81">
        <v>424</v>
      </c>
    </row>
    <row r="33" spans="1:34" x14ac:dyDescent="0.25">
      <c r="A33" s="277" t="s">
        <v>229</v>
      </c>
      <c r="B33" s="291" t="s">
        <v>335</v>
      </c>
      <c r="C33" s="291" t="s">
        <v>359</v>
      </c>
      <c r="D33" s="291"/>
      <c r="E33" s="291"/>
      <c r="F33" s="291"/>
      <c r="G33" s="291"/>
      <c r="H33" s="291"/>
      <c r="I33" s="291"/>
      <c r="J33" s="291"/>
      <c r="K33" s="319"/>
      <c r="L33" s="319"/>
      <c r="M33" s="279"/>
      <c r="N33" s="279"/>
      <c r="O33" s="279"/>
      <c r="P33" s="279"/>
      <c r="Q33" s="292"/>
      <c r="R33" s="279"/>
      <c r="S33" s="279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80"/>
      <c r="AH33" s="291" t="s">
        <v>335</v>
      </c>
    </row>
    <row r="34" spans="1:34" x14ac:dyDescent="0.25">
      <c r="A34" s="81" t="s">
        <v>229</v>
      </c>
      <c r="B34" s="81" t="s">
        <v>335</v>
      </c>
      <c r="C34" s="81" t="s">
        <v>360</v>
      </c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320"/>
      <c r="O34" s="320"/>
      <c r="P34" s="320"/>
      <c r="Q34" s="320"/>
      <c r="R34" s="320"/>
      <c r="S34" s="83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81"/>
      <c r="AH34" s="81" t="s">
        <v>335</v>
      </c>
    </row>
    <row r="35" spans="1:34" x14ac:dyDescent="0.25">
      <c r="A35" s="85" t="s">
        <v>229</v>
      </c>
      <c r="B35" s="275" t="s">
        <v>321</v>
      </c>
      <c r="C35" s="275"/>
      <c r="D35" s="275"/>
      <c r="E35" s="275"/>
      <c r="F35" s="275"/>
      <c r="G35" s="275"/>
      <c r="H35" s="275"/>
      <c r="I35" s="275"/>
      <c r="J35" s="275"/>
      <c r="K35" s="83"/>
      <c r="L35" s="83"/>
      <c r="M35" s="83"/>
      <c r="N35" s="83"/>
      <c r="O35" s="83"/>
      <c r="P35" s="83"/>
      <c r="Q35" s="286"/>
      <c r="R35" s="83"/>
      <c r="S35" s="83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81"/>
      <c r="AG35">
        <v>0.5</v>
      </c>
      <c r="AH35" s="81" t="s">
        <v>321</v>
      </c>
    </row>
    <row r="36" spans="1:34" x14ac:dyDescent="0.25">
      <c r="A36" s="85" t="s">
        <v>229</v>
      </c>
      <c r="B36" s="275" t="s">
        <v>323</v>
      </c>
      <c r="C36" s="275"/>
      <c r="D36" s="275"/>
      <c r="E36" s="275"/>
      <c r="F36" s="275"/>
      <c r="G36" s="275"/>
      <c r="H36" s="275"/>
      <c r="I36" s="275"/>
      <c r="J36" s="275"/>
      <c r="K36" s="83"/>
      <c r="L36" s="83"/>
      <c r="M36" s="83"/>
      <c r="N36" s="83"/>
      <c r="O36" s="83"/>
      <c r="P36" s="83"/>
      <c r="Q36" s="286"/>
      <c r="R36" s="83"/>
      <c r="S36" s="83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81"/>
      <c r="AG36">
        <v>2</v>
      </c>
      <c r="AH36" s="81" t="s">
        <v>323</v>
      </c>
    </row>
    <row r="37" spans="1:34" x14ac:dyDescent="0.25">
      <c r="A37" s="85" t="s">
        <v>229</v>
      </c>
      <c r="B37" s="275" t="s">
        <v>325</v>
      </c>
      <c r="C37" s="275"/>
      <c r="D37" s="275"/>
      <c r="E37" s="275"/>
      <c r="F37" s="275"/>
      <c r="G37" s="275"/>
      <c r="H37" s="275"/>
      <c r="I37" s="275"/>
      <c r="J37" s="275"/>
      <c r="K37" s="83"/>
      <c r="L37" s="83"/>
      <c r="M37" s="83"/>
      <c r="N37" s="83"/>
      <c r="O37" s="83"/>
      <c r="P37" s="83"/>
      <c r="Q37" s="286"/>
      <c r="R37" s="83"/>
      <c r="S37" s="83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81"/>
      <c r="AG37">
        <v>3</v>
      </c>
      <c r="AH37" s="81" t="s">
        <v>325</v>
      </c>
    </row>
    <row r="38" spans="1:34" x14ac:dyDescent="0.25">
      <c r="A38" s="85" t="s">
        <v>229</v>
      </c>
      <c r="B38" s="275" t="s">
        <v>327</v>
      </c>
      <c r="C38" s="275"/>
      <c r="D38" s="275"/>
      <c r="E38" s="275"/>
      <c r="F38" s="275"/>
      <c r="G38" s="275"/>
      <c r="H38" s="275"/>
      <c r="I38" s="275"/>
      <c r="J38" s="275"/>
      <c r="K38" s="83"/>
      <c r="L38" s="83"/>
      <c r="M38" s="83"/>
      <c r="N38" s="83"/>
      <c r="O38" s="83"/>
      <c r="P38" s="83"/>
      <c r="Q38" s="286"/>
      <c r="R38" s="83"/>
      <c r="S38" s="83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81"/>
      <c r="AG38">
        <v>2</v>
      </c>
      <c r="AH38" s="81" t="s">
        <v>327</v>
      </c>
    </row>
    <row r="39" spans="1:34" x14ac:dyDescent="0.25">
      <c r="A39" s="85" t="s">
        <v>229</v>
      </c>
      <c r="B39" s="275" t="s">
        <v>331</v>
      </c>
      <c r="C39" s="275"/>
      <c r="D39" s="275"/>
      <c r="E39" s="275"/>
      <c r="F39" s="275"/>
      <c r="G39" s="275"/>
      <c r="H39" s="275"/>
      <c r="I39" s="275"/>
      <c r="J39" s="275"/>
      <c r="K39" s="83"/>
      <c r="L39" s="83"/>
      <c r="M39" s="83"/>
      <c r="N39" s="83"/>
      <c r="O39" s="83"/>
      <c r="P39" s="83"/>
      <c r="Q39" s="286"/>
      <c r="R39" s="83"/>
      <c r="S39" s="83"/>
      <c r="T39" s="275"/>
      <c r="U39" s="275"/>
      <c r="V39" s="275"/>
      <c r="W39" s="275"/>
      <c r="X39" s="275"/>
      <c r="Y39" s="275"/>
      <c r="Z39" s="275"/>
      <c r="AA39" s="275"/>
      <c r="AB39" s="275"/>
      <c r="AC39" s="275"/>
      <c r="AD39" s="275"/>
      <c r="AE39" s="275"/>
      <c r="AF39" s="281"/>
      <c r="AG39">
        <v>2</v>
      </c>
      <c r="AH39" s="81" t="s">
        <v>331</v>
      </c>
    </row>
    <row r="40" spans="1:34" ht="15.75" thickBot="1" x14ac:dyDescent="0.3">
      <c r="A40" s="86" t="s">
        <v>229</v>
      </c>
      <c r="B40" s="282" t="s">
        <v>329</v>
      </c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87"/>
      <c r="N40" s="87"/>
      <c r="O40" s="87"/>
      <c r="P40" s="87"/>
      <c r="Q40" s="293"/>
      <c r="R40" s="87"/>
      <c r="S40" s="87"/>
      <c r="T40" s="87"/>
      <c r="U40" s="282"/>
      <c r="V40" s="282"/>
      <c r="W40" s="282"/>
      <c r="X40" s="282"/>
      <c r="Y40" s="282"/>
      <c r="Z40" s="282"/>
      <c r="AA40" s="282"/>
      <c r="AB40" s="282"/>
      <c r="AC40" s="282"/>
      <c r="AD40" s="282"/>
      <c r="AE40" s="282"/>
      <c r="AF40" s="283"/>
      <c r="AG40">
        <v>3</v>
      </c>
      <c r="AH40" s="392" t="s">
        <v>329</v>
      </c>
    </row>
    <row r="41" spans="1:34" x14ac:dyDescent="0.25">
      <c r="A41" s="85" t="s">
        <v>231</v>
      </c>
      <c r="B41" s="291" t="s">
        <v>335</v>
      </c>
      <c r="C41" s="291" t="s">
        <v>359</v>
      </c>
      <c r="D41" s="81"/>
      <c r="E41" s="81"/>
      <c r="F41" s="81"/>
      <c r="G41" s="81"/>
      <c r="H41" s="83"/>
      <c r="I41" s="83"/>
      <c r="J41" s="83"/>
      <c r="K41" s="83"/>
      <c r="L41" s="83"/>
      <c r="M41" s="83"/>
      <c r="N41" s="83"/>
      <c r="O41" s="83"/>
      <c r="P41" s="321"/>
      <c r="Q41" s="321"/>
      <c r="R41" s="321"/>
      <c r="S41" s="83"/>
      <c r="T41" s="83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81"/>
      <c r="AH41" s="291" t="s">
        <v>335</v>
      </c>
    </row>
    <row r="42" spans="1:34" x14ac:dyDescent="0.25">
      <c r="A42" s="85" t="s">
        <v>231</v>
      </c>
      <c r="B42" s="81" t="s">
        <v>335</v>
      </c>
      <c r="C42" s="81" t="s">
        <v>360</v>
      </c>
      <c r="D42" s="81"/>
      <c r="E42" s="81"/>
      <c r="F42" s="81"/>
      <c r="G42" s="81"/>
      <c r="H42" s="83"/>
      <c r="I42" s="83"/>
      <c r="J42" s="83"/>
      <c r="K42" s="83"/>
      <c r="L42" s="83"/>
      <c r="M42" s="83"/>
      <c r="N42" s="83"/>
      <c r="O42" s="83"/>
      <c r="P42" s="83"/>
      <c r="Q42" s="286"/>
      <c r="R42" s="83"/>
      <c r="S42" s="83"/>
      <c r="T42" s="83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81"/>
      <c r="AH42" s="81" t="s">
        <v>335</v>
      </c>
    </row>
    <row r="43" spans="1:34" x14ac:dyDescent="0.25">
      <c r="A43" s="85" t="s">
        <v>231</v>
      </c>
      <c r="B43" s="275">
        <v>277</v>
      </c>
      <c r="C43" s="275"/>
      <c r="D43" s="275"/>
      <c r="E43" s="275"/>
      <c r="F43" s="275"/>
      <c r="G43" s="275"/>
      <c r="H43" s="275"/>
      <c r="I43" s="275"/>
      <c r="J43" s="275"/>
      <c r="K43" s="275"/>
      <c r="L43" s="83"/>
      <c r="M43" s="83"/>
      <c r="N43" s="83"/>
      <c r="O43" s="83"/>
      <c r="P43" s="83"/>
      <c r="Q43" s="286"/>
      <c r="R43" s="83"/>
      <c r="S43" s="83"/>
      <c r="T43" s="83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81"/>
      <c r="AG43">
        <v>0.5</v>
      </c>
      <c r="AH43" s="81">
        <v>277</v>
      </c>
    </row>
    <row r="44" spans="1:34" x14ac:dyDescent="0.25">
      <c r="A44" s="85" t="s">
        <v>231</v>
      </c>
      <c r="B44" s="275">
        <v>410</v>
      </c>
      <c r="C44" s="275"/>
      <c r="D44" s="275"/>
      <c r="E44" s="275"/>
      <c r="F44" s="275"/>
      <c r="G44" s="275"/>
      <c r="H44" s="275"/>
      <c r="I44" s="275"/>
      <c r="J44" s="275"/>
      <c r="K44" s="83"/>
      <c r="L44" s="83"/>
      <c r="M44" s="83"/>
      <c r="N44" s="83"/>
      <c r="O44" s="83"/>
      <c r="P44" s="83"/>
      <c r="Q44" s="286"/>
      <c r="R44" s="83"/>
      <c r="S44" s="83"/>
      <c r="T44" s="83"/>
      <c r="U44" s="275"/>
      <c r="V44" s="275"/>
      <c r="W44" s="275"/>
      <c r="X44" s="275"/>
      <c r="Y44" s="275"/>
      <c r="Z44" s="275"/>
      <c r="AA44" s="275"/>
      <c r="AB44" s="275"/>
      <c r="AC44" s="275"/>
      <c r="AD44" s="275"/>
      <c r="AE44" s="275"/>
      <c r="AF44" s="281"/>
      <c r="AG44">
        <v>0.5</v>
      </c>
      <c r="AH44" s="81">
        <v>410</v>
      </c>
    </row>
    <row r="45" spans="1:34" x14ac:dyDescent="0.25">
      <c r="A45" s="85" t="s">
        <v>231</v>
      </c>
      <c r="B45" s="275">
        <v>313</v>
      </c>
      <c r="C45" s="275"/>
      <c r="D45" s="275"/>
      <c r="E45" s="275"/>
      <c r="F45" s="275"/>
      <c r="G45" s="275"/>
      <c r="H45" s="275"/>
      <c r="I45" s="275"/>
      <c r="J45" s="275"/>
      <c r="K45" s="83"/>
      <c r="L45" s="83"/>
      <c r="M45" s="83"/>
      <c r="N45" s="83"/>
      <c r="O45" s="83"/>
      <c r="P45" s="83"/>
      <c r="Q45" s="286"/>
      <c r="R45" s="83"/>
      <c r="S45" s="83"/>
      <c r="T45" s="83"/>
      <c r="U45" s="275"/>
      <c r="V45" s="275"/>
      <c r="W45" s="275"/>
      <c r="X45" s="275"/>
      <c r="Y45" s="275"/>
      <c r="Z45" s="275"/>
      <c r="AA45" s="275"/>
      <c r="AB45" s="275"/>
      <c r="AC45" s="275"/>
      <c r="AD45" s="275"/>
      <c r="AE45" s="275"/>
      <c r="AF45" s="281"/>
      <c r="AH45" s="81">
        <v>313</v>
      </c>
    </row>
    <row r="46" spans="1:34" x14ac:dyDescent="0.25">
      <c r="A46" s="85" t="s">
        <v>231</v>
      </c>
      <c r="B46" s="275">
        <v>314</v>
      </c>
      <c r="C46" s="275"/>
      <c r="D46" s="275"/>
      <c r="E46" s="275"/>
      <c r="F46" s="275"/>
      <c r="G46" s="275"/>
      <c r="H46" s="275"/>
      <c r="I46" s="275"/>
      <c r="J46" s="275"/>
      <c r="K46" s="275"/>
      <c r="L46" s="83"/>
      <c r="M46" s="83"/>
      <c r="N46" s="83"/>
      <c r="O46" s="83"/>
      <c r="P46" s="83"/>
      <c r="Q46" s="286"/>
      <c r="R46" s="83"/>
      <c r="S46" s="83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/>
      <c r="AE46" s="275"/>
      <c r="AF46" s="281"/>
      <c r="AG46">
        <v>3</v>
      </c>
      <c r="AH46" s="81">
        <v>314</v>
      </c>
    </row>
    <row r="47" spans="1:34" x14ac:dyDescent="0.25">
      <c r="A47" s="85" t="s">
        <v>231</v>
      </c>
      <c r="B47" s="275">
        <v>323</v>
      </c>
      <c r="C47" s="275"/>
      <c r="D47" s="275"/>
      <c r="E47" s="275"/>
      <c r="F47" s="275"/>
      <c r="G47" s="275"/>
      <c r="H47" s="275"/>
      <c r="I47" s="275"/>
      <c r="J47" s="275"/>
      <c r="K47" s="275"/>
      <c r="L47" s="83"/>
      <c r="M47" s="83"/>
      <c r="N47" s="83"/>
      <c r="O47" s="83"/>
      <c r="P47" s="83"/>
      <c r="Q47" s="286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81"/>
      <c r="AG47">
        <v>1</v>
      </c>
      <c r="AH47" s="81">
        <v>323</v>
      </c>
    </row>
    <row r="48" spans="1:34" x14ac:dyDescent="0.25">
      <c r="A48" s="85" t="s">
        <v>231</v>
      </c>
      <c r="B48" s="275">
        <v>335</v>
      </c>
      <c r="C48" s="275"/>
      <c r="D48" s="275"/>
      <c r="E48" s="275"/>
      <c r="F48" s="275"/>
      <c r="G48" s="275"/>
      <c r="H48" s="275"/>
      <c r="I48" s="275"/>
      <c r="J48" s="275"/>
      <c r="K48" s="275"/>
      <c r="L48" s="83"/>
      <c r="M48" s="83"/>
      <c r="N48" s="83"/>
      <c r="O48" s="83"/>
      <c r="P48" s="83"/>
      <c r="Q48" s="286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281"/>
      <c r="AG48">
        <v>1</v>
      </c>
      <c r="AH48" s="81">
        <v>335</v>
      </c>
    </row>
    <row r="49" spans="1:34" ht="15.75" thickBot="1" x14ac:dyDescent="0.3">
      <c r="A49" s="86" t="s">
        <v>231</v>
      </c>
      <c r="B49" s="282">
        <v>322</v>
      </c>
      <c r="C49" s="282"/>
      <c r="D49" s="282"/>
      <c r="E49" s="282"/>
      <c r="F49" s="282"/>
      <c r="G49" s="282"/>
      <c r="H49" s="282"/>
      <c r="I49" s="282"/>
      <c r="J49" s="282"/>
      <c r="K49" s="282"/>
      <c r="L49" s="87"/>
      <c r="M49" s="87"/>
      <c r="N49" s="87"/>
      <c r="O49" s="87"/>
      <c r="P49" s="87"/>
      <c r="Q49" s="293"/>
      <c r="R49" s="282"/>
      <c r="S49" s="282"/>
      <c r="T49" s="282"/>
      <c r="U49" s="282"/>
      <c r="V49" s="282"/>
      <c r="W49" s="282"/>
      <c r="X49" s="282"/>
      <c r="Y49" s="282"/>
      <c r="Z49" s="282"/>
      <c r="AA49" s="282"/>
      <c r="AB49" s="282"/>
      <c r="AC49" s="282"/>
      <c r="AD49" s="282"/>
      <c r="AE49" s="282"/>
      <c r="AF49" s="283"/>
      <c r="AG49">
        <v>1</v>
      </c>
      <c r="AH49" s="392">
        <v>322</v>
      </c>
    </row>
    <row r="50" spans="1:34" x14ac:dyDescent="0.25">
      <c r="A50" s="277">
        <v>610</v>
      </c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9"/>
      <c r="M50" s="279"/>
      <c r="N50" s="279"/>
      <c r="O50" s="279"/>
      <c r="P50" s="279"/>
      <c r="Q50" s="292"/>
      <c r="R50" s="285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80"/>
      <c r="AG50">
        <v>1</v>
      </c>
      <c r="AH50" s="277">
        <v>610</v>
      </c>
    </row>
    <row r="51" spans="1:34" x14ac:dyDescent="0.25">
      <c r="A51" s="99">
        <v>331</v>
      </c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81"/>
      <c r="AH51" s="81"/>
    </row>
    <row r="52" spans="1:34" x14ac:dyDescent="0.25">
      <c r="A52" s="99" t="s">
        <v>334</v>
      </c>
      <c r="B52" s="276" t="s">
        <v>361</v>
      </c>
      <c r="C52" s="81" t="s">
        <v>360</v>
      </c>
      <c r="D52" s="275"/>
      <c r="E52" s="275"/>
      <c r="F52" s="275"/>
      <c r="G52" s="275"/>
      <c r="H52" s="275"/>
      <c r="I52" s="320"/>
      <c r="J52" s="320"/>
      <c r="K52" s="320"/>
      <c r="L52" s="320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81"/>
      <c r="AH52" s="92" t="s">
        <v>361</v>
      </c>
    </row>
    <row r="53" spans="1:34" x14ac:dyDescent="0.25">
      <c r="A53" s="99">
        <v>485</v>
      </c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81"/>
      <c r="AH53" s="81"/>
    </row>
    <row r="54" spans="1:34" x14ac:dyDescent="0.25">
      <c r="A54" s="99">
        <v>750</v>
      </c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81"/>
      <c r="AG54">
        <v>1</v>
      </c>
      <c r="AH54" s="99">
        <v>750</v>
      </c>
    </row>
    <row r="55" spans="1:34" ht="15.75" thickBot="1" x14ac:dyDescent="0.3">
      <c r="A55" s="86" t="s">
        <v>319</v>
      </c>
      <c r="B55" s="87" t="s">
        <v>335</v>
      </c>
      <c r="C55" s="81" t="s">
        <v>360</v>
      </c>
      <c r="D55" s="87"/>
      <c r="E55" s="87"/>
      <c r="F55" s="87"/>
      <c r="G55" s="87"/>
      <c r="H55" s="87"/>
      <c r="I55" s="87"/>
      <c r="J55" s="324"/>
      <c r="K55" s="324"/>
      <c r="L55" s="324"/>
      <c r="M55" s="324"/>
      <c r="N55" s="324"/>
      <c r="O55" s="324"/>
      <c r="P55" s="324"/>
      <c r="Q55" s="324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8"/>
    </row>
    <row r="60" spans="1:34" x14ac:dyDescent="0.25">
      <c r="A60" s="134"/>
      <c r="B60" s="318"/>
    </row>
    <row r="61" spans="1:34" x14ac:dyDescent="0.25">
      <c r="A61" s="134"/>
      <c r="B61" s="318"/>
    </row>
    <row r="62" spans="1:34" x14ac:dyDescent="0.25">
      <c r="A62" s="134"/>
      <c r="B62" s="318"/>
    </row>
    <row r="63" spans="1:34" x14ac:dyDescent="0.25">
      <c r="A63" s="134"/>
      <c r="B63" s="318"/>
    </row>
  </sheetData>
  <pageMargins left="0.7" right="0.7" top="0.75" bottom="0.75" header="0.3" footer="0.3"/>
  <pageSetup paperSize="8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V89"/>
  <sheetViews>
    <sheetView zoomScaleNormal="100" workbookViewId="0">
      <pane xSplit="4" ySplit="3" topLeftCell="E7" activePane="bottomRight" state="frozen"/>
      <selection activeCell="FS42" sqref="FS42"/>
      <selection pane="topRight" activeCell="FS42" sqref="FS42"/>
      <selection pane="bottomLeft" activeCell="FS42" sqref="FS42"/>
      <selection pane="bottomRight" activeCell="D11" sqref="D11"/>
    </sheetView>
  </sheetViews>
  <sheetFormatPr defaultRowHeight="15" x14ac:dyDescent="0.25"/>
  <cols>
    <col min="1" max="1" width="4.42578125" style="7" customWidth="1"/>
    <col min="2" max="2" width="10" style="744" customWidth="1"/>
    <col min="3" max="3" width="17.85546875" style="744" customWidth="1"/>
    <col min="4" max="4" width="17" style="744" customWidth="1"/>
    <col min="5" max="5" width="12.42578125" style="744" customWidth="1"/>
    <col min="6" max="6" width="7.7109375" style="744" customWidth="1"/>
    <col min="7" max="8" width="17" style="744" customWidth="1"/>
    <col min="9" max="9" width="24" style="744" customWidth="1"/>
    <col min="10" max="10" width="12.28515625" style="744" customWidth="1"/>
    <col min="11" max="11" width="32.5703125" style="744" customWidth="1"/>
    <col min="12" max="12" width="7.7109375" style="744" customWidth="1"/>
    <col min="13" max="13" width="16.28515625" style="744" customWidth="1"/>
    <col min="14" max="14" width="20.28515625" style="744" customWidth="1"/>
    <col min="15" max="15" width="18" style="744" bestFit="1" customWidth="1"/>
    <col min="16" max="16" width="16" style="744" customWidth="1"/>
    <col min="17" max="17" width="17" style="744" customWidth="1"/>
    <col min="18" max="18" width="11.28515625" style="7" customWidth="1"/>
    <col min="19" max="19" width="18.7109375" style="744" customWidth="1"/>
    <col min="20" max="20" width="16.42578125" style="7" bestFit="1" customWidth="1"/>
    <col min="21" max="21" width="10.5703125" style="744" bestFit="1" customWidth="1"/>
    <col min="22" max="16384" width="9.140625" style="744"/>
  </cols>
  <sheetData>
    <row r="1" spans="1:22" ht="18.75" x14ac:dyDescent="0.25">
      <c r="A1" s="1006"/>
      <c r="B1" s="1007"/>
      <c r="C1" s="1007"/>
      <c r="D1" s="1108" t="s">
        <v>255</v>
      </c>
      <c r="E1" s="1007"/>
      <c r="G1" s="1007"/>
      <c r="H1" s="1007"/>
      <c r="I1" s="1007"/>
      <c r="J1" s="1007"/>
      <c r="L1" s="1007"/>
      <c r="M1" s="1007"/>
      <c r="N1" s="1007"/>
      <c r="O1" s="1007"/>
      <c r="P1" s="1007"/>
      <c r="Q1" s="1007"/>
      <c r="R1" s="1006"/>
      <c r="S1" s="1007"/>
      <c r="T1" s="1006"/>
    </row>
    <row r="2" spans="1:22" x14ac:dyDescent="0.25">
      <c r="A2" s="1006"/>
      <c r="B2" s="1009" t="s">
        <v>578</v>
      </c>
      <c r="C2" s="1007"/>
      <c r="D2" s="1007"/>
      <c r="E2" s="1007"/>
      <c r="F2" s="1007"/>
      <c r="G2" s="1007"/>
      <c r="H2" s="1007"/>
      <c r="I2" s="1007"/>
      <c r="J2" s="1007"/>
      <c r="K2" s="1007"/>
      <c r="L2" s="1007"/>
      <c r="M2" s="1007"/>
      <c r="N2" s="1007"/>
      <c r="O2" s="1007"/>
      <c r="P2" s="1007"/>
      <c r="Q2" s="1007"/>
      <c r="R2" s="1006"/>
      <c r="S2" s="1007"/>
      <c r="T2" s="1006"/>
    </row>
    <row r="3" spans="1:22" ht="42.75" x14ac:dyDescent="0.25">
      <c r="A3" s="1011" t="s">
        <v>109</v>
      </c>
      <c r="B3" s="1012" t="s">
        <v>107</v>
      </c>
      <c r="C3" s="1037" t="s">
        <v>20</v>
      </c>
      <c r="D3" s="1037" t="s">
        <v>825</v>
      </c>
      <c r="E3" s="1038" t="s">
        <v>108</v>
      </c>
      <c r="F3" s="1039" t="s">
        <v>795</v>
      </c>
      <c r="G3" s="1037" t="s">
        <v>798</v>
      </c>
      <c r="H3" s="1038" t="s">
        <v>832</v>
      </c>
      <c r="I3" s="1038" t="s">
        <v>799</v>
      </c>
      <c r="J3" s="1037" t="s">
        <v>140</v>
      </c>
      <c r="K3" s="1037" t="s">
        <v>110</v>
      </c>
      <c r="L3" s="1040" t="s">
        <v>464</v>
      </c>
      <c r="M3" s="1037" t="s">
        <v>466</v>
      </c>
      <c r="N3" s="1039" t="s">
        <v>794</v>
      </c>
      <c r="O3" s="1037" t="s">
        <v>467</v>
      </c>
      <c r="P3" s="1037" t="s">
        <v>383</v>
      </c>
      <c r="Q3" s="1037" t="s">
        <v>387</v>
      </c>
      <c r="R3" s="1037" t="s">
        <v>833</v>
      </c>
      <c r="S3" s="1037" t="s">
        <v>209</v>
      </c>
      <c r="T3" s="1037" t="s">
        <v>834</v>
      </c>
    </row>
    <row r="4" spans="1:22" ht="53.25" customHeight="1" x14ac:dyDescent="0.25">
      <c r="A4" s="1013">
        <v>1</v>
      </c>
      <c r="B4" s="1014"/>
      <c r="C4" s="1041" t="str">
        <f>LEFT(D4,FIND(" ",D4)-1)&amp;MID(D4,FIND(" ",D4),2)&amp;"."&amp;MID(D4,FIND(" ",D4,FIND(" ",D4)+1)+1,1)&amp;"."</f>
        <v>Никитин В.В.</v>
      </c>
      <c r="D4" s="1042" t="s">
        <v>28</v>
      </c>
      <c r="E4" s="1043"/>
      <c r="F4" s="1044" t="s">
        <v>796</v>
      </c>
      <c r="G4" s="1043"/>
      <c r="H4" s="1043"/>
      <c r="I4" s="1043"/>
      <c r="J4" s="1045">
        <v>14529</v>
      </c>
      <c r="K4" s="1042" t="s">
        <v>25</v>
      </c>
      <c r="L4" s="1046" t="s">
        <v>465</v>
      </c>
      <c r="M4" s="1047"/>
      <c r="N4" s="1048"/>
      <c r="O4" s="1042"/>
      <c r="P4" s="1049"/>
      <c r="Q4" s="1050">
        <v>28696</v>
      </c>
      <c r="R4" s="1113">
        <f ca="1">YEAR(TODAY())-YEAR(Q4)</f>
        <v>45</v>
      </c>
      <c r="S4" s="1045" t="s">
        <v>27</v>
      </c>
      <c r="T4" s="1045"/>
    </row>
    <row r="5" spans="1:22" ht="53.25" customHeight="1" x14ac:dyDescent="0.25">
      <c r="A5" s="1013">
        <v>2</v>
      </c>
      <c r="B5" s="1014"/>
      <c r="C5" s="1041" t="str">
        <f t="shared" ref="C5:C24" si="0">LEFT(D5,FIND(" ",D5)-1)&amp;MID(D5,FIND(" ",D5),2)&amp;"."&amp;MID(D5,FIND(" ",D5,FIND(" ",D5)+1)+1,1)&amp;"."</f>
        <v>Никитин В.В.</v>
      </c>
      <c r="D5" s="1042" t="s">
        <v>30</v>
      </c>
      <c r="E5" s="1043"/>
      <c r="F5" s="1044" t="s">
        <v>796</v>
      </c>
      <c r="G5" s="1043"/>
      <c r="H5" s="1043"/>
      <c r="I5" s="1043"/>
      <c r="J5" s="1045">
        <v>20000859</v>
      </c>
      <c r="K5" s="1042" t="s">
        <v>25</v>
      </c>
      <c r="L5" s="1046" t="s">
        <v>465</v>
      </c>
      <c r="M5" s="1047"/>
      <c r="N5" s="1048"/>
      <c r="O5" s="1042"/>
      <c r="P5" s="1049"/>
      <c r="Q5" s="1050">
        <v>29896</v>
      </c>
      <c r="R5" s="1113">
        <f ca="1">YEAR(TODAY())-YEAR(Q5)</f>
        <v>42</v>
      </c>
      <c r="S5" s="1045" t="s">
        <v>27</v>
      </c>
      <c r="T5" s="1045"/>
      <c r="V5" s="776"/>
    </row>
    <row r="6" spans="1:22" ht="53.25" customHeight="1" x14ac:dyDescent="0.25">
      <c r="A6" s="1013">
        <v>3</v>
      </c>
      <c r="B6" s="1014"/>
      <c r="C6" s="1041" t="str">
        <f t="shared" si="0"/>
        <v>Захаров А.П.</v>
      </c>
      <c r="D6" s="1042" t="s">
        <v>31</v>
      </c>
      <c r="E6" s="1043"/>
      <c r="F6" s="1044" t="s">
        <v>796</v>
      </c>
      <c r="G6" s="1043"/>
      <c r="H6" s="1043"/>
      <c r="I6" s="1043"/>
      <c r="J6" s="1045">
        <v>20000393</v>
      </c>
      <c r="K6" s="1042" t="s">
        <v>29</v>
      </c>
      <c r="L6" s="1046" t="s">
        <v>465</v>
      </c>
      <c r="M6" s="1047"/>
      <c r="N6" s="1048"/>
      <c r="O6" s="1042"/>
      <c r="P6" s="1049"/>
      <c r="Q6" s="1050">
        <v>27412</v>
      </c>
      <c r="R6" s="1113">
        <f ca="1">YEAR(TODAY())-YEAR(Q6)</f>
        <v>48</v>
      </c>
      <c r="S6" s="1045" t="s">
        <v>27</v>
      </c>
      <c r="T6" s="1045"/>
    </row>
    <row r="7" spans="1:22" ht="53.25" customHeight="1" x14ac:dyDescent="0.25">
      <c r="A7" s="1013">
        <v>4</v>
      </c>
      <c r="B7" s="1007"/>
      <c r="C7" s="1041" t="str">
        <f t="shared" si="0"/>
        <v>Хасанов Р.Х.</v>
      </c>
      <c r="D7" s="1052" t="s">
        <v>708</v>
      </c>
      <c r="E7" s="1043"/>
      <c r="F7" s="1044" t="s">
        <v>796</v>
      </c>
      <c r="G7" s="1043"/>
      <c r="H7" s="1043"/>
      <c r="I7" s="1043"/>
      <c r="J7" s="1053"/>
      <c r="K7" s="1042" t="s">
        <v>29</v>
      </c>
      <c r="L7" s="1046" t="s">
        <v>465</v>
      </c>
      <c r="M7" s="1052"/>
      <c r="N7" s="1048"/>
      <c r="O7" s="1052"/>
      <c r="P7" s="1054"/>
      <c r="Q7" s="1055">
        <v>29047</v>
      </c>
      <c r="R7" s="1113">
        <f ca="1">YEAR(TODAY())-YEAR(Q7)</f>
        <v>44</v>
      </c>
      <c r="S7" s="1045" t="s">
        <v>27</v>
      </c>
      <c r="T7" s="1053"/>
    </row>
    <row r="8" spans="1:22" ht="53.25" customHeight="1" x14ac:dyDescent="0.25">
      <c r="A8" s="1013">
        <v>5</v>
      </c>
      <c r="B8" s="1016"/>
      <c r="C8" s="1041" t="str">
        <f>LEFT(D8,FIND(" ",D8)-1)&amp;MID(D8,FIND(" ",D8),2)&amp;"."&amp;MID(D8,FIND(" ",D8,FIND(" ",D8)+1)+1,1)&amp;"."</f>
        <v>Аверьянихин В.Ю.</v>
      </c>
      <c r="D8" s="1056" t="s">
        <v>18</v>
      </c>
      <c r="E8" s="659" t="s">
        <v>303</v>
      </c>
      <c r="F8" s="1057" t="s">
        <v>797</v>
      </c>
      <c r="G8" s="1043" t="s">
        <v>218</v>
      </c>
      <c r="H8" s="1043" t="s">
        <v>816</v>
      </c>
      <c r="I8" s="1043" t="s">
        <v>817</v>
      </c>
      <c r="J8" s="1058">
        <v>20000512</v>
      </c>
      <c r="K8" s="1056" t="s">
        <v>32</v>
      </c>
      <c r="L8" s="1058" t="s">
        <v>465</v>
      </c>
      <c r="M8" s="1058" t="s">
        <v>462</v>
      </c>
      <c r="N8" s="1058" t="s">
        <v>473</v>
      </c>
      <c r="O8" s="1106"/>
      <c r="P8" s="1059" t="s">
        <v>461</v>
      </c>
      <c r="Q8" s="1060">
        <v>30644</v>
      </c>
      <c r="R8" s="1113">
        <f t="shared" ref="R8:R25" ca="1" si="1">YEAR(TODAY())-YEAR(Q8)</f>
        <v>40</v>
      </c>
      <c r="S8" s="1058" t="s">
        <v>33</v>
      </c>
      <c r="T8" s="1090" t="s">
        <v>208</v>
      </c>
    </row>
    <row r="9" spans="1:22" ht="54" customHeight="1" x14ac:dyDescent="0.25">
      <c r="A9" s="1013">
        <v>6</v>
      </c>
      <c r="B9" s="1014"/>
      <c r="C9" s="1041" t="str">
        <f t="shared" si="0"/>
        <v>Ихматуллаев Д.М.</v>
      </c>
      <c r="D9" s="1061" t="s">
        <v>14</v>
      </c>
      <c r="E9" s="659" t="s">
        <v>301</v>
      </c>
      <c r="F9" s="1057" t="s">
        <v>797</v>
      </c>
      <c r="G9" s="1061" t="s">
        <v>800</v>
      </c>
      <c r="H9" s="1061" t="s">
        <v>801</v>
      </c>
      <c r="I9" s="1061" t="s">
        <v>802</v>
      </c>
      <c r="J9" s="1045">
        <v>15481</v>
      </c>
      <c r="K9" s="1042" t="s">
        <v>32</v>
      </c>
      <c r="L9" s="1046" t="s">
        <v>465</v>
      </c>
      <c r="M9" s="1046" t="s">
        <v>462</v>
      </c>
      <c r="N9" s="1062" t="s">
        <v>482</v>
      </c>
      <c r="O9" s="1106"/>
      <c r="P9" s="1049" t="s">
        <v>458</v>
      </c>
      <c r="Q9" s="1050">
        <v>34166</v>
      </c>
      <c r="R9" s="1114">
        <f t="shared" ca="1" si="1"/>
        <v>30</v>
      </c>
      <c r="S9" s="1045" t="s">
        <v>33</v>
      </c>
      <c r="T9" s="1091" t="s">
        <v>208</v>
      </c>
    </row>
    <row r="10" spans="1:22" ht="53.25" customHeight="1" x14ac:dyDescent="0.25">
      <c r="A10" s="1013">
        <v>7</v>
      </c>
      <c r="B10" s="1014"/>
      <c r="C10" s="1041" t="str">
        <f>LEFT(D10,FIND(" ",D10)-1)&amp;MID(D10,FIND(" ",D10),2)&amp;"."&amp;MID(D10,FIND(" ",D10,FIND(" ",D10)+1)+1,1)&amp;"."</f>
        <v>Комардин Д.С.</v>
      </c>
      <c r="D10" s="1042" t="s">
        <v>7</v>
      </c>
      <c r="E10" s="659" t="s">
        <v>300</v>
      </c>
      <c r="F10" s="1057" t="s">
        <v>797</v>
      </c>
      <c r="G10" s="1061" t="s">
        <v>220</v>
      </c>
      <c r="H10" s="1061" t="s">
        <v>810</v>
      </c>
      <c r="I10" s="1061" t="s">
        <v>811</v>
      </c>
      <c r="J10" s="1045">
        <v>20000817</v>
      </c>
      <c r="K10" s="1042" t="s">
        <v>32</v>
      </c>
      <c r="L10" s="1046" t="s">
        <v>465</v>
      </c>
      <c r="N10" s="1046" t="s">
        <v>469</v>
      </c>
      <c r="O10" s="1111" t="s">
        <v>488</v>
      </c>
      <c r="P10" s="1049" t="s">
        <v>460</v>
      </c>
      <c r="Q10" s="1050">
        <v>33199</v>
      </c>
      <c r="R10" s="1114">
        <f t="shared" ca="1" si="1"/>
        <v>33</v>
      </c>
      <c r="S10" s="1045" t="s">
        <v>33</v>
      </c>
      <c r="T10" s="1091" t="s">
        <v>208</v>
      </c>
    </row>
    <row r="11" spans="1:22" ht="53.25" customHeight="1" x14ac:dyDescent="0.25">
      <c r="A11" s="1013">
        <v>8</v>
      </c>
      <c r="B11" s="1014"/>
      <c r="C11" s="1041" t="str">
        <f>LEFT(D11,FIND(" ",D11)-1)&amp;MID(D11,FIND(" ",D11),2)&amp;"."&amp;MID(D11,FIND(" ",D11,FIND(" ",D11)+1)+1,1)&amp;"."</f>
        <v>Отомуродов Р.П.</v>
      </c>
      <c r="D11" s="1042" t="s">
        <v>10</v>
      </c>
      <c r="E11" s="659" t="s">
        <v>302</v>
      </c>
      <c r="F11" s="1044" t="s">
        <v>796</v>
      </c>
      <c r="G11" s="1061"/>
      <c r="H11" s="1061"/>
      <c r="I11" s="1061"/>
      <c r="J11" s="1045">
        <v>20000565</v>
      </c>
      <c r="K11" s="1042" t="s">
        <v>32</v>
      </c>
      <c r="L11" s="1046" t="s">
        <v>465</v>
      </c>
      <c r="M11" s="1045" t="s">
        <v>479</v>
      </c>
      <c r="N11" s="1045" t="s">
        <v>468</v>
      </c>
      <c r="O11" s="1106"/>
      <c r="P11" s="1049" t="s">
        <v>838</v>
      </c>
      <c r="Q11" s="1050">
        <v>31733</v>
      </c>
      <c r="R11" s="1114">
        <f t="shared" ca="1" si="1"/>
        <v>37</v>
      </c>
      <c r="S11" s="1045" t="s">
        <v>33</v>
      </c>
      <c r="T11" s="1096" t="s">
        <v>211</v>
      </c>
    </row>
    <row r="12" spans="1:22" ht="53.25" customHeight="1" x14ac:dyDescent="0.25">
      <c r="A12" s="1013">
        <v>9</v>
      </c>
      <c r="B12" s="1014"/>
      <c r="C12" s="1041" t="str">
        <f t="shared" si="0"/>
        <v>Габдулхаков Р.Р.</v>
      </c>
      <c r="D12" s="1042" t="s">
        <v>453</v>
      </c>
      <c r="E12" s="659" t="s">
        <v>303</v>
      </c>
      <c r="F12" s="1057" t="s">
        <v>797</v>
      </c>
      <c r="G12" s="1061" t="s">
        <v>740</v>
      </c>
      <c r="H12" s="1061" t="s">
        <v>818</v>
      </c>
      <c r="I12" s="1061" t="s">
        <v>807</v>
      </c>
      <c r="J12" s="1045">
        <v>20000231</v>
      </c>
      <c r="K12" s="1056" t="s">
        <v>34</v>
      </c>
      <c r="L12" s="1046" t="s">
        <v>465</v>
      </c>
      <c r="M12" s="1017" t="s">
        <v>462</v>
      </c>
      <c r="N12" s="1018" t="s">
        <v>463</v>
      </c>
      <c r="O12" s="1008"/>
      <c r="P12" s="1049" t="s">
        <v>454</v>
      </c>
      <c r="Q12" s="1050">
        <v>32334</v>
      </c>
      <c r="R12" s="1114">
        <f t="shared" ca="1" si="1"/>
        <v>35</v>
      </c>
      <c r="S12" s="1045" t="s">
        <v>33</v>
      </c>
      <c r="T12" s="1091" t="s">
        <v>208</v>
      </c>
    </row>
    <row r="13" spans="1:22" ht="53.25" customHeight="1" x14ac:dyDescent="0.25">
      <c r="A13" s="1013">
        <v>10</v>
      </c>
      <c r="B13" s="1014"/>
      <c r="C13" s="1041" t="str">
        <f>LEFT(D13,FIND(" ",D13)-1)&amp;MID(D13,FIND(" ",D13),2)&amp;"."&amp;MID(D13,FIND(" ",D13,FIND(" ",D13)+1)+1,1)&amp;"."</f>
        <v>Гузаров Ж.К.</v>
      </c>
      <c r="D13" s="1042" t="s">
        <v>11</v>
      </c>
      <c r="E13" s="659" t="s">
        <v>301</v>
      </c>
      <c r="F13" s="1057" t="s">
        <v>797</v>
      </c>
      <c r="G13" s="1061" t="s">
        <v>215</v>
      </c>
      <c r="H13" s="1061" t="s">
        <v>820</v>
      </c>
      <c r="I13" s="1061" t="s">
        <v>821</v>
      </c>
      <c r="J13" s="1045">
        <v>20000627</v>
      </c>
      <c r="K13" s="1042" t="s">
        <v>34</v>
      </c>
      <c r="L13" s="1046" t="s">
        <v>465</v>
      </c>
      <c r="M13" s="1007"/>
      <c r="N13" s="1046" t="s">
        <v>469</v>
      </c>
      <c r="O13" s="1112" t="s">
        <v>478</v>
      </c>
      <c r="P13" s="1049" t="s">
        <v>477</v>
      </c>
      <c r="Q13" s="1050">
        <v>30956</v>
      </c>
      <c r="R13" s="1114">
        <f t="shared" ca="1" si="1"/>
        <v>39</v>
      </c>
      <c r="S13" s="1045" t="s">
        <v>33</v>
      </c>
      <c r="T13" s="1091" t="s">
        <v>208</v>
      </c>
    </row>
    <row r="14" spans="1:22" ht="53.25" customHeight="1" x14ac:dyDescent="0.25">
      <c r="A14" s="1013">
        <v>11</v>
      </c>
      <c r="B14" s="1014"/>
      <c r="C14" s="1041" t="str">
        <f t="shared" si="0"/>
        <v>Комилов Н.С.</v>
      </c>
      <c r="D14" s="1042" t="s">
        <v>21</v>
      </c>
      <c r="E14" s="659" t="s">
        <v>305</v>
      </c>
      <c r="F14" s="1044" t="s">
        <v>796</v>
      </c>
      <c r="G14" s="1061"/>
      <c r="H14" s="1061"/>
      <c r="I14" s="1061"/>
      <c r="J14" s="1045">
        <v>14739</v>
      </c>
      <c r="K14" s="1042" t="s">
        <v>34</v>
      </c>
      <c r="L14" s="1046" t="s">
        <v>465</v>
      </c>
      <c r="M14" s="1046" t="s">
        <v>486</v>
      </c>
      <c r="N14" s="1045" t="s">
        <v>472</v>
      </c>
      <c r="P14" s="1049" t="s">
        <v>385</v>
      </c>
      <c r="Q14" s="1050">
        <v>29960</v>
      </c>
      <c r="R14" s="1114">
        <f t="shared" ca="1" si="1"/>
        <v>41</v>
      </c>
      <c r="S14" s="1045" t="s">
        <v>33</v>
      </c>
      <c r="T14" s="1096" t="s">
        <v>211</v>
      </c>
    </row>
    <row r="15" spans="1:22" ht="53.25" customHeight="1" x14ac:dyDescent="0.25">
      <c r="A15" s="1013">
        <v>12</v>
      </c>
      <c r="B15" s="1014"/>
      <c r="C15" s="1041" t="str">
        <f t="shared" si="0"/>
        <v>Рахмонов Р.Т.</v>
      </c>
      <c r="D15" s="1042" t="s">
        <v>15</v>
      </c>
      <c r="E15" s="659" t="s">
        <v>307</v>
      </c>
      <c r="F15" s="1044" t="s">
        <v>796</v>
      </c>
      <c r="G15" s="1061" t="s">
        <v>822</v>
      </c>
      <c r="H15" s="1061" t="s">
        <v>823</v>
      </c>
      <c r="I15" s="1061" t="s">
        <v>824</v>
      </c>
      <c r="J15" s="1045">
        <v>20001263</v>
      </c>
      <c r="K15" s="1042" t="s">
        <v>34</v>
      </c>
      <c r="L15" s="1046" t="s">
        <v>465</v>
      </c>
      <c r="N15" s="1046" t="s">
        <v>469</v>
      </c>
      <c r="O15" s="1051" t="s">
        <v>490</v>
      </c>
      <c r="P15" s="1049" t="s">
        <v>386</v>
      </c>
      <c r="Q15" s="1050">
        <v>32671</v>
      </c>
      <c r="R15" s="1114">
        <f t="shared" ca="1" si="1"/>
        <v>34</v>
      </c>
      <c r="S15" s="1045" t="s">
        <v>33</v>
      </c>
      <c r="T15" s="1095" t="s">
        <v>210</v>
      </c>
    </row>
    <row r="16" spans="1:22" ht="59.25" customHeight="1" x14ac:dyDescent="0.25">
      <c r="A16" s="1013">
        <v>13</v>
      </c>
      <c r="B16" s="1010"/>
      <c r="C16" s="1089" t="str">
        <f t="shared" si="0"/>
        <v>Собиржоний А.А.</v>
      </c>
      <c r="D16" s="1047" t="s">
        <v>576</v>
      </c>
      <c r="E16" s="659" t="s">
        <v>302</v>
      </c>
      <c r="F16" s="1057" t="s">
        <v>797</v>
      </c>
      <c r="G16" s="1061" t="s">
        <v>809</v>
      </c>
      <c r="H16" s="1088" t="s">
        <v>875</v>
      </c>
      <c r="I16" s="1061" t="s">
        <v>815</v>
      </c>
      <c r="J16" s="1019">
        <v>20001709</v>
      </c>
      <c r="K16" s="1047" t="s">
        <v>34</v>
      </c>
      <c r="L16" s="1046" t="s">
        <v>465</v>
      </c>
      <c r="M16" s="1046" t="s">
        <v>487</v>
      </c>
      <c r="N16" s="1063" t="s">
        <v>613</v>
      </c>
      <c r="O16" s="1064"/>
      <c r="P16" s="1020" t="s">
        <v>603</v>
      </c>
      <c r="Q16" s="1015">
        <v>35607</v>
      </c>
      <c r="R16" s="1114">
        <f t="shared" ca="1" si="1"/>
        <v>26</v>
      </c>
      <c r="S16" s="1046" t="s">
        <v>33</v>
      </c>
      <c r="T16" s="1092" t="s">
        <v>208</v>
      </c>
    </row>
    <row r="17" spans="1:20" ht="53.25" customHeight="1" x14ac:dyDescent="0.25">
      <c r="A17" s="1013">
        <v>14</v>
      </c>
      <c r="B17" s="1021"/>
      <c r="C17" s="1089" t="str">
        <f t="shared" si="0"/>
        <v>Соловьёв А.Н.</v>
      </c>
      <c r="D17" s="1065" t="s">
        <v>601</v>
      </c>
      <c r="E17" s="659" t="s">
        <v>304</v>
      </c>
      <c r="F17" s="1057" t="s">
        <v>797</v>
      </c>
      <c r="G17" s="1061" t="s">
        <v>814</v>
      </c>
      <c r="H17" s="1088" t="s">
        <v>812</v>
      </c>
      <c r="I17" s="1061" t="s">
        <v>813</v>
      </c>
      <c r="J17" s="1046">
        <v>20000450</v>
      </c>
      <c r="K17" s="1047" t="s">
        <v>34</v>
      </c>
      <c r="L17" s="1046" t="s">
        <v>465</v>
      </c>
      <c r="M17" s="1046" t="s">
        <v>462</v>
      </c>
      <c r="N17" s="1066" t="s">
        <v>473</v>
      </c>
      <c r="O17" s="1022"/>
      <c r="P17" s="1023" t="s">
        <v>719</v>
      </c>
      <c r="Q17" s="1024">
        <v>32286</v>
      </c>
      <c r="R17" s="1114">
        <f t="shared" ca="1" si="1"/>
        <v>35</v>
      </c>
      <c r="S17" s="1046" t="s">
        <v>33</v>
      </c>
      <c r="T17" s="1092" t="s">
        <v>208</v>
      </c>
    </row>
    <row r="18" spans="1:20" ht="53.25" customHeight="1" x14ac:dyDescent="0.25">
      <c r="A18" s="1013">
        <v>15</v>
      </c>
      <c r="B18" s="1025"/>
      <c r="C18" s="1089" t="str">
        <f t="shared" si="0"/>
        <v>Толмасов Д.Х.</v>
      </c>
      <c r="D18" s="1067" t="s">
        <v>739</v>
      </c>
      <c r="E18" s="659" t="s">
        <v>303</v>
      </c>
      <c r="F18" s="1057" t="s">
        <v>797</v>
      </c>
      <c r="G18" s="1061" t="s">
        <v>761</v>
      </c>
      <c r="H18" s="1088" t="s">
        <v>836</v>
      </c>
      <c r="I18" s="1061" t="s">
        <v>819</v>
      </c>
      <c r="J18" s="1026">
        <v>20001672</v>
      </c>
      <c r="K18" s="1068" t="s">
        <v>34</v>
      </c>
      <c r="L18" s="1046" t="s">
        <v>465</v>
      </c>
      <c r="M18" s="1007"/>
      <c r="N18" s="1027" t="s">
        <v>764</v>
      </c>
      <c r="O18" s="1028" t="s">
        <v>763</v>
      </c>
      <c r="P18" s="1109" t="s">
        <v>762</v>
      </c>
      <c r="Q18" s="1029">
        <v>34623</v>
      </c>
      <c r="R18" s="1114">
        <f t="shared" ca="1" si="1"/>
        <v>29</v>
      </c>
      <c r="S18" s="1069" t="s">
        <v>33</v>
      </c>
      <c r="T18" s="1093" t="s">
        <v>208</v>
      </c>
    </row>
    <row r="19" spans="1:20" ht="53.25" customHeight="1" x14ac:dyDescent="0.25">
      <c r="A19" s="1013">
        <v>16</v>
      </c>
      <c r="B19" s="1010"/>
      <c r="C19" s="1089" t="str">
        <f>LEFT(D19,FIND(" ",D19)-1)&amp;MID(D19,FIND(" ",D19),2)&amp;"."&amp;MID(D19,FIND(" ",D19,FIND(" ",D19)+1)+1,1)&amp;"."</f>
        <v>Тухтасинов М.Р.</v>
      </c>
      <c r="D19" s="1070" t="s">
        <v>735</v>
      </c>
      <c r="E19" s="659" t="s">
        <v>301</v>
      </c>
      <c r="F19" s="1057" t="s">
        <v>797</v>
      </c>
      <c r="G19" s="1061" t="s">
        <v>803</v>
      </c>
      <c r="H19" s="1061" t="s">
        <v>804</v>
      </c>
      <c r="I19" s="1061" t="s">
        <v>805</v>
      </c>
      <c r="J19" s="1121">
        <v>20002199</v>
      </c>
      <c r="K19" s="1071" t="s">
        <v>34</v>
      </c>
      <c r="L19" s="1046" t="s">
        <v>465</v>
      </c>
      <c r="M19" s="1046" t="s">
        <v>487</v>
      </c>
      <c r="N19" s="1063" t="s">
        <v>837</v>
      </c>
      <c r="O19" s="1014"/>
      <c r="P19" s="1110" t="s">
        <v>835</v>
      </c>
      <c r="Q19" s="1031">
        <v>33838</v>
      </c>
      <c r="R19" s="1114">
        <f t="shared" ca="1" si="1"/>
        <v>31</v>
      </c>
      <c r="S19" s="1069" t="s">
        <v>33</v>
      </c>
      <c r="T19" s="1093" t="s">
        <v>208</v>
      </c>
    </row>
    <row r="20" spans="1:20" ht="53.25" customHeight="1" x14ac:dyDescent="0.25">
      <c r="A20" s="1013">
        <v>17</v>
      </c>
      <c r="B20" s="1032"/>
      <c r="C20" s="1089" t="str">
        <f t="shared" si="0"/>
        <v>Умаров Д.Б.</v>
      </c>
      <c r="D20" s="1072" t="s">
        <v>297</v>
      </c>
      <c r="E20" s="659" t="s">
        <v>306</v>
      </c>
      <c r="F20" s="1044" t="s">
        <v>796</v>
      </c>
      <c r="G20" s="1061" t="s">
        <v>830</v>
      </c>
      <c r="H20" s="1088" t="s">
        <v>831</v>
      </c>
      <c r="I20" s="1087">
        <v>45051</v>
      </c>
      <c r="J20" s="1073">
        <v>20001192</v>
      </c>
      <c r="K20" s="1074" t="s">
        <v>34</v>
      </c>
      <c r="L20" s="1075" t="s">
        <v>465</v>
      </c>
      <c r="M20" s="1069" t="s">
        <v>474</v>
      </c>
      <c r="N20" s="1069" t="s">
        <v>470</v>
      </c>
      <c r="O20" s="1086"/>
      <c r="P20" s="1076" t="s">
        <v>480</v>
      </c>
      <c r="Q20" s="1077">
        <v>35026</v>
      </c>
      <c r="R20" s="1114">
        <f t="shared" ca="1" si="1"/>
        <v>28</v>
      </c>
      <c r="S20" s="1069" t="s">
        <v>33</v>
      </c>
      <c r="T20" s="1095" t="s">
        <v>210</v>
      </c>
    </row>
    <row r="21" spans="1:20" ht="53.25" customHeight="1" x14ac:dyDescent="0.25">
      <c r="A21" s="1013">
        <v>18</v>
      </c>
      <c r="B21" s="1033"/>
      <c r="C21" s="1089" t="str">
        <f t="shared" si="0"/>
        <v>Худойбердиев М.А.</v>
      </c>
      <c r="D21" s="1078" t="s">
        <v>517</v>
      </c>
      <c r="E21" s="659" t="s">
        <v>300</v>
      </c>
      <c r="F21" s="1057" t="s">
        <v>797</v>
      </c>
      <c r="G21" s="1061" t="s">
        <v>571</v>
      </c>
      <c r="H21" s="1061" t="s">
        <v>847</v>
      </c>
      <c r="I21" s="1061" t="s">
        <v>815</v>
      </c>
      <c r="J21" s="1079">
        <v>20000143</v>
      </c>
      <c r="K21" s="1074" t="s">
        <v>34</v>
      </c>
      <c r="L21" s="1079" t="s">
        <v>465</v>
      </c>
      <c r="M21" s="1079" t="s">
        <v>487</v>
      </c>
      <c r="N21" s="1034" t="s">
        <v>471</v>
      </c>
      <c r="O21" s="1086"/>
      <c r="P21" s="1076" t="s">
        <v>570</v>
      </c>
      <c r="Q21" s="1080">
        <v>32497</v>
      </c>
      <c r="R21" s="1114">
        <f t="shared" ca="1" si="1"/>
        <v>35</v>
      </c>
      <c r="S21" s="1069" t="s">
        <v>33</v>
      </c>
      <c r="T21" s="1094" t="s">
        <v>208</v>
      </c>
    </row>
    <row r="22" spans="1:20" ht="53.25" customHeight="1" x14ac:dyDescent="0.25">
      <c r="A22" s="1013">
        <v>19</v>
      </c>
      <c r="B22" s="1036"/>
      <c r="C22" s="1089" t="str">
        <f t="shared" si="0"/>
        <v>Шайдуллов А.Ф.</v>
      </c>
      <c r="D22" s="1081" t="s">
        <v>736</v>
      </c>
      <c r="E22" s="659" t="s">
        <v>302</v>
      </c>
      <c r="F22" s="1057" t="s">
        <v>797</v>
      </c>
      <c r="G22" s="1061" t="s">
        <v>806</v>
      </c>
      <c r="H22" s="1061" t="s">
        <v>808</v>
      </c>
      <c r="I22" s="1061" t="s">
        <v>807</v>
      </c>
      <c r="J22" s="1079">
        <v>20000606</v>
      </c>
      <c r="K22" s="1074" t="s">
        <v>34</v>
      </c>
      <c r="L22" s="1079" t="s">
        <v>465</v>
      </c>
      <c r="M22" s="1033"/>
      <c r="N22" s="1030"/>
      <c r="O22" s="1033"/>
      <c r="P22" s="1082" t="s">
        <v>742</v>
      </c>
      <c r="Q22" s="1035">
        <v>33781</v>
      </c>
      <c r="R22" s="1114">
        <f t="shared" ca="1" si="1"/>
        <v>31</v>
      </c>
      <c r="S22" s="1069" t="s">
        <v>33</v>
      </c>
      <c r="T22" s="1094" t="s">
        <v>208</v>
      </c>
    </row>
    <row r="23" spans="1:20" ht="53.25" customHeight="1" x14ac:dyDescent="0.25">
      <c r="A23" s="421">
        <v>20</v>
      </c>
      <c r="B23" s="783"/>
      <c r="C23" s="1089" t="str">
        <f>LEFT(D23,FIND(" ",D23)-1)&amp;MID(D23,FIND(" ",D23),2)&amp;"."&amp;MID(D23,FIND(" ",D23,FIND(" ",D23)+1)+1,1)&amp;"."</f>
        <v>Клименко В.В.</v>
      </c>
      <c r="D23" s="1078" t="s">
        <v>843</v>
      </c>
      <c r="E23" s="659" t="s">
        <v>301</v>
      </c>
      <c r="F23" s="1057" t="s">
        <v>796</v>
      </c>
      <c r="G23" s="1061" t="s">
        <v>845</v>
      </c>
      <c r="H23" s="1061" t="s">
        <v>846</v>
      </c>
      <c r="I23" s="1061" t="s">
        <v>824</v>
      </c>
      <c r="J23" s="785"/>
      <c r="K23" s="1074" t="s">
        <v>34</v>
      </c>
      <c r="L23" s="1079" t="s">
        <v>465</v>
      </c>
      <c r="M23" s="1045" t="s">
        <v>479</v>
      </c>
      <c r="N23" s="1045" t="s">
        <v>468</v>
      </c>
      <c r="O23" s="785"/>
      <c r="P23" s="1082" t="s">
        <v>844</v>
      </c>
      <c r="Q23" s="820">
        <v>35950</v>
      </c>
      <c r="R23" s="1115">
        <f t="shared" ca="1" si="1"/>
        <v>25</v>
      </c>
      <c r="S23" s="1069" t="s">
        <v>33</v>
      </c>
      <c r="T23" s="785" t="s">
        <v>211</v>
      </c>
    </row>
    <row r="24" spans="1:20" ht="53.25" customHeight="1" x14ac:dyDescent="0.25">
      <c r="A24" s="822">
        <v>23</v>
      </c>
      <c r="B24" s="823"/>
      <c r="C24" s="1089" t="str">
        <f t="shared" si="0"/>
        <v>Муминов Н.Г.</v>
      </c>
      <c r="D24" s="1078" t="s">
        <v>873</v>
      </c>
      <c r="E24" s="985"/>
      <c r="F24" s="1057" t="s">
        <v>797</v>
      </c>
      <c r="G24" s="1137" t="s">
        <v>872</v>
      </c>
      <c r="H24" s="1061" t="s">
        <v>874</v>
      </c>
      <c r="I24" s="1061" t="s">
        <v>815</v>
      </c>
      <c r="J24" s="1079">
        <v>20000434</v>
      </c>
      <c r="K24" s="1074" t="s">
        <v>34</v>
      </c>
      <c r="L24" s="1079" t="s">
        <v>465</v>
      </c>
      <c r="M24" s="1046" t="s">
        <v>487</v>
      </c>
      <c r="N24" s="975"/>
      <c r="O24" s="823"/>
      <c r="P24" s="1255" t="s">
        <v>894</v>
      </c>
      <c r="Q24" s="820">
        <v>32074</v>
      </c>
      <c r="R24" s="1115">
        <f t="shared" ca="1" si="1"/>
        <v>36</v>
      </c>
      <c r="S24" s="1069" t="s">
        <v>33</v>
      </c>
      <c r="T24" s="1094" t="s">
        <v>208</v>
      </c>
    </row>
    <row r="25" spans="1:20" ht="53.25" customHeight="1" x14ac:dyDescent="0.25">
      <c r="A25" s="1402">
        <v>24</v>
      </c>
      <c r="B25" s="1403"/>
      <c r="C25" s="1404" t="s">
        <v>842</v>
      </c>
      <c r="D25" s="1405" t="s">
        <v>884</v>
      </c>
      <c r="E25" s="1406" t="s">
        <v>0</v>
      </c>
      <c r="F25" s="1057" t="s">
        <v>796</v>
      </c>
      <c r="G25" s="1408"/>
      <c r="H25" s="1409"/>
      <c r="I25" s="1409"/>
      <c r="J25" s="1407">
        <v>15463</v>
      </c>
      <c r="K25" s="1405" t="s">
        <v>34</v>
      </c>
      <c r="L25" s="1407" t="s">
        <v>465</v>
      </c>
      <c r="M25" s="1407"/>
      <c r="N25" s="1403"/>
      <c r="O25" s="1403"/>
      <c r="P25" s="1403"/>
      <c r="Q25" s="1410"/>
      <c r="R25" s="1411">
        <f t="shared" ca="1" si="1"/>
        <v>123</v>
      </c>
      <c r="S25" s="1407" t="s">
        <v>33</v>
      </c>
      <c r="T25" s="1412"/>
    </row>
    <row r="26" spans="1:20" ht="54" customHeight="1" x14ac:dyDescent="0.25">
      <c r="A26" s="1107">
        <v>25</v>
      </c>
      <c r="B26" s="1086"/>
      <c r="C26" s="1413" t="s">
        <v>895</v>
      </c>
      <c r="D26" s="1414" t="s">
        <v>896</v>
      </c>
      <c r="E26" s="1083" t="s">
        <v>1</v>
      </c>
      <c r="F26" s="1057" t="s">
        <v>796</v>
      </c>
      <c r="G26" s="1083"/>
      <c r="H26" s="1083"/>
      <c r="I26" s="1083"/>
      <c r="J26" s="1079">
        <v>73021258</v>
      </c>
      <c r="K26" s="1414" t="s">
        <v>34</v>
      </c>
      <c r="L26" s="1416" t="s">
        <v>465</v>
      </c>
      <c r="M26" s="1086"/>
      <c r="N26" s="1086"/>
      <c r="O26" s="1086"/>
      <c r="P26" s="1415" t="s">
        <v>897</v>
      </c>
      <c r="Q26" s="1086"/>
      <c r="R26" s="1107"/>
      <c r="S26" s="1086"/>
      <c r="T26" s="1107"/>
    </row>
    <row r="27" spans="1:20" x14ac:dyDescent="0.25">
      <c r="D27" s="656"/>
      <c r="E27" s="656"/>
      <c r="G27" s="656"/>
      <c r="H27" s="656"/>
      <c r="I27" s="656"/>
    </row>
    <row r="28" spans="1:20" x14ac:dyDescent="0.25">
      <c r="D28" s="656"/>
      <c r="E28" s="656"/>
      <c r="G28" s="656"/>
      <c r="H28" s="656"/>
      <c r="I28" s="656"/>
      <c r="K28"/>
    </row>
    <row r="29" spans="1:20" ht="21" x14ac:dyDescent="0.25">
      <c r="B29" s="780" t="s">
        <v>768</v>
      </c>
      <c r="C29" s="780"/>
      <c r="D29" s="781"/>
      <c r="E29" s="781"/>
      <c r="G29" s="781"/>
      <c r="H29" s="781"/>
      <c r="I29" s="781"/>
    </row>
    <row r="30" spans="1:20" ht="30" x14ac:dyDescent="0.25">
      <c r="J30" s="793" t="s">
        <v>743</v>
      </c>
    </row>
    <row r="31" spans="1:20" ht="24" x14ac:dyDescent="0.25">
      <c r="B31" s="833"/>
      <c r="C31" s="833"/>
      <c r="D31" s="788" t="s">
        <v>744</v>
      </c>
      <c r="E31" s="1083"/>
      <c r="F31" s="1084"/>
      <c r="G31" s="983"/>
      <c r="H31" s="983"/>
      <c r="I31" s="983"/>
      <c r="J31" s="782">
        <v>2019</v>
      </c>
      <c r="K31" s="788" t="s">
        <v>34</v>
      </c>
      <c r="Q31"/>
    </row>
    <row r="32" spans="1:20" ht="36" x14ac:dyDescent="0.25">
      <c r="B32" s="833"/>
      <c r="C32" s="833"/>
      <c r="D32" s="788" t="s">
        <v>748</v>
      </c>
      <c r="E32" s="1083"/>
      <c r="F32" s="1084"/>
      <c r="G32" s="983"/>
      <c r="H32" s="983"/>
      <c r="I32" s="983"/>
      <c r="J32" s="789">
        <v>43714</v>
      </c>
      <c r="K32" s="63" t="s">
        <v>32</v>
      </c>
    </row>
    <row r="33" spans="1:20" ht="24" x14ac:dyDescent="0.25">
      <c r="B33" s="833"/>
      <c r="C33" s="833"/>
      <c r="D33" s="788" t="s">
        <v>746</v>
      </c>
      <c r="E33" s="1083"/>
      <c r="F33" s="1084"/>
      <c r="G33" s="983"/>
      <c r="H33" s="983"/>
      <c r="I33" s="983"/>
      <c r="J33" s="782">
        <v>2019</v>
      </c>
      <c r="K33" s="788" t="s">
        <v>34</v>
      </c>
    </row>
    <row r="34" spans="1:20" ht="36" x14ac:dyDescent="0.25">
      <c r="B34" s="833"/>
      <c r="C34" s="833"/>
      <c r="D34" s="788" t="s">
        <v>747</v>
      </c>
      <c r="E34" s="1083"/>
      <c r="F34" s="1084"/>
      <c r="G34" s="983"/>
      <c r="H34" s="983"/>
      <c r="I34" s="983"/>
      <c r="J34" s="789">
        <v>43846</v>
      </c>
      <c r="K34" s="788" t="s">
        <v>25</v>
      </c>
    </row>
    <row r="35" spans="1:20" ht="24" x14ac:dyDescent="0.25">
      <c r="B35" s="833"/>
      <c r="C35" s="833"/>
      <c r="D35" s="788" t="s">
        <v>745</v>
      </c>
      <c r="E35" s="1083"/>
      <c r="F35" s="1084"/>
      <c r="G35" s="983"/>
      <c r="H35" s="983"/>
      <c r="I35" s="983"/>
      <c r="J35" s="792">
        <v>43980</v>
      </c>
      <c r="K35" s="788" t="s">
        <v>34</v>
      </c>
    </row>
    <row r="36" spans="1:20" ht="51" customHeight="1" x14ac:dyDescent="0.25">
      <c r="A36" s="421"/>
      <c r="B36" s="181"/>
      <c r="C36" s="823"/>
      <c r="D36" s="63" t="s">
        <v>4</v>
      </c>
      <c r="E36" s="983"/>
      <c r="F36" s="974"/>
      <c r="G36" s="745" t="s">
        <v>217</v>
      </c>
      <c r="H36" s="983"/>
      <c r="I36" s="983"/>
      <c r="J36" s="62">
        <v>2022</v>
      </c>
      <c r="K36" s="63" t="s">
        <v>32</v>
      </c>
      <c r="L36" s="469" t="s">
        <v>465</v>
      </c>
      <c r="M36" s="469" t="s">
        <v>462</v>
      </c>
      <c r="N36" s="974"/>
      <c r="O36" s="62" t="s">
        <v>463</v>
      </c>
      <c r="P36" s="64" t="s">
        <v>207</v>
      </c>
      <c r="Q36" s="371">
        <v>29742</v>
      </c>
      <c r="R36" s="827"/>
      <c r="S36" s="62" t="s">
        <v>33</v>
      </c>
      <c r="T36" s="62" t="s">
        <v>208</v>
      </c>
    </row>
    <row r="37" spans="1:20" ht="51" customHeight="1" x14ac:dyDescent="0.25">
      <c r="A37" s="421"/>
      <c r="B37" s="181"/>
      <c r="C37" s="823"/>
      <c r="D37" s="63" t="s">
        <v>5</v>
      </c>
      <c r="E37" s="983"/>
      <c r="F37" s="974"/>
      <c r="G37" s="745" t="s">
        <v>213</v>
      </c>
      <c r="H37" s="983"/>
      <c r="I37" s="983"/>
      <c r="J37" s="62">
        <v>2022</v>
      </c>
      <c r="K37" s="63" t="s">
        <v>32</v>
      </c>
      <c r="L37" s="469" t="s">
        <v>465</v>
      </c>
      <c r="M37" s="469" t="s">
        <v>469</v>
      </c>
      <c r="N37" s="974"/>
      <c r="O37" s="62" t="s">
        <v>476</v>
      </c>
      <c r="P37" s="64" t="s">
        <v>475</v>
      </c>
      <c r="Q37" s="371">
        <v>33513</v>
      </c>
      <c r="R37" s="827"/>
      <c r="S37" s="62" t="s">
        <v>33</v>
      </c>
      <c r="T37" s="62" t="s">
        <v>208</v>
      </c>
    </row>
    <row r="38" spans="1:20" ht="51" customHeight="1" x14ac:dyDescent="0.25">
      <c r="A38" s="421"/>
      <c r="B38" s="181"/>
      <c r="C38" s="823"/>
      <c r="D38" s="63" t="s">
        <v>23</v>
      </c>
      <c r="E38" s="983"/>
      <c r="F38" s="974"/>
      <c r="G38" s="745" t="s">
        <v>214</v>
      </c>
      <c r="H38" s="983"/>
      <c r="I38" s="983"/>
      <c r="J38" s="62">
        <v>2022</v>
      </c>
      <c r="K38" s="63" t="s">
        <v>32</v>
      </c>
      <c r="L38" s="469" t="s">
        <v>465</v>
      </c>
      <c r="M38" s="469" t="s">
        <v>469</v>
      </c>
      <c r="N38" s="974"/>
      <c r="O38" s="469" t="s">
        <v>484</v>
      </c>
      <c r="P38" s="64" t="s">
        <v>457</v>
      </c>
      <c r="Q38" s="371">
        <v>31753</v>
      </c>
      <c r="R38" s="827"/>
      <c r="S38" s="62" t="s">
        <v>33</v>
      </c>
      <c r="T38" s="62" t="s">
        <v>208</v>
      </c>
    </row>
    <row r="39" spans="1:20" ht="50.25" customHeight="1" x14ac:dyDescent="0.25">
      <c r="A39" s="421"/>
      <c r="B39" s="181"/>
      <c r="C39" s="823"/>
      <c r="D39" s="63" t="s">
        <v>16</v>
      </c>
      <c r="E39" s="983"/>
      <c r="F39" s="974"/>
      <c r="G39" s="745" t="s">
        <v>216</v>
      </c>
      <c r="H39" s="983"/>
      <c r="I39" s="983"/>
      <c r="J39" s="62">
        <v>2022</v>
      </c>
      <c r="K39" s="63" t="s">
        <v>34</v>
      </c>
      <c r="L39" s="469" t="s">
        <v>465</v>
      </c>
      <c r="M39" s="469" t="s">
        <v>462</v>
      </c>
      <c r="N39" s="974"/>
      <c r="O39" s="62" t="s">
        <v>481</v>
      </c>
      <c r="P39" s="64" t="s">
        <v>455</v>
      </c>
      <c r="Q39" s="371">
        <v>33315</v>
      </c>
      <c r="R39" s="827"/>
      <c r="S39" s="62" t="s">
        <v>33</v>
      </c>
      <c r="T39" s="62" t="s">
        <v>208</v>
      </c>
    </row>
    <row r="40" spans="1:20" ht="53.25" customHeight="1" x14ac:dyDescent="0.25">
      <c r="A40" s="421"/>
      <c r="B40" s="181"/>
      <c r="C40" s="823"/>
      <c r="D40" s="63" t="s">
        <v>26</v>
      </c>
      <c r="E40" s="983"/>
      <c r="F40" s="974"/>
      <c r="G40" s="745"/>
      <c r="H40" s="983"/>
      <c r="I40" s="983"/>
      <c r="J40" s="62">
        <v>2022</v>
      </c>
      <c r="K40" s="63" t="s">
        <v>25</v>
      </c>
      <c r="L40" s="469" t="s">
        <v>465</v>
      </c>
      <c r="M40" s="662"/>
      <c r="N40" s="973"/>
      <c r="O40" s="63"/>
      <c r="P40" s="64"/>
      <c r="Q40" s="371">
        <v>30302</v>
      </c>
      <c r="R40" s="827"/>
      <c r="S40" s="62" t="s">
        <v>27</v>
      </c>
      <c r="T40" s="62"/>
    </row>
    <row r="41" spans="1:20" ht="53.25" customHeight="1" x14ac:dyDescent="0.25">
      <c r="A41" s="421"/>
      <c r="B41" s="181"/>
      <c r="C41" s="823"/>
      <c r="D41" s="63" t="s">
        <v>8</v>
      </c>
      <c r="E41" s="983"/>
      <c r="F41" s="974"/>
      <c r="G41" s="745" t="s">
        <v>212</v>
      </c>
      <c r="H41" s="983"/>
      <c r="I41" s="983"/>
      <c r="J41" s="62">
        <v>2022</v>
      </c>
      <c r="K41" s="63" t="s">
        <v>32</v>
      </c>
      <c r="L41" s="469" t="s">
        <v>465</v>
      </c>
      <c r="M41" s="469" t="s">
        <v>469</v>
      </c>
      <c r="N41" s="974"/>
      <c r="O41" s="62" t="s">
        <v>483</v>
      </c>
      <c r="P41" s="64" t="s">
        <v>485</v>
      </c>
      <c r="Q41" s="371">
        <v>31044</v>
      </c>
      <c r="R41" s="827"/>
      <c r="S41" s="62" t="s">
        <v>33</v>
      </c>
      <c r="T41" s="62" t="s">
        <v>208</v>
      </c>
    </row>
    <row r="42" spans="1:20" ht="53.25" customHeight="1" x14ac:dyDescent="0.25">
      <c r="A42" s="421">
        <v>14</v>
      </c>
      <c r="B42" s="181"/>
      <c r="C42" s="823"/>
      <c r="D42" s="182" t="s">
        <v>258</v>
      </c>
      <c r="E42" s="986"/>
      <c r="F42" s="974"/>
      <c r="G42" s="745" t="s">
        <v>219</v>
      </c>
      <c r="H42" s="986"/>
      <c r="I42" s="986"/>
      <c r="J42" s="105">
        <v>44957</v>
      </c>
      <c r="K42" s="63" t="s">
        <v>34</v>
      </c>
      <c r="L42" s="469" t="s">
        <v>465</v>
      </c>
      <c r="M42" s="469" t="s">
        <v>462</v>
      </c>
      <c r="N42" s="974"/>
      <c r="O42" s="62" t="s">
        <v>463</v>
      </c>
      <c r="P42" s="64" t="s">
        <v>384</v>
      </c>
      <c r="Q42" s="371">
        <v>34367</v>
      </c>
      <c r="R42" s="827"/>
      <c r="S42" s="62" t="s">
        <v>33</v>
      </c>
      <c r="T42" s="62" t="s">
        <v>208</v>
      </c>
    </row>
    <row r="43" spans="1:20" ht="53.25" customHeight="1" x14ac:dyDescent="0.25">
      <c r="A43" s="421">
        <v>8</v>
      </c>
      <c r="B43" s="181"/>
      <c r="C43" s="823"/>
      <c r="D43" s="63" t="s">
        <v>6</v>
      </c>
      <c r="E43" s="983"/>
      <c r="F43" s="974"/>
      <c r="G43" s="745" t="s">
        <v>221</v>
      </c>
      <c r="H43" s="983"/>
      <c r="I43" s="983"/>
      <c r="J43" s="792">
        <v>44980</v>
      </c>
      <c r="K43" s="63" t="s">
        <v>32</v>
      </c>
      <c r="L43" s="469" t="s">
        <v>465</v>
      </c>
      <c r="M43" s="469" t="s">
        <v>462</v>
      </c>
      <c r="N43" s="974"/>
      <c r="O43" s="469" t="s">
        <v>491</v>
      </c>
      <c r="P43" s="64" t="s">
        <v>492</v>
      </c>
      <c r="Q43" s="371">
        <v>32597</v>
      </c>
      <c r="R43" s="827"/>
      <c r="S43" s="62" t="s">
        <v>33</v>
      </c>
      <c r="T43" s="62" t="s">
        <v>208</v>
      </c>
    </row>
    <row r="44" spans="1:20" ht="53.25" customHeight="1" x14ac:dyDescent="0.25">
      <c r="A44" s="421">
        <v>7</v>
      </c>
      <c r="B44" s="777"/>
      <c r="C44" s="832"/>
      <c r="D44" s="730" t="s">
        <v>728</v>
      </c>
      <c r="E44" s="984"/>
      <c r="F44" s="974"/>
      <c r="G44" s="756" t="s">
        <v>730</v>
      </c>
      <c r="H44" s="984"/>
      <c r="I44" s="984"/>
      <c r="J44" s="792">
        <v>45013</v>
      </c>
      <c r="K44" s="63" t="s">
        <v>34</v>
      </c>
      <c r="L44" s="469" t="s">
        <v>465</v>
      </c>
      <c r="M44" s="469" t="s">
        <v>489</v>
      </c>
      <c r="N44" s="974"/>
      <c r="O44" s="421" t="s">
        <v>471</v>
      </c>
      <c r="P44" s="64" t="s">
        <v>729</v>
      </c>
      <c r="Q44" s="371">
        <v>31540</v>
      </c>
      <c r="R44" s="827"/>
      <c r="S44" s="62" t="s">
        <v>33</v>
      </c>
      <c r="T44" s="62" t="s">
        <v>208</v>
      </c>
    </row>
    <row r="45" spans="1:20" ht="53.25" customHeight="1" x14ac:dyDescent="0.25">
      <c r="A45" s="421">
        <v>5</v>
      </c>
      <c r="B45" s="181"/>
      <c r="C45" s="823"/>
      <c r="D45" s="63" t="s">
        <v>370</v>
      </c>
      <c r="E45" s="983"/>
      <c r="F45" s="974"/>
      <c r="G45" s="746" t="s">
        <v>599</v>
      </c>
      <c r="H45" s="983"/>
      <c r="I45" s="983"/>
      <c r="J45" s="828">
        <v>45037</v>
      </c>
      <c r="K45" s="63" t="s">
        <v>34</v>
      </c>
      <c r="L45" s="469" t="s">
        <v>465</v>
      </c>
      <c r="M45" s="469" t="s">
        <v>487</v>
      </c>
      <c r="N45" s="974"/>
      <c r="O45" s="421" t="s">
        <v>471</v>
      </c>
      <c r="P45" s="64" t="s">
        <v>388</v>
      </c>
      <c r="Q45" s="371">
        <v>35090</v>
      </c>
      <c r="R45" s="1116">
        <f ca="1">YEAR(TODAY())-YEAR(Q45)</f>
        <v>27</v>
      </c>
      <c r="S45" s="62" t="s">
        <v>33</v>
      </c>
      <c r="T45" s="62" t="s">
        <v>208</v>
      </c>
    </row>
    <row r="46" spans="1:20" ht="51.75" customHeight="1" x14ac:dyDescent="0.25">
      <c r="A46" s="421">
        <v>22</v>
      </c>
      <c r="B46" s="783"/>
      <c r="C46" s="831"/>
      <c r="D46" s="784" t="s">
        <v>22</v>
      </c>
      <c r="E46" s="985"/>
      <c r="F46" s="974"/>
      <c r="G46" s="826" t="s">
        <v>577</v>
      </c>
      <c r="H46" s="985"/>
      <c r="I46" s="985"/>
      <c r="J46" s="828">
        <v>45075</v>
      </c>
      <c r="K46" s="779" t="s">
        <v>34</v>
      </c>
      <c r="L46" s="785" t="s">
        <v>465</v>
      </c>
      <c r="M46" s="785" t="s">
        <v>462</v>
      </c>
      <c r="N46" s="974"/>
      <c r="O46" s="785" t="s">
        <v>482</v>
      </c>
      <c r="P46" s="825" t="s">
        <v>493</v>
      </c>
      <c r="Q46" s="820">
        <v>30832</v>
      </c>
      <c r="R46" s="1115">
        <f t="shared" ref="R46" ca="1" si="2">YEAR(TODAY())-YEAR(Q46)</f>
        <v>39</v>
      </c>
      <c r="S46" s="535" t="s">
        <v>33</v>
      </c>
      <c r="T46" s="785" t="s">
        <v>208</v>
      </c>
    </row>
    <row r="47" spans="1:20" ht="53.25" customHeight="1" x14ac:dyDescent="0.25">
      <c r="A47" s="421">
        <v>12</v>
      </c>
      <c r="B47" s="181"/>
      <c r="C47" s="831" t="str">
        <f>LEFT(D47,FIND(" ",D47)-1)&amp;MID(D47,FIND(" ",D47),2)&amp;"."&amp;MID(D47,FIND(" ",D47,FIND(" ",D47)+1)+1,1)&amp;"."</f>
        <v>Набиев А.Х.</v>
      </c>
      <c r="D47" s="63" t="s">
        <v>17</v>
      </c>
      <c r="E47" s="983"/>
      <c r="F47" s="974"/>
      <c r="G47" s="745"/>
      <c r="H47" s="983"/>
      <c r="I47" s="983"/>
      <c r="J47" s="828">
        <v>45075</v>
      </c>
      <c r="K47" s="63" t="s">
        <v>34</v>
      </c>
      <c r="L47" s="469" t="s">
        <v>465</v>
      </c>
      <c r="M47" s="469" t="s">
        <v>486</v>
      </c>
      <c r="N47" s="974"/>
      <c r="O47" s="62" t="s">
        <v>468</v>
      </c>
      <c r="P47" s="64" t="s">
        <v>459</v>
      </c>
      <c r="Q47" s="371">
        <v>31820</v>
      </c>
      <c r="R47" s="1115">
        <f ca="1">YEAR(TODAY())-YEAR(Q47)</f>
        <v>36</v>
      </c>
      <c r="S47" s="62" t="s">
        <v>33</v>
      </c>
      <c r="T47" s="62" t="s">
        <v>211</v>
      </c>
    </row>
    <row r="48" spans="1:20" ht="53.25" customHeight="1" x14ac:dyDescent="0.25">
      <c r="A48" s="421">
        <v>13</v>
      </c>
      <c r="B48" s="181"/>
      <c r="C48" s="831" t="str">
        <f>LEFT(D48,FIND(" ",D48)-1)&amp;MID(D48,FIND(" ",D48),2)&amp;"."&amp;MID(D48,FIND(" ",D48,FIND(" ",D48)+1)+1,1)&amp;"."</f>
        <v>Нишонов Ш.Ф.</v>
      </c>
      <c r="D48" s="63" t="s">
        <v>403</v>
      </c>
      <c r="E48" s="983"/>
      <c r="F48" s="974"/>
      <c r="G48" s="745" t="s">
        <v>407</v>
      </c>
      <c r="H48" s="983"/>
      <c r="I48" s="983"/>
      <c r="J48" s="828">
        <v>45070</v>
      </c>
      <c r="K48" s="63" t="s">
        <v>34</v>
      </c>
      <c r="L48" s="469" t="s">
        <v>465</v>
      </c>
      <c r="M48" s="469" t="s">
        <v>489</v>
      </c>
      <c r="N48" s="974"/>
      <c r="O48" s="421" t="s">
        <v>471</v>
      </c>
      <c r="P48" s="64" t="s">
        <v>456</v>
      </c>
      <c r="Q48" s="778">
        <v>35948</v>
      </c>
      <c r="R48" s="1116">
        <f ca="1">YEAR(TODAY())-YEAR(Q48)</f>
        <v>25</v>
      </c>
      <c r="S48" s="62" t="s">
        <v>33</v>
      </c>
      <c r="T48" s="62" t="s">
        <v>208</v>
      </c>
    </row>
    <row r="52" spans="4:18" ht="15.75" thickBot="1" x14ac:dyDescent="0.3"/>
    <row r="53" spans="4:18" ht="15.75" customHeight="1" thickBot="1" x14ac:dyDescent="0.3">
      <c r="D53" s="1085" t="s">
        <v>749</v>
      </c>
      <c r="E53" s="987"/>
      <c r="F53" s="987"/>
      <c r="G53" s="987"/>
      <c r="H53" s="987"/>
      <c r="I53" s="987"/>
      <c r="J53" s="987"/>
      <c r="K53" s="987"/>
      <c r="L53" s="987"/>
      <c r="M53" s="987"/>
      <c r="N53" s="987"/>
      <c r="O53" s="987"/>
      <c r="P53" s="987"/>
      <c r="Q53" s="988"/>
      <c r="R53" s="790"/>
    </row>
    <row r="54" spans="4:18" ht="89.25" customHeight="1" x14ac:dyDescent="0.25">
      <c r="D54" s="1276" t="s">
        <v>750</v>
      </c>
      <c r="E54" s="989"/>
      <c r="F54" s="978"/>
      <c r="G54" s="971"/>
      <c r="H54" s="971"/>
      <c r="I54" s="971"/>
      <c r="J54" s="1271" t="s">
        <v>751</v>
      </c>
      <c r="K54" s="1276" t="s">
        <v>752</v>
      </c>
      <c r="L54" s="1279"/>
      <c r="M54" s="1269" t="s">
        <v>786</v>
      </c>
      <c r="N54" s="969"/>
      <c r="O54" s="791" t="s">
        <v>753</v>
      </c>
      <c r="P54" s="1271" t="s">
        <v>755</v>
      </c>
      <c r="Q54" s="1271" t="s">
        <v>756</v>
      </c>
      <c r="R54" s="1271" t="s">
        <v>757</v>
      </c>
    </row>
    <row r="55" spans="4:18" ht="45.75" thickBot="1" x14ac:dyDescent="0.3">
      <c r="D55" s="1277"/>
      <c r="E55" s="990"/>
      <c r="F55" s="979"/>
      <c r="G55" s="972"/>
      <c r="H55" s="972"/>
      <c r="I55" s="972"/>
      <c r="J55" s="1278"/>
      <c r="K55" s="1268"/>
      <c r="L55" s="1280"/>
      <c r="M55" s="1270"/>
      <c r="N55" s="969"/>
      <c r="O55" s="926" t="s">
        <v>754</v>
      </c>
      <c r="P55" s="1272"/>
      <c r="Q55" s="1272"/>
      <c r="R55" s="1272"/>
    </row>
    <row r="56" spans="4:18" x14ac:dyDescent="0.25">
      <c r="D56" s="887"/>
      <c r="E56" s="990"/>
      <c r="F56" s="980"/>
      <c r="G56" s="970"/>
      <c r="H56" s="970"/>
      <c r="I56" s="970"/>
      <c r="J56" s="886"/>
      <c r="K56" s="1268">
        <v>2018</v>
      </c>
      <c r="L56" s="933"/>
      <c r="M56" s="925">
        <v>3</v>
      </c>
      <c r="N56" s="925"/>
      <c r="O56" s="928"/>
      <c r="P56" s="925"/>
      <c r="Q56" s="925"/>
      <c r="R56" s="929"/>
    </row>
    <row r="57" spans="4:18" x14ac:dyDescent="0.25">
      <c r="D57" s="887"/>
      <c r="E57" s="990"/>
      <c r="F57" s="981"/>
      <c r="G57" s="970"/>
      <c r="H57" s="970"/>
      <c r="I57" s="970"/>
      <c r="J57" s="886"/>
      <c r="K57" s="1268"/>
      <c r="L57" s="934"/>
      <c r="M57" s="931" t="s">
        <v>787</v>
      </c>
      <c r="N57" s="976"/>
      <c r="O57" s="927"/>
      <c r="P57" s="924"/>
      <c r="Q57" s="924"/>
      <c r="R57" s="930"/>
    </row>
    <row r="58" spans="4:18" x14ac:dyDescent="0.25">
      <c r="D58" s="887"/>
      <c r="E58" s="990"/>
      <c r="F58" s="981"/>
      <c r="G58" s="970"/>
      <c r="H58" s="970"/>
      <c r="I58" s="970"/>
      <c r="J58" s="886"/>
      <c r="K58" s="1268"/>
      <c r="L58" s="934"/>
      <c r="M58" s="931" t="s">
        <v>788</v>
      </c>
      <c r="N58" s="976"/>
      <c r="O58" s="932" t="s">
        <v>61</v>
      </c>
      <c r="P58" s="924"/>
      <c r="Q58" s="924"/>
      <c r="R58" s="930"/>
    </row>
    <row r="59" spans="4:18" x14ac:dyDescent="0.25">
      <c r="D59" s="887"/>
      <c r="E59" s="990"/>
      <c r="F59" s="982"/>
      <c r="G59" s="970"/>
      <c r="H59" s="970"/>
      <c r="I59" s="970"/>
      <c r="J59" s="886"/>
      <c r="K59" s="1268"/>
      <c r="L59" s="935"/>
      <c r="M59" s="936" t="s">
        <v>789</v>
      </c>
      <c r="N59" s="977"/>
      <c r="O59" s="937"/>
      <c r="P59" s="938"/>
      <c r="Q59" s="938"/>
      <c r="R59" s="939"/>
    </row>
    <row r="60" spans="4:18" ht="30" customHeight="1" x14ac:dyDescent="0.25">
      <c r="D60" s="1266" t="s">
        <v>783</v>
      </c>
      <c r="E60" s="1097"/>
      <c r="F60" s="1098"/>
      <c r="G60" s="1097"/>
      <c r="H60" s="1097"/>
      <c r="I60" s="1097"/>
      <c r="J60" s="1267">
        <v>20</v>
      </c>
      <c r="K60" s="1266">
        <v>2019</v>
      </c>
      <c r="L60" s="1098"/>
      <c r="M60" s="1098">
        <v>5</v>
      </c>
      <c r="N60" s="1098"/>
      <c r="O60" s="1099"/>
      <c r="P60" s="1267" t="s">
        <v>759</v>
      </c>
      <c r="Q60" s="1098"/>
      <c r="R60" s="1098"/>
    </row>
    <row r="61" spans="4:18" ht="15" customHeight="1" x14ac:dyDescent="0.25">
      <c r="D61" s="1266"/>
      <c r="E61" s="1097"/>
      <c r="F61" s="1098"/>
      <c r="G61" s="1097"/>
      <c r="H61" s="1097"/>
      <c r="I61" s="1097"/>
      <c r="J61" s="1267"/>
      <c r="K61" s="1266"/>
      <c r="L61" s="1098"/>
      <c r="M61" s="1100" t="s">
        <v>59</v>
      </c>
      <c r="N61" s="1100"/>
      <c r="O61" s="1101" t="s">
        <v>95</v>
      </c>
      <c r="P61" s="1267"/>
      <c r="Q61" s="1102" t="s">
        <v>72</v>
      </c>
      <c r="R61" s="1098"/>
    </row>
    <row r="62" spans="4:18" x14ac:dyDescent="0.25">
      <c r="D62" s="1266"/>
      <c r="E62" s="1097"/>
      <c r="F62" s="1098"/>
      <c r="G62" s="1097"/>
      <c r="H62" s="1097"/>
      <c r="I62" s="1097"/>
      <c r="J62" s="1267"/>
      <c r="K62" s="1266"/>
      <c r="L62" s="1098"/>
      <c r="M62" s="1100" t="s">
        <v>785</v>
      </c>
      <c r="N62" s="1100"/>
      <c r="O62" s="1101" t="s">
        <v>47</v>
      </c>
      <c r="P62" s="1267"/>
      <c r="Q62" s="1102" t="s">
        <v>77</v>
      </c>
      <c r="R62" s="1098"/>
    </row>
    <row r="63" spans="4:18" x14ac:dyDescent="0.25">
      <c r="D63" s="1266"/>
      <c r="E63" s="1097"/>
      <c r="F63" s="1098"/>
      <c r="G63" s="1097"/>
      <c r="H63" s="1097"/>
      <c r="I63" s="1097"/>
      <c r="J63" s="1267"/>
      <c r="K63" s="1266"/>
      <c r="L63" s="1098"/>
      <c r="M63" s="1100" t="s">
        <v>67</v>
      </c>
      <c r="N63" s="1100"/>
      <c r="O63" s="1099"/>
      <c r="P63" s="1267"/>
      <c r="Q63" s="1098"/>
      <c r="R63" s="1098"/>
    </row>
    <row r="64" spans="4:18" x14ac:dyDescent="0.25">
      <c r="D64" s="1266"/>
      <c r="E64" s="1097"/>
      <c r="F64" s="1098"/>
      <c r="G64" s="1097"/>
      <c r="H64" s="1097"/>
      <c r="I64" s="1097"/>
      <c r="J64" s="1267"/>
      <c r="K64" s="1266"/>
      <c r="L64" s="1098"/>
      <c r="M64" s="1086" t="s">
        <v>791</v>
      </c>
      <c r="N64" s="1086"/>
      <c r="O64" s="1099"/>
      <c r="P64" s="1267"/>
      <c r="Q64" s="1098"/>
      <c r="R64" s="1098"/>
    </row>
    <row r="65" spans="4:18" x14ac:dyDescent="0.25">
      <c r="D65" s="1266"/>
      <c r="E65" s="1097"/>
      <c r="F65" s="1098"/>
      <c r="G65" s="1097"/>
      <c r="H65" s="1097"/>
      <c r="I65" s="1097"/>
      <c r="J65" s="1267"/>
      <c r="K65" s="1266"/>
      <c r="L65" s="1098"/>
      <c r="M65" s="1100" t="s">
        <v>790</v>
      </c>
      <c r="N65" s="1100"/>
      <c r="O65" s="1099"/>
      <c r="P65" s="1267"/>
      <c r="Q65" s="1098"/>
      <c r="R65" s="1098"/>
    </row>
    <row r="66" spans="4:18" x14ac:dyDescent="0.25">
      <c r="D66" s="1266"/>
      <c r="E66" s="1097"/>
      <c r="F66" s="1098"/>
      <c r="G66" s="1097"/>
      <c r="H66" s="1097"/>
      <c r="I66" s="1097"/>
      <c r="J66" s="1267"/>
      <c r="K66" s="1266">
        <v>2020</v>
      </c>
      <c r="L66" s="1098"/>
      <c r="M66" s="1098">
        <v>1</v>
      </c>
      <c r="N66" s="1098"/>
      <c r="O66" s="1099">
        <v>1</v>
      </c>
      <c r="P66" s="1267"/>
      <c r="Q66" s="1098"/>
      <c r="R66" s="1098"/>
    </row>
    <row r="67" spans="4:18" x14ac:dyDescent="0.25">
      <c r="D67" s="1266"/>
      <c r="E67" s="1097"/>
      <c r="F67" s="1098"/>
      <c r="G67" s="1097"/>
      <c r="H67" s="1097"/>
      <c r="I67" s="1097"/>
      <c r="J67" s="1267"/>
      <c r="K67" s="1266"/>
      <c r="L67" s="1098"/>
      <c r="M67" s="1100" t="s">
        <v>784</v>
      </c>
      <c r="N67" s="1100"/>
      <c r="O67" s="1100" t="s">
        <v>199</v>
      </c>
      <c r="P67" s="1267"/>
      <c r="Q67" s="1098"/>
      <c r="R67" s="1098"/>
    </row>
    <row r="68" spans="4:18" ht="15" customHeight="1" x14ac:dyDescent="0.25">
      <c r="D68" s="1266"/>
      <c r="E68" s="1097"/>
      <c r="F68" s="1098"/>
      <c r="G68" s="1097"/>
      <c r="H68" s="1097"/>
      <c r="I68" s="1097"/>
      <c r="J68" s="1267"/>
      <c r="K68" s="1266">
        <v>2021</v>
      </c>
      <c r="L68" s="1267"/>
      <c r="M68" s="1097">
        <v>3</v>
      </c>
      <c r="N68" s="1097"/>
      <c r="O68" s="1103">
        <v>1</v>
      </c>
      <c r="P68" s="1267"/>
      <c r="Q68" s="1103">
        <v>2</v>
      </c>
      <c r="R68" s="1267" t="s">
        <v>760</v>
      </c>
    </row>
    <row r="69" spans="4:18" x14ac:dyDescent="0.25">
      <c r="D69" s="1266"/>
      <c r="E69" s="1097"/>
      <c r="F69" s="1098"/>
      <c r="G69" s="1097"/>
      <c r="H69" s="1097"/>
      <c r="I69" s="1097"/>
      <c r="J69" s="1267"/>
      <c r="K69" s="1266"/>
      <c r="L69" s="1267"/>
      <c r="M69" s="1100" t="s">
        <v>70</v>
      </c>
      <c r="N69" s="1100"/>
      <c r="O69" s="1104" t="s">
        <v>369</v>
      </c>
      <c r="P69" s="1267"/>
      <c r="Q69" s="1104" t="s">
        <v>296</v>
      </c>
      <c r="R69" s="1267"/>
    </row>
    <row r="70" spans="4:18" x14ac:dyDescent="0.25">
      <c r="D70" s="1266"/>
      <c r="E70" s="1097"/>
      <c r="F70" s="1098"/>
      <c r="G70" s="1097"/>
      <c r="H70" s="1097"/>
      <c r="I70" s="1097"/>
      <c r="J70" s="1267"/>
      <c r="K70" s="1266"/>
      <c r="L70" s="1267"/>
      <c r="M70" s="1100" t="s">
        <v>55</v>
      </c>
      <c r="N70" s="1100"/>
      <c r="O70" s="1086"/>
      <c r="P70" s="1267"/>
      <c r="Q70" s="1100" t="s">
        <v>404</v>
      </c>
      <c r="R70" s="1267"/>
    </row>
    <row r="71" spans="4:18" x14ac:dyDescent="0.25">
      <c r="D71" s="1266"/>
      <c r="E71" s="1097"/>
      <c r="F71" s="1098"/>
      <c r="G71" s="1097"/>
      <c r="H71" s="1097"/>
      <c r="I71" s="1097"/>
      <c r="J71" s="1267"/>
      <c r="K71" s="1266"/>
      <c r="L71" s="1267"/>
      <c r="M71" s="1100" t="s">
        <v>758</v>
      </c>
      <c r="N71" s="1100"/>
      <c r="O71" s="1086"/>
      <c r="P71" s="1267"/>
      <c r="Q71" s="1086"/>
      <c r="R71" s="1267"/>
    </row>
    <row r="72" spans="4:18" x14ac:dyDescent="0.25">
      <c r="D72" s="1266"/>
      <c r="E72" s="1097"/>
      <c r="F72" s="1098"/>
      <c r="G72" s="1097"/>
      <c r="H72" s="1097"/>
      <c r="I72" s="1097"/>
      <c r="J72" s="1267"/>
      <c r="K72" s="1266">
        <v>2022</v>
      </c>
      <c r="L72" s="1267"/>
      <c r="M72" s="1097">
        <v>5</v>
      </c>
      <c r="N72" s="1097"/>
      <c r="O72" s="1097">
        <v>1</v>
      </c>
      <c r="P72" s="1266">
        <v>3</v>
      </c>
      <c r="Q72" s="1097">
        <v>3</v>
      </c>
      <c r="R72" s="1267" t="s">
        <v>760</v>
      </c>
    </row>
    <row r="73" spans="4:18" x14ac:dyDescent="0.25">
      <c r="D73" s="1266"/>
      <c r="E73" s="1097"/>
      <c r="F73" s="1098"/>
      <c r="G73" s="1097"/>
      <c r="H73" s="1097"/>
      <c r="I73" s="1097"/>
      <c r="J73" s="1267"/>
      <c r="K73" s="1266"/>
      <c r="L73" s="1267"/>
      <c r="M73" s="1100" t="s">
        <v>50</v>
      </c>
      <c r="N73" s="1100"/>
      <c r="O73" s="1104" t="s">
        <v>602</v>
      </c>
      <c r="P73" s="1266"/>
      <c r="Q73" s="1104" t="s">
        <v>600</v>
      </c>
      <c r="R73" s="1267"/>
    </row>
    <row r="74" spans="4:18" x14ac:dyDescent="0.25">
      <c r="D74" s="1266"/>
      <c r="E74" s="1097"/>
      <c r="F74" s="1098"/>
      <c r="G74" s="1097"/>
      <c r="H74" s="1097"/>
      <c r="I74" s="1097"/>
      <c r="J74" s="1267"/>
      <c r="K74" s="1266"/>
      <c r="L74" s="1267"/>
      <c r="M74" s="1100" t="s">
        <v>64</v>
      </c>
      <c r="N74" s="1100"/>
      <c r="O74" s="1086"/>
      <c r="P74" s="1266"/>
      <c r="Q74" s="1104" t="s">
        <v>792</v>
      </c>
      <c r="R74" s="1267"/>
    </row>
    <row r="75" spans="4:18" x14ac:dyDescent="0.25">
      <c r="D75" s="1266"/>
      <c r="E75" s="1097"/>
      <c r="F75" s="1098"/>
      <c r="G75" s="1097"/>
      <c r="H75" s="1097"/>
      <c r="I75" s="1097"/>
      <c r="J75" s="1267"/>
      <c r="K75" s="1266"/>
      <c r="L75" s="1267"/>
      <c r="M75" s="1100" t="s">
        <v>71</v>
      </c>
      <c r="N75" s="1100"/>
      <c r="O75" s="1086"/>
      <c r="P75" s="1266"/>
      <c r="Q75" s="1104" t="s">
        <v>519</v>
      </c>
      <c r="R75" s="1267"/>
    </row>
    <row r="76" spans="4:18" x14ac:dyDescent="0.25">
      <c r="D76" s="1266"/>
      <c r="E76" s="1097"/>
      <c r="F76" s="1098"/>
      <c r="G76" s="1097"/>
      <c r="H76" s="1097"/>
      <c r="I76" s="1097"/>
      <c r="J76" s="1267"/>
      <c r="K76" s="1266"/>
      <c r="L76" s="1267"/>
      <c r="M76" s="1100" t="s">
        <v>53</v>
      </c>
      <c r="N76" s="1100"/>
      <c r="O76" s="1100"/>
      <c r="P76" s="1266"/>
      <c r="Q76" s="1086"/>
      <c r="R76" s="1267"/>
    </row>
    <row r="77" spans="4:18" x14ac:dyDescent="0.25">
      <c r="D77" s="1266"/>
      <c r="E77" s="1097"/>
      <c r="F77" s="1098"/>
      <c r="G77" s="1097"/>
      <c r="H77" s="1097"/>
      <c r="I77" s="1097"/>
      <c r="J77" s="1267"/>
      <c r="K77" s="1266"/>
      <c r="L77" s="1267"/>
      <c r="M77" s="1100" t="s">
        <v>61</v>
      </c>
      <c r="N77" s="1100"/>
      <c r="O77" s="1086"/>
      <c r="P77" s="1266"/>
      <c r="Q77" s="1086"/>
      <c r="R77" s="1267"/>
    </row>
    <row r="78" spans="4:18" ht="15" customHeight="1" x14ac:dyDescent="0.25">
      <c r="D78" s="1266"/>
      <c r="E78" s="1097"/>
      <c r="F78" s="1098"/>
      <c r="G78" s="1097"/>
      <c r="H78" s="1097"/>
      <c r="I78" s="1097"/>
      <c r="J78" s="1267"/>
      <c r="K78" s="1273">
        <v>2023</v>
      </c>
      <c r="L78" s="1267"/>
      <c r="M78" s="1097">
        <v>4</v>
      </c>
      <c r="N78" s="1097"/>
      <c r="O78" s="1097">
        <v>2</v>
      </c>
      <c r="P78" s="1098">
        <v>4</v>
      </c>
      <c r="Q78" s="1097">
        <v>2</v>
      </c>
      <c r="R78" s="1098">
        <v>2</v>
      </c>
    </row>
    <row r="79" spans="4:18" x14ac:dyDescent="0.25">
      <c r="D79" s="1266"/>
      <c r="E79" s="1097"/>
      <c r="F79" s="1098"/>
      <c r="G79" s="1097"/>
      <c r="H79" s="1097"/>
      <c r="I79" s="1097"/>
      <c r="J79" s="1267"/>
      <c r="K79" s="1274"/>
      <c r="L79" s="1267"/>
      <c r="M79" s="1100" t="s">
        <v>57</v>
      </c>
      <c r="N79" s="1100"/>
      <c r="O79" s="1104" t="s">
        <v>782</v>
      </c>
      <c r="P79" s="1105" t="s">
        <v>777</v>
      </c>
      <c r="Q79" s="1104" t="s">
        <v>737</v>
      </c>
      <c r="R79" s="1107"/>
    </row>
    <row r="80" spans="4:18" x14ac:dyDescent="0.25">
      <c r="D80" s="1266"/>
      <c r="E80" s="1097"/>
      <c r="F80" s="1098"/>
      <c r="G80" s="1097"/>
      <c r="H80" s="1097"/>
      <c r="I80" s="1097"/>
      <c r="J80" s="1267"/>
      <c r="K80" s="1274"/>
      <c r="L80" s="1267"/>
      <c r="M80" s="1100" t="s">
        <v>199</v>
      </c>
      <c r="N80" s="1100"/>
      <c r="O80" s="1104" t="s">
        <v>738</v>
      </c>
      <c r="P80" s="1105" t="s">
        <v>778</v>
      </c>
      <c r="Q80" s="1104" t="s">
        <v>741</v>
      </c>
      <c r="R80" s="1107"/>
    </row>
    <row r="81" spans="4:18" x14ac:dyDescent="0.25">
      <c r="D81" s="1266"/>
      <c r="E81" s="1097"/>
      <c r="F81" s="1098"/>
      <c r="G81" s="1097"/>
      <c r="H81" s="1097"/>
      <c r="I81" s="1097"/>
      <c r="J81" s="1267"/>
      <c r="K81" s="1274"/>
      <c r="L81" s="1267"/>
      <c r="M81" s="1100" t="s">
        <v>782</v>
      </c>
      <c r="N81" s="1100"/>
      <c r="O81" s="1104"/>
      <c r="P81" s="1105" t="s">
        <v>779</v>
      </c>
      <c r="Q81" s="1104"/>
      <c r="R81" s="1098"/>
    </row>
    <row r="82" spans="4:18" x14ac:dyDescent="0.25">
      <c r="D82" s="1266"/>
      <c r="E82" s="1097"/>
      <c r="F82" s="1098"/>
      <c r="G82" s="1097"/>
      <c r="H82" s="1097"/>
      <c r="I82" s="1097"/>
      <c r="J82" s="1267"/>
      <c r="K82" s="1274"/>
      <c r="L82" s="1267"/>
      <c r="M82" s="1100" t="s">
        <v>369</v>
      </c>
      <c r="N82" s="1100"/>
      <c r="O82" s="1104"/>
      <c r="P82" s="1105" t="s">
        <v>827</v>
      </c>
      <c r="Q82" s="1104"/>
      <c r="R82" s="1098"/>
    </row>
    <row r="83" spans="4:18" x14ac:dyDescent="0.25">
      <c r="D83" s="1266"/>
      <c r="E83" s="1097"/>
      <c r="F83" s="1086"/>
      <c r="G83" s="1097"/>
      <c r="H83" s="1097"/>
      <c r="I83" s="1097"/>
      <c r="J83" s="1267"/>
      <c r="K83" s="1274"/>
      <c r="L83" s="1086"/>
      <c r="M83" s="1100" t="s">
        <v>404</v>
      </c>
      <c r="N83" s="1100"/>
      <c r="O83" s="1106"/>
      <c r="P83" s="1086"/>
      <c r="Q83" s="1086"/>
      <c r="R83" s="1107"/>
    </row>
    <row r="84" spans="4:18" x14ac:dyDescent="0.25">
      <c r="D84" s="1266"/>
      <c r="E84" s="1097"/>
      <c r="F84" s="1086"/>
      <c r="G84" s="1097"/>
      <c r="H84" s="1097"/>
      <c r="I84" s="1097"/>
      <c r="J84" s="1267"/>
      <c r="K84" s="1274"/>
      <c r="L84" s="1086"/>
      <c r="M84" s="1100" t="s">
        <v>76</v>
      </c>
      <c r="N84" s="1100"/>
      <c r="O84" s="1106"/>
      <c r="P84" s="1086"/>
      <c r="Q84" s="1086"/>
      <c r="R84" s="1107"/>
    </row>
    <row r="85" spans="4:18" x14ac:dyDescent="0.25">
      <c r="D85" s="1086"/>
      <c r="E85" s="1086"/>
      <c r="F85" s="1086"/>
      <c r="G85" s="1086"/>
      <c r="H85" s="1086"/>
      <c r="I85" s="1086"/>
      <c r="J85" s="1086"/>
      <c r="K85" s="1275"/>
      <c r="L85" s="1086"/>
      <c r="M85" s="1106" t="s">
        <v>69</v>
      </c>
      <c r="N85" s="1086"/>
      <c r="O85" s="1086"/>
      <c r="P85" s="1086"/>
      <c r="Q85" s="1086"/>
      <c r="R85" s="1107"/>
    </row>
    <row r="86" spans="4:18" x14ac:dyDescent="0.25">
      <c r="P86" s="744" t="s">
        <v>776</v>
      </c>
    </row>
    <row r="87" spans="4:18" x14ac:dyDescent="0.25">
      <c r="P87" s="744" t="s">
        <v>780</v>
      </c>
    </row>
    <row r="88" spans="4:18" x14ac:dyDescent="0.25">
      <c r="P88" s="744" t="s">
        <v>781</v>
      </c>
    </row>
    <row r="89" spans="4:18" x14ac:dyDescent="0.25">
      <c r="P89" s="744" t="s">
        <v>826</v>
      </c>
    </row>
  </sheetData>
  <autoFilter ref="A3:T25"/>
  <sortState ref="B9:AS26">
    <sortCondition ref="K9:K26"/>
    <sortCondition ref="D9:D26"/>
  </sortState>
  <mergeCells count="23">
    <mergeCell ref="D60:D84"/>
    <mergeCell ref="J60:J84"/>
    <mergeCell ref="L78:L82"/>
    <mergeCell ref="K78:K85"/>
    <mergeCell ref="D54:D55"/>
    <mergeCell ref="J54:J55"/>
    <mergeCell ref="K54:K55"/>
    <mergeCell ref="L54:L55"/>
    <mergeCell ref="K72:K77"/>
    <mergeCell ref="L72:L77"/>
    <mergeCell ref="M54:M55"/>
    <mergeCell ref="R54:R55"/>
    <mergeCell ref="K68:K71"/>
    <mergeCell ref="L68:L71"/>
    <mergeCell ref="R68:R71"/>
    <mergeCell ref="P54:P55"/>
    <mergeCell ref="Q54:Q55"/>
    <mergeCell ref="P72:P77"/>
    <mergeCell ref="R72:R77"/>
    <mergeCell ref="K56:K59"/>
    <mergeCell ref="K60:K65"/>
    <mergeCell ref="P60:P71"/>
    <mergeCell ref="K66:K67"/>
  </mergeCells>
  <conditionalFormatting sqref="G24">
    <cfRule type="duplicateValues" dxfId="455" priority="22"/>
  </conditionalFormatting>
  <conditionalFormatting sqref="G24">
    <cfRule type="duplicateValues" dxfId="454" priority="23"/>
  </conditionalFormatting>
  <conditionalFormatting sqref="G24">
    <cfRule type="duplicateValues" dxfId="453" priority="24"/>
    <cfRule type="duplicateValues" dxfId="452" priority="25"/>
    <cfRule type="duplicateValues" dxfId="451" priority="26"/>
    <cfRule type="duplicateValues" dxfId="450" priority="27"/>
  </conditionalFormatting>
  <conditionalFormatting sqref="G24">
    <cfRule type="duplicateValues" dxfId="449" priority="28"/>
    <cfRule type="duplicateValues" dxfId="448" priority="29"/>
  </conditionalFormatting>
  <conditionalFormatting sqref="G24">
    <cfRule type="duplicateValues" dxfId="447" priority="30"/>
  </conditionalFormatting>
  <conditionalFormatting sqref="G24">
    <cfRule type="duplicateValues" dxfId="446" priority="31"/>
    <cfRule type="duplicateValues" dxfId="445" priority="32"/>
    <cfRule type="duplicateValues" dxfId="444" priority="33"/>
  </conditionalFormatting>
  <conditionalFormatting sqref="G24">
    <cfRule type="duplicateValues" dxfId="443" priority="34"/>
  </conditionalFormatting>
  <conditionalFormatting sqref="G24">
    <cfRule type="duplicateValues" dxfId="442" priority="35"/>
    <cfRule type="duplicateValues" dxfId="441" priority="36"/>
  </conditionalFormatting>
  <conditionalFormatting sqref="G24">
    <cfRule type="duplicateValues" dxfId="440" priority="37"/>
  </conditionalFormatting>
  <conditionalFormatting sqref="G24">
    <cfRule type="duplicateValues" dxfId="439" priority="38"/>
  </conditionalFormatting>
  <conditionalFormatting sqref="G24">
    <cfRule type="duplicateValues" dxfId="438" priority="39"/>
    <cfRule type="duplicateValues" dxfId="437" priority="40"/>
    <cfRule type="duplicateValues" dxfId="436" priority="41"/>
  </conditionalFormatting>
  <conditionalFormatting sqref="G24">
    <cfRule type="duplicateValues" dxfId="435" priority="42"/>
  </conditionalFormatting>
  <conditionalFormatting sqref="G25">
    <cfRule type="duplicateValues" dxfId="434" priority="1"/>
  </conditionalFormatting>
  <conditionalFormatting sqref="G25">
    <cfRule type="duplicateValues" dxfId="433" priority="2"/>
  </conditionalFormatting>
  <conditionalFormatting sqref="G25">
    <cfRule type="duplicateValues" dxfId="432" priority="3"/>
    <cfRule type="duplicateValues" dxfId="431" priority="4"/>
    <cfRule type="duplicateValues" dxfId="430" priority="5"/>
    <cfRule type="duplicateValues" dxfId="429" priority="6"/>
  </conditionalFormatting>
  <conditionalFormatting sqref="G25">
    <cfRule type="duplicateValues" dxfId="428" priority="7"/>
    <cfRule type="duplicateValues" dxfId="427" priority="8"/>
  </conditionalFormatting>
  <conditionalFormatting sqref="G25">
    <cfRule type="duplicateValues" dxfId="426" priority="9"/>
  </conditionalFormatting>
  <conditionalFormatting sqref="G25">
    <cfRule type="duplicateValues" dxfId="425" priority="10"/>
    <cfRule type="duplicateValues" dxfId="424" priority="11"/>
    <cfRule type="duplicateValues" dxfId="423" priority="12"/>
  </conditionalFormatting>
  <conditionalFormatting sqref="G25">
    <cfRule type="duplicateValues" dxfId="422" priority="13"/>
  </conditionalFormatting>
  <conditionalFormatting sqref="G25">
    <cfRule type="duplicateValues" dxfId="421" priority="14"/>
    <cfRule type="duplicateValues" dxfId="420" priority="15"/>
  </conditionalFormatting>
  <conditionalFormatting sqref="G25">
    <cfRule type="duplicateValues" dxfId="419" priority="16"/>
  </conditionalFormatting>
  <conditionalFormatting sqref="G25">
    <cfRule type="duplicateValues" dxfId="418" priority="17"/>
  </conditionalFormatting>
  <conditionalFormatting sqref="G25">
    <cfRule type="duplicateValues" dxfId="417" priority="18"/>
    <cfRule type="duplicateValues" dxfId="416" priority="19"/>
    <cfRule type="duplicateValues" dxfId="415" priority="20"/>
  </conditionalFormatting>
  <conditionalFormatting sqref="G25">
    <cfRule type="duplicateValues" dxfId="414" priority="21"/>
  </conditionalFormatting>
  <hyperlinks>
    <hyperlink ref="B2" r:id="rId1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2:AG92"/>
  <sheetViews>
    <sheetView topLeftCell="A40" zoomScale="70" zoomScaleNormal="70" workbookViewId="0">
      <selection activeCell="R31" sqref="R31"/>
    </sheetView>
  </sheetViews>
  <sheetFormatPr defaultRowHeight="15" x14ac:dyDescent="0.25"/>
  <cols>
    <col min="1" max="1" width="11.85546875" bestFit="1" customWidth="1"/>
    <col min="2" max="2" width="10.42578125" customWidth="1"/>
    <col min="29" max="29" width="10.140625" style="65" bestFit="1" customWidth="1"/>
  </cols>
  <sheetData>
    <row r="2" spans="1:32" ht="15.75" hidden="1" thickBot="1" x14ac:dyDescent="0.3"/>
    <row r="3" spans="1:32" x14ac:dyDescent="0.25">
      <c r="B3" s="1"/>
      <c r="C3" s="52" t="s">
        <v>93</v>
      </c>
      <c r="D3" s="52" t="s">
        <v>94</v>
      </c>
      <c r="E3" s="52" t="s">
        <v>88</v>
      </c>
      <c r="F3" s="52" t="s">
        <v>89</v>
      </c>
      <c r="G3" s="52" t="s">
        <v>90</v>
      </c>
      <c r="H3" s="531" t="s">
        <v>91</v>
      </c>
      <c r="I3" s="52" t="s">
        <v>92</v>
      </c>
      <c r="J3" s="52" t="s">
        <v>93</v>
      </c>
      <c r="K3" s="52" t="s">
        <v>94</v>
      </c>
      <c r="L3" s="52" t="s">
        <v>88</v>
      </c>
      <c r="M3" s="52" t="s">
        <v>89</v>
      </c>
      <c r="N3" s="52" t="s">
        <v>90</v>
      </c>
      <c r="O3" s="531" t="s">
        <v>91</v>
      </c>
      <c r="P3" s="52" t="s">
        <v>92</v>
      </c>
      <c r="Q3" s="52" t="s">
        <v>93</v>
      </c>
      <c r="R3" s="52" t="s">
        <v>94</v>
      </c>
      <c r="S3" s="52" t="s">
        <v>88</v>
      </c>
      <c r="T3" s="52" t="s">
        <v>89</v>
      </c>
      <c r="U3" s="52" t="s">
        <v>90</v>
      </c>
      <c r="V3" s="531" t="s">
        <v>91</v>
      </c>
      <c r="W3" s="52" t="s">
        <v>92</v>
      </c>
      <c r="X3" s="52" t="s">
        <v>93</v>
      </c>
    </row>
    <row r="4" spans="1:32" ht="15.75" thickBot="1" x14ac:dyDescent="0.3">
      <c r="B4" s="1"/>
      <c r="C4" s="495">
        <v>44701</v>
      </c>
      <c r="D4" s="495">
        <v>44702</v>
      </c>
      <c r="E4" s="495">
        <v>44703</v>
      </c>
      <c r="F4" s="495">
        <v>44704</v>
      </c>
      <c r="G4" s="495">
        <v>44705</v>
      </c>
      <c r="H4" s="274">
        <v>44706</v>
      </c>
      <c r="I4" s="495">
        <v>44707</v>
      </c>
      <c r="J4" s="495">
        <v>44708</v>
      </c>
      <c r="K4" s="495">
        <v>44709</v>
      </c>
      <c r="L4" s="495">
        <v>44710</v>
      </c>
      <c r="M4" s="495">
        <v>44711</v>
      </c>
      <c r="N4" s="495">
        <v>44712</v>
      </c>
      <c r="O4" s="274">
        <v>44713</v>
      </c>
      <c r="P4" s="495">
        <v>44714</v>
      </c>
      <c r="Q4" s="495">
        <v>44715</v>
      </c>
      <c r="R4" s="495">
        <v>44716</v>
      </c>
      <c r="S4" s="495">
        <v>44717</v>
      </c>
      <c r="T4" s="495">
        <v>44718</v>
      </c>
      <c r="U4" s="495">
        <v>44719</v>
      </c>
      <c r="V4" s="274">
        <v>44720</v>
      </c>
      <c r="W4" s="495">
        <v>44721</v>
      </c>
      <c r="X4" s="495">
        <v>44722</v>
      </c>
    </row>
    <row r="5" spans="1:32" x14ac:dyDescent="0.25">
      <c r="A5" s="277" t="s">
        <v>332</v>
      </c>
      <c r="B5" s="496" t="s">
        <v>314</v>
      </c>
      <c r="C5" s="278"/>
      <c r="D5" s="500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534"/>
      <c r="P5" s="278"/>
      <c r="Q5" s="278"/>
      <c r="R5" s="278"/>
      <c r="S5" s="278"/>
      <c r="T5" s="278"/>
      <c r="U5" s="278"/>
      <c r="V5" s="278"/>
      <c r="W5" s="278"/>
      <c r="X5" s="280"/>
      <c r="Y5">
        <v>1</v>
      </c>
      <c r="AB5">
        <v>1</v>
      </c>
      <c r="AC5" s="81" t="s">
        <v>314</v>
      </c>
    </row>
    <row r="6" spans="1:32" x14ac:dyDescent="0.25">
      <c r="A6" s="85" t="s">
        <v>332</v>
      </c>
      <c r="B6" s="81" t="s">
        <v>338</v>
      </c>
      <c r="C6" s="275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502"/>
      <c r="P6" s="275"/>
      <c r="Q6" s="275"/>
      <c r="R6" s="275"/>
      <c r="S6" s="275"/>
      <c r="T6" s="275"/>
      <c r="U6" s="275"/>
      <c r="V6" s="275"/>
      <c r="W6" s="275"/>
      <c r="X6" s="281"/>
      <c r="AC6" s="81" t="s">
        <v>339</v>
      </c>
    </row>
    <row r="7" spans="1:32" x14ac:dyDescent="0.25">
      <c r="A7" s="85" t="s">
        <v>332</v>
      </c>
      <c r="B7" s="81" t="s">
        <v>507</v>
      </c>
      <c r="C7" s="275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502"/>
      <c r="P7" s="275"/>
      <c r="Q7" s="275"/>
      <c r="R7" s="275"/>
      <c r="S7" s="275"/>
      <c r="T7" s="275"/>
      <c r="U7" s="275"/>
      <c r="V7" s="275"/>
      <c r="W7" s="275"/>
      <c r="X7" s="281"/>
      <c r="AC7" s="81" t="s">
        <v>337</v>
      </c>
    </row>
    <row r="8" spans="1:32" x14ac:dyDescent="0.25">
      <c r="A8" s="85" t="s">
        <v>332</v>
      </c>
      <c r="B8" s="81" t="s">
        <v>311</v>
      </c>
      <c r="C8" s="275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502"/>
      <c r="P8" s="275"/>
      <c r="Q8" s="275"/>
      <c r="R8" s="275"/>
      <c r="S8" s="275"/>
      <c r="T8" s="275"/>
      <c r="U8" s="275"/>
      <c r="V8" s="275"/>
      <c r="W8" s="275"/>
      <c r="X8" s="281"/>
      <c r="Y8">
        <v>0.5</v>
      </c>
      <c r="AB8">
        <v>1</v>
      </c>
      <c r="AC8" s="81" t="s">
        <v>311</v>
      </c>
      <c r="AE8" s="136"/>
      <c r="AF8" t="s">
        <v>504</v>
      </c>
    </row>
    <row r="9" spans="1:32" x14ac:dyDescent="0.25">
      <c r="A9" s="85" t="s">
        <v>332</v>
      </c>
      <c r="B9" s="81" t="s">
        <v>312</v>
      </c>
      <c r="C9" s="275"/>
      <c r="D9" s="499"/>
      <c r="E9" s="81"/>
      <c r="F9" s="81"/>
      <c r="G9" s="81"/>
      <c r="H9" s="81"/>
      <c r="I9" s="81"/>
      <c r="J9" s="81"/>
      <c r="K9" s="81"/>
      <c r="L9" s="81"/>
      <c r="M9" s="81"/>
      <c r="N9" s="81"/>
      <c r="O9" s="502"/>
      <c r="P9" s="275"/>
      <c r="Q9" s="275"/>
      <c r="R9" s="275"/>
      <c r="S9" s="275"/>
      <c r="T9" s="275"/>
      <c r="U9" s="275"/>
      <c r="V9" s="275"/>
      <c r="W9" s="275"/>
      <c r="X9" s="281"/>
      <c r="Y9">
        <v>0.5</v>
      </c>
      <c r="AB9">
        <v>1</v>
      </c>
      <c r="AC9" s="81" t="s">
        <v>312</v>
      </c>
      <c r="AE9" s="509"/>
      <c r="AF9" t="s">
        <v>509</v>
      </c>
    </row>
    <row r="10" spans="1:32" ht="15.75" thickBot="1" x14ac:dyDescent="0.3">
      <c r="A10" s="86" t="s">
        <v>332</v>
      </c>
      <c r="B10" s="392" t="s">
        <v>313</v>
      </c>
      <c r="C10" s="282"/>
      <c r="D10" s="537"/>
      <c r="E10" s="392"/>
      <c r="F10" s="392"/>
      <c r="G10" s="392"/>
      <c r="H10" s="392"/>
      <c r="I10" s="392"/>
      <c r="J10" s="392"/>
      <c r="K10" s="392"/>
      <c r="L10" s="392"/>
      <c r="M10" s="392"/>
      <c r="N10" s="392"/>
      <c r="O10" s="506"/>
      <c r="P10" s="282"/>
      <c r="Q10" s="282"/>
      <c r="R10" s="282"/>
      <c r="S10" s="282"/>
      <c r="T10" s="282"/>
      <c r="U10" s="282"/>
      <c r="V10" s="282"/>
      <c r="W10" s="282"/>
      <c r="X10" s="283"/>
      <c r="Y10">
        <v>0.5</v>
      </c>
      <c r="AB10">
        <v>1</v>
      </c>
      <c r="AC10" s="81" t="s">
        <v>313</v>
      </c>
    </row>
    <row r="11" spans="1:32" x14ac:dyDescent="0.25">
      <c r="A11" s="277" t="s">
        <v>228</v>
      </c>
      <c r="B11" s="291" t="s">
        <v>335</v>
      </c>
      <c r="C11" s="291" t="s">
        <v>359</v>
      </c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504"/>
      <c r="P11" s="291"/>
      <c r="Q11" s="291"/>
      <c r="R11" s="291"/>
      <c r="S11" s="291"/>
      <c r="T11" s="291"/>
      <c r="U11" s="291"/>
      <c r="V11" s="291"/>
      <c r="W11" s="291"/>
      <c r="X11" s="481"/>
      <c r="AC11" s="81" t="s">
        <v>335</v>
      </c>
    </row>
    <row r="12" spans="1:32" x14ac:dyDescent="0.25">
      <c r="A12" s="85"/>
      <c r="B12" s="81" t="s">
        <v>335</v>
      </c>
      <c r="C12" s="81" t="s">
        <v>360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503"/>
      <c r="P12" s="81"/>
      <c r="Q12" s="81"/>
      <c r="R12" s="81"/>
      <c r="S12" s="81"/>
      <c r="T12" s="81"/>
      <c r="U12" s="81"/>
      <c r="V12" s="81"/>
      <c r="W12" s="81"/>
      <c r="X12" s="267"/>
      <c r="AC12" s="81" t="s">
        <v>335</v>
      </c>
    </row>
    <row r="13" spans="1:32" x14ac:dyDescent="0.25">
      <c r="A13" s="85" t="s">
        <v>228</v>
      </c>
      <c r="B13" s="227" t="s">
        <v>320</v>
      </c>
      <c r="C13" s="275"/>
      <c r="D13" s="276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503"/>
      <c r="P13" s="81"/>
      <c r="Q13" s="275"/>
      <c r="R13" s="275"/>
      <c r="S13" s="275"/>
      <c r="T13" s="275"/>
      <c r="U13" s="275"/>
      <c r="V13" s="275"/>
      <c r="W13" s="275"/>
      <c r="X13" s="281"/>
      <c r="Y13">
        <v>0.5</v>
      </c>
      <c r="AB13">
        <v>1</v>
      </c>
      <c r="AC13" s="81" t="s">
        <v>320</v>
      </c>
    </row>
    <row r="14" spans="1:32" x14ac:dyDescent="0.25">
      <c r="A14" s="85" t="s">
        <v>228</v>
      </c>
      <c r="B14" s="227" t="s">
        <v>322</v>
      </c>
      <c r="C14" s="275"/>
      <c r="D14" s="275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503"/>
      <c r="P14" s="81"/>
      <c r="Q14" s="275"/>
      <c r="R14" s="275"/>
      <c r="S14" s="275"/>
      <c r="T14" s="275"/>
      <c r="U14" s="275"/>
      <c r="V14" s="275"/>
      <c r="W14" s="275"/>
      <c r="X14" s="281"/>
      <c r="Y14">
        <v>2</v>
      </c>
      <c r="AB14">
        <v>2</v>
      </c>
      <c r="AC14" s="81" t="s">
        <v>322</v>
      </c>
    </row>
    <row r="15" spans="1:32" x14ac:dyDescent="0.25">
      <c r="A15" s="85" t="s">
        <v>228</v>
      </c>
      <c r="B15" s="227" t="s">
        <v>324</v>
      </c>
      <c r="C15" s="275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503"/>
      <c r="P15" s="81"/>
      <c r="Q15" s="81"/>
      <c r="R15" s="81"/>
      <c r="S15" s="275"/>
      <c r="T15" s="275"/>
      <c r="U15" s="275"/>
      <c r="V15" s="275"/>
      <c r="W15" s="275"/>
      <c r="X15" s="281"/>
      <c r="Y15">
        <v>3</v>
      </c>
      <c r="AB15">
        <v>3</v>
      </c>
      <c r="AC15" s="81" t="s">
        <v>324</v>
      </c>
    </row>
    <row r="16" spans="1:32" x14ac:dyDescent="0.25">
      <c r="A16" s="85" t="s">
        <v>228</v>
      </c>
      <c r="B16" s="227" t="s">
        <v>326</v>
      </c>
      <c r="C16" s="275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503"/>
      <c r="P16" s="81"/>
      <c r="Q16" s="275"/>
      <c r="R16" s="275"/>
      <c r="S16" s="275"/>
      <c r="T16" s="275"/>
      <c r="U16" s="275"/>
      <c r="V16" s="275"/>
      <c r="W16" s="275"/>
      <c r="X16" s="281"/>
      <c r="Y16">
        <v>2</v>
      </c>
      <c r="AB16">
        <v>2</v>
      </c>
      <c r="AC16" s="81" t="s">
        <v>326</v>
      </c>
    </row>
    <row r="17" spans="1:33" x14ac:dyDescent="0.25">
      <c r="A17" s="85" t="s">
        <v>228</v>
      </c>
      <c r="B17" s="227" t="s">
        <v>330</v>
      </c>
      <c r="C17" s="275"/>
      <c r="D17" s="275"/>
      <c r="E17" s="275"/>
      <c r="F17" s="81"/>
      <c r="G17" s="81"/>
      <c r="H17" s="81"/>
      <c r="I17" s="81"/>
      <c r="J17" s="81"/>
      <c r="K17" s="81"/>
      <c r="L17" s="81"/>
      <c r="M17" s="81"/>
      <c r="N17" s="81"/>
      <c r="O17" s="503"/>
      <c r="P17" s="275"/>
      <c r="Q17" s="275"/>
      <c r="R17" s="275"/>
      <c r="S17" s="275"/>
      <c r="T17" s="275"/>
      <c r="U17" s="275"/>
      <c r="V17" s="275"/>
      <c r="W17" s="275"/>
      <c r="X17" s="281"/>
      <c r="Y17">
        <v>2</v>
      </c>
      <c r="AB17">
        <v>2</v>
      </c>
      <c r="AC17" s="81" t="s">
        <v>330</v>
      </c>
    </row>
    <row r="18" spans="1:33" ht="15.75" thickBot="1" x14ac:dyDescent="0.3">
      <c r="A18" s="86" t="s">
        <v>228</v>
      </c>
      <c r="B18" s="497" t="s">
        <v>328</v>
      </c>
      <c r="C18" s="282"/>
      <c r="D18" s="282"/>
      <c r="E18" s="282"/>
      <c r="F18" s="282"/>
      <c r="G18" s="392"/>
      <c r="H18" s="392"/>
      <c r="I18" s="392"/>
      <c r="J18" s="392"/>
      <c r="K18" s="392"/>
      <c r="L18" s="392"/>
      <c r="M18" s="392"/>
      <c r="N18" s="392"/>
      <c r="O18" s="505"/>
      <c r="P18" s="392"/>
      <c r="Q18" s="392"/>
      <c r="R18" s="392"/>
      <c r="S18" s="392"/>
      <c r="T18" s="392"/>
      <c r="U18" s="282"/>
      <c r="V18" s="282"/>
      <c r="W18" s="282"/>
      <c r="X18" s="283"/>
      <c r="Y18">
        <v>3</v>
      </c>
      <c r="AB18">
        <v>3</v>
      </c>
      <c r="AC18" s="81" t="s">
        <v>328</v>
      </c>
    </row>
    <row r="19" spans="1:33" ht="15.75" x14ac:dyDescent="0.25">
      <c r="A19" s="277" t="s">
        <v>333</v>
      </c>
      <c r="B19" s="291" t="s">
        <v>318</v>
      </c>
      <c r="C19" s="278"/>
      <c r="D19" s="284"/>
      <c r="E19" s="291"/>
      <c r="F19" s="291"/>
      <c r="G19" s="291"/>
      <c r="H19" s="291"/>
      <c r="I19" s="291"/>
      <c r="J19" s="291"/>
      <c r="K19" s="291"/>
      <c r="L19" s="291"/>
      <c r="M19" s="291"/>
      <c r="N19" s="285"/>
      <c r="O19" s="504"/>
      <c r="P19" s="291"/>
      <c r="Q19" s="291"/>
      <c r="R19" s="291"/>
      <c r="S19" s="278"/>
      <c r="T19" s="278"/>
      <c r="U19" s="278"/>
      <c r="V19" s="278"/>
      <c r="W19" s="278"/>
      <c r="X19" s="280"/>
      <c r="Y19">
        <v>1</v>
      </c>
      <c r="AB19">
        <v>1</v>
      </c>
      <c r="AC19" s="81" t="s">
        <v>318</v>
      </c>
      <c r="AE19" s="510" t="s">
        <v>502</v>
      </c>
      <c r="AF19" t="s">
        <v>510</v>
      </c>
      <c r="AG19">
        <v>2</v>
      </c>
    </row>
    <row r="20" spans="1:33" ht="15.75" x14ac:dyDescent="0.25">
      <c r="A20" s="85" t="s">
        <v>333</v>
      </c>
      <c r="B20" s="81" t="s">
        <v>339</v>
      </c>
      <c r="C20" s="275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503"/>
      <c r="P20" s="275"/>
      <c r="Q20" s="275"/>
      <c r="R20" s="275"/>
      <c r="S20" s="275"/>
      <c r="T20" s="275"/>
      <c r="U20" s="275"/>
      <c r="V20" s="275"/>
      <c r="W20" s="275"/>
      <c r="X20" s="281"/>
      <c r="AC20" s="81" t="s">
        <v>338</v>
      </c>
      <c r="AE20" s="510" t="s">
        <v>503</v>
      </c>
      <c r="AF20" t="s">
        <v>510</v>
      </c>
      <c r="AG20">
        <v>2</v>
      </c>
    </row>
    <row r="21" spans="1:33" ht="15.75" x14ac:dyDescent="0.25">
      <c r="A21" s="85" t="s">
        <v>333</v>
      </c>
      <c r="B21" s="81" t="s">
        <v>337</v>
      </c>
      <c r="C21" s="275"/>
      <c r="D21" s="276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503"/>
      <c r="P21" s="275"/>
      <c r="Q21" s="275"/>
      <c r="R21" s="275"/>
      <c r="S21" s="275"/>
      <c r="T21" s="275"/>
      <c r="U21" s="275"/>
      <c r="V21" s="275"/>
      <c r="W21" s="275"/>
      <c r="X21" s="281"/>
      <c r="AC21" s="81" t="s">
        <v>336</v>
      </c>
      <c r="AE21" s="510" t="s">
        <v>508</v>
      </c>
      <c r="AG21">
        <v>2</v>
      </c>
    </row>
    <row r="22" spans="1:33" ht="16.5" thickBot="1" x14ac:dyDescent="0.3">
      <c r="A22" s="85" t="s">
        <v>333</v>
      </c>
      <c r="B22" s="81" t="s">
        <v>315</v>
      </c>
      <c r="C22" s="275"/>
      <c r="D22" s="276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503"/>
      <c r="P22" s="275"/>
      <c r="Q22" s="275"/>
      <c r="R22" s="275"/>
      <c r="S22" s="275"/>
      <c r="T22" s="275"/>
      <c r="U22" s="275"/>
      <c r="V22" s="275"/>
      <c r="W22" s="275"/>
      <c r="X22" s="281"/>
      <c r="Y22">
        <v>0.5</v>
      </c>
      <c r="AB22">
        <v>1</v>
      </c>
      <c r="AC22" s="81" t="s">
        <v>315</v>
      </c>
      <c r="AE22" s="510" t="s">
        <v>498</v>
      </c>
      <c r="AG22">
        <v>2</v>
      </c>
    </row>
    <row r="23" spans="1:33" ht="16.5" thickBot="1" x14ac:dyDescent="0.3">
      <c r="A23" s="85" t="s">
        <v>333</v>
      </c>
      <c r="B23" s="81" t="s">
        <v>316</v>
      </c>
      <c r="C23" s="275"/>
      <c r="D23" s="276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507"/>
      <c r="Q23" s="275"/>
      <c r="R23" s="275"/>
      <c r="S23" s="275"/>
      <c r="T23" s="275"/>
      <c r="U23" s="275"/>
      <c r="V23" s="275"/>
      <c r="W23" s="275"/>
      <c r="X23" s="281"/>
      <c r="Y23">
        <v>0.5</v>
      </c>
      <c r="AB23">
        <v>1</v>
      </c>
      <c r="AC23" s="81" t="s">
        <v>316</v>
      </c>
      <c r="AE23" s="510" t="s">
        <v>499</v>
      </c>
      <c r="AG23">
        <v>2</v>
      </c>
    </row>
    <row r="24" spans="1:33" ht="16.5" thickBot="1" x14ac:dyDescent="0.3">
      <c r="A24" s="86" t="s">
        <v>333</v>
      </c>
      <c r="B24" s="392" t="s">
        <v>317</v>
      </c>
      <c r="C24" s="282"/>
      <c r="D24" s="287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2"/>
      <c r="P24" s="282"/>
      <c r="Q24" s="282"/>
      <c r="R24" s="282"/>
      <c r="S24" s="282"/>
      <c r="T24" s="282"/>
      <c r="U24" s="282"/>
      <c r="V24" s="282"/>
      <c r="W24" s="282"/>
      <c r="X24" s="283"/>
      <c r="Y24">
        <v>0.5</v>
      </c>
      <c r="AB24">
        <v>1</v>
      </c>
      <c r="AC24" s="81" t="s">
        <v>317</v>
      </c>
      <c r="AE24" s="510" t="s">
        <v>500</v>
      </c>
      <c r="AG24">
        <v>2</v>
      </c>
    </row>
    <row r="25" spans="1:33" ht="15.75" x14ac:dyDescent="0.25">
      <c r="A25" s="277" t="s">
        <v>230</v>
      </c>
      <c r="B25" s="291" t="s">
        <v>335</v>
      </c>
      <c r="C25" s="291" t="s">
        <v>359</v>
      </c>
      <c r="D25" s="498"/>
      <c r="E25" s="291"/>
      <c r="F25" s="291"/>
      <c r="G25" s="291"/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481"/>
      <c r="AC25" s="81" t="s">
        <v>335</v>
      </c>
      <c r="AE25" s="510" t="s">
        <v>511</v>
      </c>
    </row>
    <row r="26" spans="1:33" ht="15.75" x14ac:dyDescent="0.25">
      <c r="A26" s="85" t="s">
        <v>230</v>
      </c>
      <c r="B26" s="81" t="s">
        <v>335</v>
      </c>
      <c r="C26" s="81" t="s">
        <v>360</v>
      </c>
      <c r="D26" s="92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267"/>
      <c r="AC26" s="81" t="s">
        <v>335</v>
      </c>
      <c r="AE26" s="510" t="s">
        <v>512</v>
      </c>
      <c r="AG26">
        <v>2</v>
      </c>
    </row>
    <row r="27" spans="1:33" ht="15.75" x14ac:dyDescent="0.25">
      <c r="A27" s="85" t="s">
        <v>230</v>
      </c>
      <c r="B27" s="227">
        <v>211</v>
      </c>
      <c r="C27" s="275"/>
      <c r="D27" s="92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275"/>
      <c r="Q27" s="275"/>
      <c r="R27" s="275"/>
      <c r="S27" s="275"/>
      <c r="T27" s="275"/>
      <c r="U27" s="275"/>
      <c r="V27" s="275"/>
      <c r="W27" s="275"/>
      <c r="X27" s="281"/>
      <c r="Y27">
        <v>1</v>
      </c>
      <c r="AB27">
        <v>1</v>
      </c>
      <c r="AC27" s="81">
        <v>211</v>
      </c>
      <c r="AE27" s="510" t="s">
        <v>513</v>
      </c>
      <c r="AG27">
        <v>1</v>
      </c>
    </row>
    <row r="28" spans="1:33" ht="15.75" x14ac:dyDescent="0.25">
      <c r="A28" s="85" t="s">
        <v>230</v>
      </c>
      <c r="B28" s="227">
        <v>221</v>
      </c>
      <c r="C28" s="275"/>
      <c r="D28" s="27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75"/>
      <c r="R28" s="275"/>
      <c r="S28" s="275"/>
      <c r="T28" s="275"/>
      <c r="U28" s="275"/>
      <c r="V28" s="275"/>
      <c r="W28" s="275"/>
      <c r="X28" s="281"/>
      <c r="Y28">
        <v>2</v>
      </c>
      <c r="AB28">
        <v>2</v>
      </c>
      <c r="AC28" s="81">
        <v>221</v>
      </c>
      <c r="AE28" s="510" t="s">
        <v>514</v>
      </c>
      <c r="AG28">
        <v>1</v>
      </c>
    </row>
    <row r="29" spans="1:33" ht="15.75" x14ac:dyDescent="0.25">
      <c r="A29" s="85" t="s">
        <v>230</v>
      </c>
      <c r="B29" s="81" t="s">
        <v>501</v>
      </c>
      <c r="C29" s="275"/>
      <c r="D29" s="276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75"/>
      <c r="R29" s="275"/>
      <c r="S29" s="275"/>
      <c r="T29" s="275"/>
      <c r="U29" s="275"/>
      <c r="V29" s="275"/>
      <c r="W29" s="275"/>
      <c r="X29" s="281"/>
      <c r="AB29">
        <v>1</v>
      </c>
      <c r="AC29" s="81">
        <v>484</v>
      </c>
      <c r="AE29" s="510" t="s">
        <v>515</v>
      </c>
      <c r="AG29">
        <v>1</v>
      </c>
    </row>
    <row r="30" spans="1:33" x14ac:dyDescent="0.25">
      <c r="A30" s="85" t="s">
        <v>230</v>
      </c>
      <c r="B30" s="227">
        <v>484</v>
      </c>
      <c r="C30" s="275"/>
      <c r="D30" s="275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75"/>
      <c r="R30" s="275"/>
      <c r="S30" s="275"/>
      <c r="T30" s="275"/>
      <c r="U30" s="275"/>
      <c r="V30" s="275"/>
      <c r="W30" s="275"/>
      <c r="X30" s="281"/>
      <c r="Y30">
        <v>0.5</v>
      </c>
      <c r="AB30">
        <v>1</v>
      </c>
      <c r="AC30" s="81">
        <v>350</v>
      </c>
    </row>
    <row r="31" spans="1:33" x14ac:dyDescent="0.25">
      <c r="A31" s="85" t="s">
        <v>230</v>
      </c>
      <c r="B31" s="227">
        <v>350</v>
      </c>
      <c r="C31" s="275"/>
      <c r="D31" s="275"/>
      <c r="E31" s="275"/>
      <c r="F31" s="275"/>
      <c r="G31" s="275"/>
      <c r="H31" s="275"/>
      <c r="I31" s="275"/>
      <c r="J31" s="81"/>
      <c r="K31" s="81"/>
      <c r="L31" s="81"/>
      <c r="M31" s="81"/>
      <c r="N31" s="81"/>
      <c r="O31" s="81"/>
      <c r="P31" s="275"/>
      <c r="Q31" s="275"/>
      <c r="R31" s="275"/>
      <c r="S31" s="275"/>
      <c r="T31" s="275"/>
      <c r="U31" s="275"/>
      <c r="V31" s="275"/>
      <c r="W31" s="275"/>
      <c r="X31" s="281"/>
      <c r="Y31">
        <v>0.5</v>
      </c>
      <c r="AB31">
        <v>1</v>
      </c>
      <c r="AC31" s="81">
        <v>462</v>
      </c>
      <c r="AF31" t="s">
        <v>359</v>
      </c>
      <c r="AG31">
        <v>11</v>
      </c>
    </row>
    <row r="32" spans="1:33" x14ac:dyDescent="0.25">
      <c r="A32" s="85" t="s">
        <v>230</v>
      </c>
      <c r="B32" s="227">
        <v>462</v>
      </c>
      <c r="C32" s="275"/>
      <c r="D32" s="275"/>
      <c r="E32" s="275"/>
      <c r="F32" s="275"/>
      <c r="G32" s="275"/>
      <c r="H32" s="275"/>
      <c r="I32" s="275"/>
      <c r="J32" s="81"/>
      <c r="K32" s="81"/>
      <c r="L32" s="81"/>
      <c r="M32" s="81"/>
      <c r="N32" s="81"/>
      <c r="O32" s="81"/>
      <c r="P32" s="275"/>
      <c r="Q32" s="275"/>
      <c r="R32" s="275"/>
      <c r="S32" s="275"/>
      <c r="T32" s="275"/>
      <c r="U32" s="275"/>
      <c r="V32" s="275"/>
      <c r="W32" s="275"/>
      <c r="X32" s="281"/>
      <c r="Y32">
        <v>0.5</v>
      </c>
      <c r="AB32">
        <v>1</v>
      </c>
      <c r="AC32" s="81">
        <v>424</v>
      </c>
      <c r="AF32" t="s">
        <v>360</v>
      </c>
      <c r="AG32">
        <v>6</v>
      </c>
    </row>
    <row r="33" spans="1:29" ht="15.75" thickBot="1" x14ac:dyDescent="0.3">
      <c r="A33" s="86" t="s">
        <v>230</v>
      </c>
      <c r="B33" s="497">
        <v>424</v>
      </c>
      <c r="C33" s="282"/>
      <c r="D33" s="282"/>
      <c r="E33" s="282"/>
      <c r="F33" s="282"/>
      <c r="G33" s="282"/>
      <c r="H33" s="282"/>
      <c r="I33" s="282"/>
      <c r="J33" s="392"/>
      <c r="K33" s="392"/>
      <c r="L33" s="392"/>
      <c r="M33" s="392"/>
      <c r="N33" s="392"/>
      <c r="O33" s="392"/>
      <c r="P33" s="282"/>
      <c r="Q33" s="282"/>
      <c r="R33" s="282"/>
      <c r="S33" s="282"/>
      <c r="T33" s="282"/>
      <c r="U33" s="282"/>
      <c r="V33" s="282"/>
      <c r="W33" s="282"/>
      <c r="X33" s="283"/>
      <c r="Y33">
        <v>0.5</v>
      </c>
      <c r="AC33" s="81" t="s">
        <v>335</v>
      </c>
    </row>
    <row r="34" spans="1:29" x14ac:dyDescent="0.25">
      <c r="A34" s="277" t="s">
        <v>229</v>
      </c>
      <c r="B34" s="291" t="s">
        <v>335</v>
      </c>
      <c r="C34" s="291" t="s">
        <v>359</v>
      </c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504"/>
      <c r="P34" s="291"/>
      <c r="Q34" s="291"/>
      <c r="R34" s="291"/>
      <c r="S34" s="291"/>
      <c r="T34" s="291"/>
      <c r="U34" s="291"/>
      <c r="V34" s="291"/>
      <c r="W34" s="291"/>
      <c r="X34" s="481"/>
      <c r="AC34" s="81" t="s">
        <v>335</v>
      </c>
    </row>
    <row r="35" spans="1:29" x14ac:dyDescent="0.25">
      <c r="A35" s="268" t="s">
        <v>229</v>
      </c>
      <c r="B35" s="81" t="s">
        <v>335</v>
      </c>
      <c r="C35" s="81" t="s">
        <v>360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503"/>
      <c r="P35" s="81"/>
      <c r="Q35" s="81"/>
      <c r="R35" s="81"/>
      <c r="S35" s="81"/>
      <c r="T35" s="81"/>
      <c r="U35" s="81"/>
      <c r="V35" s="81"/>
      <c r="W35" s="81"/>
      <c r="X35" s="267"/>
      <c r="AB35">
        <v>1</v>
      </c>
      <c r="AC35" s="81" t="s">
        <v>321</v>
      </c>
    </row>
    <row r="36" spans="1:29" x14ac:dyDescent="0.25">
      <c r="A36" s="85" t="s">
        <v>229</v>
      </c>
      <c r="B36" s="227" t="s">
        <v>321</v>
      </c>
      <c r="C36" s="275"/>
      <c r="D36" s="275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275"/>
      <c r="T36" s="275"/>
      <c r="U36" s="275"/>
      <c r="V36" s="275"/>
      <c r="W36" s="275"/>
      <c r="X36" s="281"/>
      <c r="Y36">
        <v>0.5</v>
      </c>
      <c r="AB36">
        <v>2</v>
      </c>
      <c r="AC36" s="81" t="s">
        <v>323</v>
      </c>
    </row>
    <row r="37" spans="1:29" x14ac:dyDescent="0.25">
      <c r="A37" s="85" t="s">
        <v>229</v>
      </c>
      <c r="B37" s="227" t="s">
        <v>323</v>
      </c>
      <c r="C37" s="275"/>
      <c r="D37" s="275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275"/>
      <c r="T37" s="275"/>
      <c r="U37" s="275"/>
      <c r="V37" s="275"/>
      <c r="W37" s="275"/>
      <c r="X37" s="281"/>
      <c r="Y37">
        <v>2</v>
      </c>
      <c r="AB37">
        <v>3</v>
      </c>
      <c r="AC37" s="81" t="s">
        <v>325</v>
      </c>
    </row>
    <row r="38" spans="1:29" x14ac:dyDescent="0.25">
      <c r="A38" s="85" t="s">
        <v>229</v>
      </c>
      <c r="B38" s="227" t="s">
        <v>325</v>
      </c>
      <c r="C38" s="275"/>
      <c r="D38" s="275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503"/>
      <c r="P38" s="81"/>
      <c r="Q38" s="81"/>
      <c r="R38" s="81"/>
      <c r="S38" s="81"/>
      <c r="T38" s="275"/>
      <c r="U38" s="275"/>
      <c r="V38" s="275"/>
      <c r="W38" s="275"/>
      <c r="X38" s="281"/>
      <c r="Y38">
        <v>3</v>
      </c>
      <c r="AB38">
        <v>2</v>
      </c>
      <c r="AC38" s="81" t="s">
        <v>327</v>
      </c>
    </row>
    <row r="39" spans="1:29" x14ac:dyDescent="0.25">
      <c r="A39" s="85" t="s">
        <v>229</v>
      </c>
      <c r="B39" s="227" t="s">
        <v>327</v>
      </c>
      <c r="C39" s="275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503"/>
      <c r="P39" s="275"/>
      <c r="Q39" s="275"/>
      <c r="R39" s="275"/>
      <c r="S39" s="275"/>
      <c r="T39" s="275"/>
      <c r="U39" s="275"/>
      <c r="V39" s="275"/>
      <c r="W39" s="275"/>
      <c r="X39" s="281"/>
      <c r="Y39">
        <v>2</v>
      </c>
      <c r="AB39">
        <v>2</v>
      </c>
      <c r="AC39" s="81" t="s">
        <v>331</v>
      </c>
    </row>
    <row r="40" spans="1:29" x14ac:dyDescent="0.25">
      <c r="A40" s="85" t="s">
        <v>229</v>
      </c>
      <c r="B40" s="227" t="s">
        <v>331</v>
      </c>
      <c r="C40" s="275"/>
      <c r="D40" s="275"/>
      <c r="E40" s="275"/>
      <c r="F40" s="81"/>
      <c r="G40" s="81"/>
      <c r="H40" s="81"/>
      <c r="I40" s="81"/>
      <c r="J40" s="81"/>
      <c r="K40" s="81"/>
      <c r="L40" s="81"/>
      <c r="M40" s="81"/>
      <c r="N40" s="81"/>
      <c r="O40" s="503"/>
      <c r="P40" s="81"/>
      <c r="Q40" s="275"/>
      <c r="R40" s="275"/>
      <c r="S40" s="275"/>
      <c r="T40" s="275"/>
      <c r="U40" s="275"/>
      <c r="V40" s="275"/>
      <c r="W40" s="275"/>
      <c r="X40" s="281"/>
      <c r="Y40">
        <v>2</v>
      </c>
      <c r="AB40">
        <v>3</v>
      </c>
      <c r="AC40" s="81" t="s">
        <v>329</v>
      </c>
    </row>
    <row r="41" spans="1:29" ht="15.75" thickBot="1" x14ac:dyDescent="0.3">
      <c r="A41" s="86" t="s">
        <v>229</v>
      </c>
      <c r="B41" s="497" t="s">
        <v>329</v>
      </c>
      <c r="C41" s="282"/>
      <c r="D41" s="282"/>
      <c r="E41" s="282"/>
      <c r="F41" s="282"/>
      <c r="G41" s="392"/>
      <c r="H41" s="392"/>
      <c r="I41" s="392"/>
      <c r="J41" s="392"/>
      <c r="K41" s="392"/>
      <c r="L41" s="392"/>
      <c r="M41" s="392"/>
      <c r="N41" s="392"/>
      <c r="O41" s="505"/>
      <c r="P41" s="392"/>
      <c r="Q41" s="392"/>
      <c r="R41" s="392"/>
      <c r="S41" s="392"/>
      <c r="T41" s="282"/>
      <c r="U41" s="282"/>
      <c r="V41" s="282"/>
      <c r="W41" s="282"/>
      <c r="X41" s="283"/>
      <c r="Y41">
        <v>3</v>
      </c>
      <c r="AC41" s="81" t="s">
        <v>335</v>
      </c>
    </row>
    <row r="42" spans="1:29" x14ac:dyDescent="0.25">
      <c r="A42" s="277" t="s">
        <v>231</v>
      </c>
      <c r="B42" s="291" t="s">
        <v>335</v>
      </c>
      <c r="C42" s="291" t="s">
        <v>359</v>
      </c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481"/>
      <c r="AC42" s="81" t="s">
        <v>335</v>
      </c>
    </row>
    <row r="43" spans="1:29" x14ac:dyDescent="0.25">
      <c r="A43" s="85" t="s">
        <v>231</v>
      </c>
      <c r="B43" s="81" t="s">
        <v>335</v>
      </c>
      <c r="C43" s="81" t="s">
        <v>360</v>
      </c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267"/>
      <c r="AB43">
        <v>1</v>
      </c>
      <c r="AC43" s="81">
        <v>277</v>
      </c>
    </row>
    <row r="44" spans="1:29" ht="15.75" thickBot="1" x14ac:dyDescent="0.3">
      <c r="A44" s="85" t="s">
        <v>231</v>
      </c>
      <c r="B44" s="227">
        <v>277</v>
      </c>
      <c r="C44" s="275"/>
      <c r="D44" s="275"/>
      <c r="E44" s="275"/>
      <c r="F44" s="275"/>
      <c r="G44" s="275"/>
      <c r="H44" s="81"/>
      <c r="I44" s="81"/>
      <c r="J44" s="81"/>
      <c r="K44" s="81"/>
      <c r="L44" s="81"/>
      <c r="M44" s="81"/>
      <c r="N44" s="81"/>
      <c r="O44" s="81"/>
      <c r="P44" s="81"/>
      <c r="Q44" s="275"/>
      <c r="R44" s="275"/>
      <c r="S44" s="275"/>
      <c r="T44" s="275"/>
      <c r="U44" s="275"/>
      <c r="V44" s="275"/>
      <c r="W44" s="275"/>
      <c r="X44" s="281"/>
      <c r="Y44">
        <v>0.5</v>
      </c>
      <c r="AB44">
        <v>1</v>
      </c>
      <c r="AC44" s="81">
        <v>410</v>
      </c>
    </row>
    <row r="45" spans="1:29" ht="15.75" thickBot="1" x14ac:dyDescent="0.3">
      <c r="A45" s="85" t="s">
        <v>231</v>
      </c>
      <c r="B45" s="81">
        <v>410</v>
      </c>
      <c r="C45" s="275"/>
      <c r="D45" s="275"/>
      <c r="E45" s="275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508"/>
      <c r="R45" s="275"/>
      <c r="S45" s="275"/>
      <c r="T45" s="275"/>
      <c r="U45" s="275"/>
      <c r="V45" s="275"/>
      <c r="W45" s="275"/>
      <c r="X45" s="281"/>
      <c r="Y45">
        <v>0.5</v>
      </c>
      <c r="AC45" s="81">
        <v>313</v>
      </c>
    </row>
    <row r="46" spans="1:29" x14ac:dyDescent="0.25">
      <c r="A46" s="85" t="s">
        <v>231</v>
      </c>
      <c r="B46" s="227">
        <v>313</v>
      </c>
      <c r="C46" s="275"/>
      <c r="D46" s="275"/>
      <c r="E46" s="275"/>
      <c r="F46" s="275"/>
      <c r="G46" s="275"/>
      <c r="H46" s="275"/>
      <c r="I46" s="275"/>
      <c r="J46" s="81"/>
      <c r="K46" s="81"/>
      <c r="L46" s="81"/>
      <c r="M46" s="81"/>
      <c r="N46" s="81"/>
      <c r="O46" s="81"/>
      <c r="P46" s="81"/>
      <c r="Q46" s="275"/>
      <c r="R46" s="275"/>
      <c r="S46" s="275"/>
      <c r="T46" s="275"/>
      <c r="U46" s="275"/>
      <c r="V46" s="275"/>
      <c r="W46" s="275"/>
      <c r="X46" s="281"/>
      <c r="AB46">
        <v>3</v>
      </c>
      <c r="AC46" s="81">
        <v>314</v>
      </c>
    </row>
    <row r="47" spans="1:29" x14ac:dyDescent="0.25">
      <c r="A47" s="85" t="s">
        <v>231</v>
      </c>
      <c r="B47" s="227">
        <v>314</v>
      </c>
      <c r="C47" s="275"/>
      <c r="D47" s="275"/>
      <c r="E47" s="275"/>
      <c r="F47" s="275"/>
      <c r="G47" s="275"/>
      <c r="H47" s="275"/>
      <c r="I47" s="275"/>
      <c r="J47" s="81"/>
      <c r="K47" s="81"/>
      <c r="L47" s="81"/>
      <c r="M47" s="81"/>
      <c r="N47" s="81"/>
      <c r="O47" s="81"/>
      <c r="P47" s="275"/>
      <c r="Q47" s="275"/>
      <c r="R47" s="275"/>
      <c r="S47" s="275"/>
      <c r="T47" s="275"/>
      <c r="U47" s="275"/>
      <c r="V47" s="275"/>
      <c r="W47" s="275"/>
      <c r="X47" s="281"/>
      <c r="Y47">
        <v>3</v>
      </c>
      <c r="AB47">
        <v>1</v>
      </c>
      <c r="AC47" s="81">
        <v>323</v>
      </c>
    </row>
    <row r="48" spans="1:29" x14ac:dyDescent="0.25">
      <c r="A48" s="85" t="s">
        <v>231</v>
      </c>
      <c r="B48" s="227">
        <v>323</v>
      </c>
      <c r="C48" s="275"/>
      <c r="D48" s="275"/>
      <c r="E48" s="275"/>
      <c r="F48" s="275"/>
      <c r="G48" s="275"/>
      <c r="H48" s="275"/>
      <c r="I48" s="275"/>
      <c r="J48" s="81"/>
      <c r="K48" s="81"/>
      <c r="L48" s="81"/>
      <c r="M48" s="81"/>
      <c r="N48" s="81"/>
      <c r="O48" s="81"/>
      <c r="P48" s="275"/>
      <c r="Q48" s="275"/>
      <c r="R48" s="275"/>
      <c r="S48" s="275"/>
      <c r="T48" s="275"/>
      <c r="U48" s="275"/>
      <c r="V48" s="275"/>
      <c r="W48" s="275"/>
      <c r="X48" s="281"/>
      <c r="Y48">
        <v>1</v>
      </c>
      <c r="AB48">
        <v>1</v>
      </c>
      <c r="AC48" s="81">
        <v>335</v>
      </c>
    </row>
    <row r="49" spans="1:29" x14ac:dyDescent="0.25">
      <c r="A49" s="85" t="s">
        <v>231</v>
      </c>
      <c r="B49" s="227">
        <v>335</v>
      </c>
      <c r="C49" s="275"/>
      <c r="D49" s="275"/>
      <c r="E49" s="275"/>
      <c r="F49" s="275"/>
      <c r="G49" s="275"/>
      <c r="H49" s="275"/>
      <c r="I49" s="275"/>
      <c r="J49" s="275"/>
      <c r="K49" s="81"/>
      <c r="L49" s="81"/>
      <c r="M49" s="81"/>
      <c r="N49" s="81"/>
      <c r="O49" s="503"/>
      <c r="P49" s="275"/>
      <c r="Q49" s="275"/>
      <c r="R49" s="275"/>
      <c r="S49" s="275"/>
      <c r="T49" s="275"/>
      <c r="U49" s="275"/>
      <c r="V49" s="275"/>
      <c r="W49" s="275"/>
      <c r="X49" s="281"/>
      <c r="Y49">
        <v>1</v>
      </c>
      <c r="AB49">
        <v>1</v>
      </c>
      <c r="AC49" s="81">
        <v>322</v>
      </c>
    </row>
    <row r="50" spans="1:29" ht="15.75" thickBot="1" x14ac:dyDescent="0.3">
      <c r="A50" s="86" t="s">
        <v>231</v>
      </c>
      <c r="B50" s="497">
        <v>322</v>
      </c>
      <c r="C50" s="282"/>
      <c r="D50" s="282"/>
      <c r="E50" s="282"/>
      <c r="F50" s="282"/>
      <c r="G50" s="282"/>
      <c r="H50" s="282"/>
      <c r="I50" s="282"/>
      <c r="J50" s="282"/>
      <c r="K50" s="392"/>
      <c r="L50" s="392"/>
      <c r="M50" s="392"/>
      <c r="N50" s="392"/>
      <c r="O50" s="506"/>
      <c r="P50" s="282"/>
      <c r="Q50" s="282"/>
      <c r="R50" s="282"/>
      <c r="S50" s="282"/>
      <c r="T50" s="282"/>
      <c r="U50" s="282"/>
      <c r="V50" s="282"/>
      <c r="W50" s="282"/>
      <c r="X50" s="283"/>
      <c r="Y50">
        <v>1</v>
      </c>
      <c r="AB50">
        <v>1</v>
      </c>
      <c r="AC50" s="83">
        <v>610</v>
      </c>
    </row>
    <row r="51" spans="1:29" x14ac:dyDescent="0.25">
      <c r="A51" s="277">
        <v>610</v>
      </c>
      <c r="B51" s="291"/>
      <c r="C51" s="278"/>
      <c r="D51" s="278"/>
      <c r="E51" s="278"/>
      <c r="F51" s="278"/>
      <c r="G51" s="278"/>
      <c r="H51" s="278"/>
      <c r="I51" s="278"/>
      <c r="J51" s="278"/>
      <c r="K51" s="291"/>
      <c r="L51" s="291"/>
      <c r="M51" s="291"/>
      <c r="N51" s="291"/>
      <c r="O51" s="504"/>
      <c r="P51" s="291"/>
      <c r="Q51" s="291"/>
      <c r="R51" s="498"/>
      <c r="S51" s="278"/>
      <c r="T51" s="278"/>
      <c r="U51" s="278"/>
      <c r="V51" s="278"/>
      <c r="W51" s="278"/>
      <c r="X51" s="280"/>
      <c r="Y51">
        <v>1</v>
      </c>
      <c r="AC51" s="81"/>
    </row>
    <row r="52" spans="1:29" x14ac:dyDescent="0.25">
      <c r="A52" s="501">
        <v>331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503"/>
      <c r="P52" s="81"/>
      <c r="Q52" s="81"/>
      <c r="R52" s="81"/>
      <c r="S52" s="81"/>
      <c r="T52" s="81"/>
      <c r="U52" s="81"/>
      <c r="V52" s="81"/>
      <c r="W52" s="81"/>
      <c r="X52" s="267"/>
      <c r="AC52" s="92"/>
    </row>
    <row r="53" spans="1:29" x14ac:dyDescent="0.25">
      <c r="A53" s="501" t="s">
        <v>334</v>
      </c>
      <c r="B53" s="92" t="s">
        <v>361</v>
      </c>
      <c r="C53" s="81" t="s">
        <v>360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502"/>
      <c r="P53" s="275"/>
      <c r="Q53" s="275"/>
      <c r="R53" s="275"/>
      <c r="S53" s="275"/>
      <c r="T53" s="275"/>
      <c r="U53" s="275"/>
      <c r="V53" s="275"/>
      <c r="W53" s="275"/>
      <c r="X53" s="267"/>
      <c r="AC53" s="81"/>
    </row>
    <row r="54" spans="1:29" hidden="1" x14ac:dyDescent="0.25">
      <c r="A54" s="501">
        <v>485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503"/>
      <c r="P54" s="81"/>
      <c r="Q54" s="81"/>
      <c r="R54" s="81"/>
      <c r="S54" s="81"/>
      <c r="T54" s="81"/>
      <c r="U54" s="81"/>
      <c r="V54" s="81"/>
      <c r="W54" s="81"/>
      <c r="X54" s="267"/>
      <c r="AB54">
        <v>1</v>
      </c>
      <c r="AC54" s="65">
        <v>750</v>
      </c>
    </row>
    <row r="55" spans="1:29" hidden="1" x14ac:dyDescent="0.25">
      <c r="A55" s="501">
        <v>750</v>
      </c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503"/>
      <c r="P55" s="81"/>
      <c r="Q55" s="81"/>
      <c r="R55" s="81"/>
      <c r="S55" s="81"/>
      <c r="T55" s="81"/>
      <c r="U55" s="81"/>
      <c r="V55" s="81"/>
      <c r="W55" s="81"/>
      <c r="X55" s="267"/>
      <c r="Y55">
        <v>1</v>
      </c>
    </row>
    <row r="56" spans="1:29" x14ac:dyDescent="0.25">
      <c r="A56" s="501"/>
      <c r="B56" s="81" t="s">
        <v>505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503"/>
      <c r="P56" s="81"/>
      <c r="Q56" s="81"/>
      <c r="R56" s="81"/>
      <c r="S56" s="81"/>
      <c r="T56" s="81"/>
      <c r="U56" s="81"/>
      <c r="V56" s="81"/>
      <c r="W56" s="81"/>
      <c r="X56" s="267"/>
    </row>
    <row r="57" spans="1:29" x14ac:dyDescent="0.25">
      <c r="A57" s="501"/>
      <c r="B57" s="81" t="s">
        <v>506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503"/>
      <c r="P57" s="81"/>
      <c r="Q57" s="81"/>
      <c r="R57" s="81"/>
      <c r="S57" s="81"/>
      <c r="T57" s="81"/>
      <c r="U57" s="81"/>
      <c r="V57" s="81"/>
      <c r="W57" s="81"/>
      <c r="X57" s="267"/>
    </row>
    <row r="58" spans="1:29" x14ac:dyDescent="0.25">
      <c r="A58" s="501" t="s">
        <v>319</v>
      </c>
      <c r="B58" s="81" t="s">
        <v>335</v>
      </c>
      <c r="C58" s="81" t="s">
        <v>359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503"/>
      <c r="P58" s="81"/>
      <c r="Q58" s="81"/>
      <c r="R58" s="81"/>
      <c r="S58" s="81"/>
      <c r="T58" s="81"/>
      <c r="U58" s="81"/>
      <c r="V58" s="81"/>
      <c r="W58" s="81"/>
      <c r="X58" s="267"/>
    </row>
    <row r="59" spans="1:29" ht="15.75" thickBot="1" x14ac:dyDescent="0.3">
      <c r="A59" s="538" t="s">
        <v>319</v>
      </c>
      <c r="B59" s="392" t="s">
        <v>335</v>
      </c>
      <c r="C59" s="392" t="s">
        <v>360</v>
      </c>
      <c r="D59" s="87"/>
      <c r="E59" s="87"/>
      <c r="F59" s="87"/>
      <c r="G59" s="87"/>
      <c r="H59" s="87"/>
      <c r="I59" s="392"/>
      <c r="J59" s="392"/>
      <c r="K59" s="392"/>
      <c r="L59" s="392"/>
      <c r="M59" s="392"/>
      <c r="N59" s="392"/>
      <c r="O59" s="392"/>
      <c r="P59" s="392"/>
      <c r="Q59" s="392"/>
      <c r="R59" s="87"/>
      <c r="S59" s="87"/>
      <c r="T59" s="87"/>
      <c r="U59" s="87"/>
      <c r="V59" s="87"/>
      <c r="W59" s="87"/>
      <c r="X59" s="88"/>
    </row>
    <row r="64" spans="1:29" x14ac:dyDescent="0.25">
      <c r="B64" t="s">
        <v>559</v>
      </c>
    </row>
    <row r="67" spans="2:24" x14ac:dyDescent="0.25">
      <c r="E67" t="s">
        <v>558</v>
      </c>
      <c r="G67">
        <v>1</v>
      </c>
      <c r="H67">
        <v>2</v>
      </c>
      <c r="I67">
        <v>3</v>
      </c>
      <c r="J67">
        <v>4</v>
      </c>
      <c r="K67">
        <v>5</v>
      </c>
      <c r="L67">
        <v>6</v>
      </c>
      <c r="M67">
        <v>7</v>
      </c>
      <c r="N67">
        <v>8</v>
      </c>
      <c r="O67">
        <v>9</v>
      </c>
      <c r="P67">
        <v>10</v>
      </c>
      <c r="Q67">
        <v>11</v>
      </c>
      <c r="R67">
        <v>12</v>
      </c>
      <c r="S67">
        <v>13</v>
      </c>
      <c r="T67">
        <v>14</v>
      </c>
      <c r="U67">
        <v>15</v>
      </c>
      <c r="V67">
        <v>16</v>
      </c>
    </row>
    <row r="68" spans="2:24" x14ac:dyDescent="0.25">
      <c r="D68" t="s">
        <v>544</v>
      </c>
      <c r="E68" t="s">
        <v>522</v>
      </c>
      <c r="F68" t="s">
        <v>532</v>
      </c>
    </row>
    <row r="69" spans="2:24" x14ac:dyDescent="0.25">
      <c r="D69" t="s">
        <v>175</v>
      </c>
      <c r="E69" t="s">
        <v>523</v>
      </c>
      <c r="F69" t="s">
        <v>348</v>
      </c>
    </row>
    <row r="70" spans="2:24" x14ac:dyDescent="0.25">
      <c r="B70" t="s">
        <v>556</v>
      </c>
      <c r="C70" t="s">
        <v>549</v>
      </c>
      <c r="D70" t="s">
        <v>550</v>
      </c>
      <c r="E70" t="s">
        <v>524</v>
      </c>
      <c r="F70" t="s">
        <v>532</v>
      </c>
      <c r="G70" s="318" t="s">
        <v>534</v>
      </c>
      <c r="H70" s="318" t="s">
        <v>538</v>
      </c>
      <c r="I70" s="318" t="s">
        <v>535</v>
      </c>
      <c r="J70" s="318" t="s">
        <v>539</v>
      </c>
      <c r="K70" s="318" t="s">
        <v>536</v>
      </c>
      <c r="L70" s="318" t="s">
        <v>537</v>
      </c>
      <c r="M70" s="318" t="s">
        <v>540</v>
      </c>
      <c r="N70" s="318" t="s">
        <v>541</v>
      </c>
      <c r="O70" s="318">
        <v>221</v>
      </c>
      <c r="P70" s="318">
        <v>221</v>
      </c>
      <c r="Q70" s="318" t="s">
        <v>329</v>
      </c>
      <c r="R70" s="318" t="s">
        <v>329</v>
      </c>
      <c r="S70" s="318" t="s">
        <v>329</v>
      </c>
      <c r="T70" s="318"/>
      <c r="U70" s="318"/>
      <c r="V70" s="318"/>
      <c r="W70" s="318"/>
      <c r="X70" s="318"/>
    </row>
    <row r="71" spans="2:24" x14ac:dyDescent="0.25">
      <c r="B71" t="s">
        <v>552</v>
      </c>
      <c r="C71" t="s">
        <v>551</v>
      </c>
      <c r="D71" t="s">
        <v>545</v>
      </c>
      <c r="E71" t="s">
        <v>525</v>
      </c>
      <c r="F71" t="s">
        <v>532</v>
      </c>
      <c r="G71" s="318" t="s">
        <v>327</v>
      </c>
      <c r="H71" s="318" t="s">
        <v>327</v>
      </c>
      <c r="I71" s="318" t="s">
        <v>326</v>
      </c>
      <c r="J71" s="318" t="s">
        <v>326</v>
      </c>
      <c r="K71" s="318" t="s">
        <v>320</v>
      </c>
      <c r="L71" s="318" t="s">
        <v>322</v>
      </c>
      <c r="M71" s="318" t="s">
        <v>322</v>
      </c>
      <c r="N71" s="318">
        <v>322</v>
      </c>
      <c r="O71" s="318">
        <v>314</v>
      </c>
      <c r="P71" s="318">
        <v>314</v>
      </c>
      <c r="Q71" s="318">
        <v>314</v>
      </c>
      <c r="R71" s="318" t="s">
        <v>323</v>
      </c>
      <c r="S71" s="318" t="s">
        <v>323</v>
      </c>
      <c r="T71" s="318">
        <v>610</v>
      </c>
      <c r="U71" s="318"/>
      <c r="V71" s="318"/>
      <c r="W71" s="318"/>
      <c r="X71" s="318"/>
    </row>
    <row r="72" spans="2:24" x14ac:dyDescent="0.25">
      <c r="B72" t="s">
        <v>555</v>
      </c>
      <c r="C72" t="s">
        <v>400</v>
      </c>
      <c r="D72" t="s">
        <v>546</v>
      </c>
      <c r="E72" t="s">
        <v>526</v>
      </c>
      <c r="F72" t="s">
        <v>532</v>
      </c>
      <c r="G72" s="318" t="s">
        <v>324</v>
      </c>
      <c r="H72" s="318" t="s">
        <v>324</v>
      </c>
      <c r="I72" s="318" t="s">
        <v>324</v>
      </c>
      <c r="J72" s="318" t="s">
        <v>330</v>
      </c>
      <c r="K72" s="318" t="s">
        <v>330</v>
      </c>
      <c r="L72" s="318" t="s">
        <v>331</v>
      </c>
      <c r="M72" s="318" t="s">
        <v>331</v>
      </c>
      <c r="N72" s="318" t="s">
        <v>501</v>
      </c>
      <c r="O72" s="318">
        <v>350</v>
      </c>
      <c r="P72" s="318">
        <v>211</v>
      </c>
      <c r="Q72" s="318">
        <v>322</v>
      </c>
      <c r="R72" s="318">
        <v>462</v>
      </c>
      <c r="S72" s="318">
        <v>410</v>
      </c>
      <c r="T72" s="318" t="s">
        <v>321</v>
      </c>
      <c r="U72" s="318"/>
      <c r="V72" s="318"/>
      <c r="W72" s="318"/>
      <c r="X72" s="318"/>
    </row>
    <row r="73" spans="2:24" x14ac:dyDescent="0.25">
      <c r="B73" t="s">
        <v>557</v>
      </c>
      <c r="D73" t="s">
        <v>542</v>
      </c>
      <c r="E73" t="s">
        <v>527</v>
      </c>
      <c r="F73" t="s">
        <v>532</v>
      </c>
      <c r="G73" t="s">
        <v>533</v>
      </c>
      <c r="H73" s="318"/>
      <c r="I73" s="318"/>
      <c r="J73" s="318"/>
      <c r="K73" s="318"/>
      <c r="L73" s="318"/>
      <c r="M73" s="318"/>
      <c r="N73" s="318"/>
      <c r="O73" s="318"/>
      <c r="P73" s="318"/>
      <c r="Q73" s="318"/>
      <c r="R73" s="318"/>
      <c r="S73" s="318"/>
      <c r="T73" s="318"/>
      <c r="U73" s="318"/>
      <c r="V73" s="318"/>
      <c r="W73" s="318"/>
      <c r="X73" s="318"/>
    </row>
    <row r="74" spans="2:24" x14ac:dyDescent="0.25">
      <c r="D74" t="s">
        <v>543</v>
      </c>
      <c r="E74" t="s">
        <v>528</v>
      </c>
      <c r="F74" t="s">
        <v>348</v>
      </c>
      <c r="G74" t="s">
        <v>533</v>
      </c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18"/>
      <c r="S74" s="318"/>
      <c r="T74" s="318"/>
      <c r="U74" s="318"/>
      <c r="V74" s="318"/>
      <c r="W74" s="318"/>
      <c r="X74" s="318"/>
    </row>
    <row r="75" spans="2:24" x14ac:dyDescent="0.25">
      <c r="B75" t="s">
        <v>548</v>
      </c>
      <c r="D75" t="s">
        <v>547</v>
      </c>
      <c r="E75" t="s">
        <v>529</v>
      </c>
      <c r="F75" t="s">
        <v>348</v>
      </c>
      <c r="G75" s="318" t="s">
        <v>534</v>
      </c>
      <c r="H75" s="318" t="s">
        <v>534</v>
      </c>
      <c r="I75" s="318" t="s">
        <v>535</v>
      </c>
      <c r="J75" s="318" t="s">
        <v>535</v>
      </c>
      <c r="K75" s="318" t="s">
        <v>229</v>
      </c>
      <c r="L75" s="52" t="s">
        <v>229</v>
      </c>
      <c r="M75" s="52" t="s">
        <v>229</v>
      </c>
      <c r="N75" s="52" t="s">
        <v>536</v>
      </c>
      <c r="O75" s="52" t="s">
        <v>536</v>
      </c>
      <c r="P75" s="52">
        <v>277</v>
      </c>
      <c r="Q75" s="52" t="s">
        <v>231</v>
      </c>
      <c r="R75" s="52" t="s">
        <v>231</v>
      </c>
      <c r="S75" s="52" t="s">
        <v>231</v>
      </c>
      <c r="T75" s="52" t="s">
        <v>537</v>
      </c>
      <c r="U75" s="52" t="s">
        <v>537</v>
      </c>
      <c r="V75" s="52" t="s">
        <v>328</v>
      </c>
      <c r="W75" s="52" t="s">
        <v>328</v>
      </c>
      <c r="X75" s="52" t="s">
        <v>328</v>
      </c>
    </row>
    <row r="76" spans="2:24" x14ac:dyDescent="0.25">
      <c r="B76" t="s">
        <v>340</v>
      </c>
      <c r="E76" t="s">
        <v>530</v>
      </c>
      <c r="F76" t="s">
        <v>348</v>
      </c>
      <c r="G76" s="318" t="s">
        <v>538</v>
      </c>
      <c r="H76" s="318" t="s">
        <v>538</v>
      </c>
      <c r="I76" s="318" t="s">
        <v>539</v>
      </c>
      <c r="J76" s="318" t="s">
        <v>539</v>
      </c>
      <c r="K76" s="318" t="s">
        <v>539</v>
      </c>
      <c r="L76" s="52" t="s">
        <v>505</v>
      </c>
      <c r="M76" s="52" t="s">
        <v>506</v>
      </c>
      <c r="N76" s="52" t="s">
        <v>230</v>
      </c>
      <c r="O76" s="52" t="s">
        <v>230</v>
      </c>
      <c r="P76" s="52" t="s">
        <v>230</v>
      </c>
      <c r="Q76" s="52">
        <v>323</v>
      </c>
      <c r="R76" s="52">
        <v>323</v>
      </c>
      <c r="S76" s="52" t="s">
        <v>319</v>
      </c>
      <c r="T76" s="52" t="s">
        <v>319</v>
      </c>
      <c r="U76" s="52" t="s">
        <v>540</v>
      </c>
      <c r="V76" s="52" t="s">
        <v>540</v>
      </c>
      <c r="W76" s="52" t="s">
        <v>541</v>
      </c>
      <c r="X76" s="52" t="s">
        <v>541</v>
      </c>
    </row>
    <row r="77" spans="2:24" x14ac:dyDescent="0.25">
      <c r="B77" t="s">
        <v>563</v>
      </c>
      <c r="E77" t="s">
        <v>531</v>
      </c>
      <c r="F77" t="s">
        <v>348</v>
      </c>
      <c r="G77" s="318">
        <v>624</v>
      </c>
      <c r="H77" s="318">
        <v>625</v>
      </c>
      <c r="I77" s="318" t="s">
        <v>228</v>
      </c>
      <c r="J77" s="318" t="s">
        <v>228</v>
      </c>
      <c r="K77" s="318" t="s">
        <v>228</v>
      </c>
      <c r="L77" s="52">
        <v>610</v>
      </c>
      <c r="M77" s="52" t="s">
        <v>319</v>
      </c>
      <c r="N77" s="52" t="s">
        <v>319</v>
      </c>
      <c r="O77" s="52" t="s">
        <v>319</v>
      </c>
      <c r="P77" s="52">
        <v>424</v>
      </c>
      <c r="Q77" s="52" t="s">
        <v>325</v>
      </c>
      <c r="R77" s="52" t="s">
        <v>325</v>
      </c>
      <c r="S77" s="52" t="s">
        <v>325</v>
      </c>
      <c r="T77" s="52"/>
      <c r="U77" s="52"/>
      <c r="V77" s="52"/>
      <c r="W77" s="52"/>
      <c r="X77" s="52"/>
    </row>
    <row r="78" spans="2:24" x14ac:dyDescent="0.25">
      <c r="B78" t="s">
        <v>553</v>
      </c>
    </row>
    <row r="79" spans="2:24" x14ac:dyDescent="0.25">
      <c r="B79" t="s">
        <v>554</v>
      </c>
    </row>
    <row r="81" spans="1:24" x14ac:dyDescent="0.25">
      <c r="B81" t="s">
        <v>564</v>
      </c>
    </row>
    <row r="82" spans="1:24" x14ac:dyDescent="0.25">
      <c r="G82" s="533">
        <v>44701</v>
      </c>
      <c r="H82" s="533">
        <v>44702</v>
      </c>
      <c r="I82" s="533">
        <v>44703</v>
      </c>
      <c r="J82" s="533">
        <v>44704</v>
      </c>
      <c r="K82" s="533">
        <v>44705</v>
      </c>
      <c r="L82" s="533">
        <v>44706</v>
      </c>
      <c r="M82" s="533">
        <v>44707</v>
      </c>
      <c r="N82" s="533">
        <v>44708</v>
      </c>
      <c r="O82" s="533">
        <v>44709</v>
      </c>
      <c r="P82" s="533">
        <v>44710</v>
      </c>
      <c r="Q82" s="533">
        <v>44711</v>
      </c>
      <c r="R82" s="533">
        <v>44712</v>
      </c>
      <c r="S82" s="533">
        <v>44713</v>
      </c>
      <c r="T82" s="533">
        <v>44714</v>
      </c>
      <c r="U82" s="533">
        <v>44715</v>
      </c>
      <c r="V82" s="533">
        <v>44716</v>
      </c>
      <c r="W82" s="533">
        <v>44717</v>
      </c>
      <c r="X82" s="533">
        <v>44718</v>
      </c>
    </row>
    <row r="83" spans="1:24" x14ac:dyDescent="0.25">
      <c r="G83">
        <v>1</v>
      </c>
      <c r="H83">
        <v>2</v>
      </c>
      <c r="I83">
        <v>3</v>
      </c>
      <c r="J83">
        <v>4</v>
      </c>
      <c r="K83">
        <v>5</v>
      </c>
      <c r="L83">
        <v>6</v>
      </c>
      <c r="M83">
        <v>7</v>
      </c>
      <c r="N83">
        <v>8</v>
      </c>
      <c r="O83">
        <v>9</v>
      </c>
      <c r="P83">
        <v>10</v>
      </c>
      <c r="Q83">
        <v>11</v>
      </c>
      <c r="R83">
        <v>12</v>
      </c>
      <c r="S83">
        <v>13</v>
      </c>
      <c r="T83">
        <v>14</v>
      </c>
      <c r="U83">
        <v>15</v>
      </c>
      <c r="V83">
        <v>16</v>
      </c>
      <c r="W83">
        <v>17</v>
      </c>
      <c r="X83">
        <v>18</v>
      </c>
    </row>
    <row r="84" spans="1:24" x14ac:dyDescent="0.25">
      <c r="B84" t="s">
        <v>556</v>
      </c>
      <c r="C84" t="s">
        <v>549</v>
      </c>
      <c r="D84" t="s">
        <v>551</v>
      </c>
      <c r="E84" t="s">
        <v>524</v>
      </c>
      <c r="F84" t="s">
        <v>532</v>
      </c>
      <c r="H84" s="318">
        <v>221</v>
      </c>
      <c r="I84" s="318">
        <v>221</v>
      </c>
      <c r="J84" s="318" t="s">
        <v>534</v>
      </c>
      <c r="K84" s="318" t="s">
        <v>538</v>
      </c>
      <c r="L84" s="318" t="s">
        <v>535</v>
      </c>
      <c r="M84" s="318" t="s">
        <v>539</v>
      </c>
      <c r="N84" s="318" t="s">
        <v>536</v>
      </c>
      <c r="O84" s="318" t="s">
        <v>537</v>
      </c>
      <c r="P84" s="318" t="s">
        <v>540</v>
      </c>
      <c r="Q84" s="318">
        <v>610</v>
      </c>
      <c r="R84" s="318" t="s">
        <v>541</v>
      </c>
      <c r="S84" s="318" t="s">
        <v>511</v>
      </c>
      <c r="T84" s="52" t="s">
        <v>328</v>
      </c>
      <c r="U84" s="52" t="s">
        <v>328</v>
      </c>
      <c r="V84" s="52" t="s">
        <v>328</v>
      </c>
      <c r="W84" s="318" t="s">
        <v>331</v>
      </c>
      <c r="X84" s="318" t="s">
        <v>331</v>
      </c>
    </row>
    <row r="85" spans="1:24" x14ac:dyDescent="0.25">
      <c r="B85" t="s">
        <v>566</v>
      </c>
      <c r="C85" t="s">
        <v>565</v>
      </c>
      <c r="D85" t="s">
        <v>169</v>
      </c>
      <c r="E85" t="s">
        <v>525</v>
      </c>
      <c r="F85" t="s">
        <v>532</v>
      </c>
      <c r="H85" s="318" t="s">
        <v>327</v>
      </c>
      <c r="I85" s="318" t="s">
        <v>327</v>
      </c>
      <c r="J85" s="318" t="s">
        <v>326</v>
      </c>
      <c r="K85" s="318" t="s">
        <v>326</v>
      </c>
      <c r="L85" s="318" t="s">
        <v>322</v>
      </c>
      <c r="M85" s="318" t="s">
        <v>322</v>
      </c>
      <c r="N85" s="318">
        <v>462</v>
      </c>
      <c r="O85" s="318">
        <v>350</v>
      </c>
      <c r="P85" s="318">
        <v>314</v>
      </c>
      <c r="Q85" s="318">
        <v>314</v>
      </c>
      <c r="R85" s="318">
        <v>314</v>
      </c>
      <c r="S85" s="318" t="s">
        <v>511</v>
      </c>
      <c r="T85" s="52">
        <v>277</v>
      </c>
      <c r="U85" s="318" t="s">
        <v>320</v>
      </c>
      <c r="V85" s="318" t="s">
        <v>321</v>
      </c>
      <c r="W85" s="318"/>
      <c r="X85" s="318"/>
    </row>
    <row r="86" spans="1:24" x14ac:dyDescent="0.25">
      <c r="A86" t="s">
        <v>188</v>
      </c>
      <c r="B86" t="s">
        <v>567</v>
      </c>
      <c r="C86" t="s">
        <v>400</v>
      </c>
      <c r="D86" t="s">
        <v>164</v>
      </c>
      <c r="E86" t="s">
        <v>526</v>
      </c>
      <c r="F86" t="s">
        <v>532</v>
      </c>
      <c r="H86" s="318">
        <v>211</v>
      </c>
      <c r="I86" s="318" t="s">
        <v>501</v>
      </c>
      <c r="J86" s="318">
        <v>410</v>
      </c>
      <c r="K86" s="318" t="s">
        <v>323</v>
      </c>
      <c r="L86" s="318" t="s">
        <v>323</v>
      </c>
      <c r="M86" s="318" t="s">
        <v>324</v>
      </c>
      <c r="N86" s="318" t="s">
        <v>324</v>
      </c>
      <c r="O86" s="318" t="s">
        <v>324</v>
      </c>
      <c r="P86" s="318">
        <v>323</v>
      </c>
      <c r="Q86" s="318">
        <v>323</v>
      </c>
      <c r="R86" s="318">
        <v>424</v>
      </c>
      <c r="S86" s="318" t="s">
        <v>511</v>
      </c>
      <c r="T86" s="52" t="s">
        <v>329</v>
      </c>
      <c r="U86" s="318" t="s">
        <v>329</v>
      </c>
      <c r="V86" s="318" t="s">
        <v>329</v>
      </c>
      <c r="W86" s="318" t="s">
        <v>330</v>
      </c>
      <c r="X86" s="318" t="s">
        <v>330</v>
      </c>
    </row>
    <row r="87" spans="1:24" x14ac:dyDescent="0.25">
      <c r="D87" t="s">
        <v>572</v>
      </c>
      <c r="E87" t="s">
        <v>527</v>
      </c>
      <c r="F87" t="s">
        <v>532</v>
      </c>
      <c r="G87" t="s">
        <v>533</v>
      </c>
      <c r="U87" s="318"/>
      <c r="V87" s="318"/>
      <c r="W87" s="318"/>
      <c r="X87" s="318"/>
    </row>
    <row r="88" spans="1:24" x14ac:dyDescent="0.25">
      <c r="D88" t="s">
        <v>573</v>
      </c>
      <c r="E88" t="s">
        <v>528</v>
      </c>
      <c r="F88" t="s">
        <v>348</v>
      </c>
      <c r="G88" t="s">
        <v>533</v>
      </c>
    </row>
    <row r="89" spans="1:24" x14ac:dyDescent="0.25">
      <c r="B89" t="s">
        <v>553</v>
      </c>
      <c r="C89" t="s">
        <v>548</v>
      </c>
      <c r="D89" t="s">
        <v>165</v>
      </c>
      <c r="E89" t="s">
        <v>529</v>
      </c>
      <c r="F89" t="s">
        <v>348</v>
      </c>
      <c r="H89" s="318" t="s">
        <v>534</v>
      </c>
      <c r="I89" s="318" t="s">
        <v>535</v>
      </c>
      <c r="J89" s="318" t="s">
        <v>536</v>
      </c>
      <c r="K89" s="318" t="s">
        <v>537</v>
      </c>
      <c r="L89" s="318" t="s">
        <v>228</v>
      </c>
      <c r="M89" s="318" t="s">
        <v>228</v>
      </c>
      <c r="N89" s="318" t="s">
        <v>228</v>
      </c>
      <c r="O89" s="318" t="s">
        <v>229</v>
      </c>
      <c r="P89" s="318" t="s">
        <v>229</v>
      </c>
      <c r="Q89" s="318" t="s">
        <v>229</v>
      </c>
      <c r="R89" s="318" t="s">
        <v>231</v>
      </c>
      <c r="S89" s="318" t="s">
        <v>231</v>
      </c>
      <c r="T89" s="318" t="s">
        <v>231</v>
      </c>
    </row>
    <row r="90" spans="1:24" x14ac:dyDescent="0.25">
      <c r="C90" t="s">
        <v>552</v>
      </c>
      <c r="D90" t="s">
        <v>340</v>
      </c>
      <c r="E90" t="s">
        <v>530</v>
      </c>
      <c r="F90" t="s">
        <v>348</v>
      </c>
      <c r="H90" s="318" t="s">
        <v>538</v>
      </c>
      <c r="I90" s="318" t="s">
        <v>539</v>
      </c>
      <c r="J90" t="s">
        <v>560</v>
      </c>
      <c r="K90" s="318" t="s">
        <v>540</v>
      </c>
      <c r="L90" s="318" t="s">
        <v>541</v>
      </c>
      <c r="M90" t="s">
        <v>561</v>
      </c>
      <c r="N90" s="318" t="s">
        <v>230</v>
      </c>
      <c r="O90" s="318" t="s">
        <v>230</v>
      </c>
      <c r="P90" s="318" t="s">
        <v>230</v>
      </c>
      <c r="Q90" s="318">
        <v>610</v>
      </c>
      <c r="R90" s="318" t="s">
        <v>319</v>
      </c>
      <c r="S90" s="318" t="s">
        <v>319</v>
      </c>
      <c r="T90" s="318" t="s">
        <v>319</v>
      </c>
    </row>
    <row r="91" spans="1:24" x14ac:dyDescent="0.25">
      <c r="B91" t="s">
        <v>569</v>
      </c>
      <c r="C91" t="s">
        <v>166</v>
      </c>
      <c r="D91" t="s">
        <v>568</v>
      </c>
      <c r="E91" t="s">
        <v>522</v>
      </c>
      <c r="F91" t="s">
        <v>532</v>
      </c>
      <c r="L91" t="s">
        <v>325</v>
      </c>
      <c r="M91" t="s">
        <v>325</v>
      </c>
      <c r="N91" t="s">
        <v>325</v>
      </c>
      <c r="O91" s="318" t="s">
        <v>562</v>
      </c>
      <c r="P91" t="s">
        <v>562</v>
      </c>
      <c r="Q91">
        <v>322</v>
      </c>
      <c r="S91" s="318" t="s">
        <v>511</v>
      </c>
    </row>
    <row r="92" spans="1:24" x14ac:dyDescent="0.25">
      <c r="D92" t="s">
        <v>175</v>
      </c>
      <c r="E92" t="s">
        <v>523</v>
      </c>
      <c r="F92" t="s">
        <v>348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"/>
  <sheetViews>
    <sheetView workbookViewId="0">
      <selection activeCell="S34" sqref="S34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5:F33"/>
  <sheetViews>
    <sheetView topLeftCell="A16" workbookViewId="0">
      <selection activeCell="D23" sqref="D23"/>
    </sheetView>
  </sheetViews>
  <sheetFormatPr defaultRowHeight="15" x14ac:dyDescent="0.25"/>
  <cols>
    <col min="1" max="1" width="9.140625" style="1"/>
    <col min="2" max="2" width="11.5703125" style="631" customWidth="1"/>
    <col min="3" max="3" width="63.7109375" style="622" customWidth="1"/>
    <col min="4" max="4" width="82" style="631" customWidth="1"/>
    <col min="5" max="5" width="21.5703125" style="1" customWidth="1"/>
    <col min="6" max="6" width="26.85546875" style="1" customWidth="1"/>
  </cols>
  <sheetData>
    <row r="5" spans="1:6" ht="15.75" thickBot="1" x14ac:dyDescent="0.3">
      <c r="A5" s="624" t="s">
        <v>584</v>
      </c>
      <c r="B5" s="636"/>
      <c r="C5" s="636"/>
      <c r="D5" s="636"/>
    </row>
    <row r="6" spans="1:6" ht="15.75" thickBot="1" x14ac:dyDescent="0.3">
      <c r="B6" s="632" t="s">
        <v>579</v>
      </c>
      <c r="C6" s="620" t="s">
        <v>580</v>
      </c>
      <c r="D6" s="632" t="s">
        <v>581</v>
      </c>
    </row>
    <row r="7" spans="1:6" ht="61.5" thickTop="1" thickBot="1" x14ac:dyDescent="0.3">
      <c r="A7" s="1" t="s">
        <v>584</v>
      </c>
      <c r="B7" s="634">
        <v>1</v>
      </c>
      <c r="C7" s="621" t="s">
        <v>593</v>
      </c>
      <c r="D7" s="633" t="s">
        <v>583</v>
      </c>
      <c r="E7" s="625"/>
      <c r="F7" s="625"/>
    </row>
    <row r="8" spans="1:6" ht="105.75" thickBot="1" x14ac:dyDescent="0.3">
      <c r="A8" s="1" t="s">
        <v>584</v>
      </c>
      <c r="B8" s="634">
        <v>2</v>
      </c>
      <c r="C8" s="621" t="s">
        <v>292</v>
      </c>
      <c r="D8" s="633" t="s">
        <v>582</v>
      </c>
      <c r="E8" s="625"/>
      <c r="F8" s="625"/>
    </row>
    <row r="9" spans="1:6" ht="30.75" thickBot="1" x14ac:dyDescent="0.3">
      <c r="A9" s="1" t="s">
        <v>584</v>
      </c>
      <c r="B9" s="634">
        <v>3</v>
      </c>
      <c r="C9" s="621" t="s">
        <v>373</v>
      </c>
      <c r="D9" s="633" t="s">
        <v>284</v>
      </c>
    </row>
    <row r="10" spans="1:6" ht="90" x14ac:dyDescent="0.25">
      <c r="A10" s="1" t="s">
        <v>584</v>
      </c>
      <c r="B10" s="634">
        <v>4</v>
      </c>
      <c r="C10" s="621" t="s">
        <v>374</v>
      </c>
      <c r="D10" s="633" t="s">
        <v>375</v>
      </c>
    </row>
    <row r="12" spans="1:6" ht="15.75" thickBot="1" x14ac:dyDescent="0.3">
      <c r="A12" s="624" t="s">
        <v>585</v>
      </c>
      <c r="B12" s="636"/>
      <c r="C12" s="636"/>
      <c r="D12" s="636"/>
    </row>
    <row r="13" spans="1:6" ht="15.75" thickBot="1" x14ac:dyDescent="0.3">
      <c r="B13" s="632" t="s">
        <v>579</v>
      </c>
      <c r="C13" s="620" t="s">
        <v>580</v>
      </c>
      <c r="D13" s="632" t="s">
        <v>581</v>
      </c>
    </row>
    <row r="14" spans="1:6" ht="61.5" thickTop="1" thickBot="1" x14ac:dyDescent="0.3">
      <c r="A14" s="1" t="s">
        <v>585</v>
      </c>
      <c r="B14" s="634">
        <v>1</v>
      </c>
      <c r="C14" s="621" t="s">
        <v>593</v>
      </c>
      <c r="D14" s="633" t="s">
        <v>590</v>
      </c>
    </row>
    <row r="15" spans="1:6" ht="90.75" thickBot="1" x14ac:dyDescent="0.3">
      <c r="A15" s="1" t="s">
        <v>585</v>
      </c>
      <c r="B15" s="634">
        <v>2</v>
      </c>
      <c r="C15" s="623" t="s">
        <v>597</v>
      </c>
      <c r="D15" s="633" t="s">
        <v>596</v>
      </c>
    </row>
    <row r="16" spans="1:6" ht="30.75" thickBot="1" x14ac:dyDescent="0.3">
      <c r="A16" s="1" t="s">
        <v>585</v>
      </c>
      <c r="B16" s="634">
        <v>3</v>
      </c>
      <c r="C16" s="621" t="s">
        <v>594</v>
      </c>
      <c r="D16" s="633" t="s">
        <v>595</v>
      </c>
    </row>
    <row r="17" spans="1:6" ht="90" x14ac:dyDescent="0.25">
      <c r="A17" s="1" t="s">
        <v>585</v>
      </c>
      <c r="B17" s="634">
        <v>4</v>
      </c>
      <c r="C17" s="621" t="s">
        <v>374</v>
      </c>
      <c r="D17" s="633" t="s">
        <v>375</v>
      </c>
    </row>
    <row r="18" spans="1:6" x14ac:dyDescent="0.25">
      <c r="B18" s="635"/>
    </row>
    <row r="19" spans="1:6" ht="15.75" thickBot="1" x14ac:dyDescent="0.3">
      <c r="A19" s="624" t="s">
        <v>591</v>
      </c>
      <c r="B19" s="637"/>
      <c r="C19" s="636"/>
      <c r="D19" s="636"/>
    </row>
    <row r="20" spans="1:6" ht="15.75" thickBot="1" x14ac:dyDescent="0.3">
      <c r="B20" s="632" t="s">
        <v>579</v>
      </c>
      <c r="C20" s="620" t="s">
        <v>580</v>
      </c>
      <c r="D20" s="632" t="s">
        <v>581</v>
      </c>
      <c r="E20" s="626"/>
      <c r="F20" s="626"/>
    </row>
    <row r="21" spans="1:6" ht="61.5" thickTop="1" thickBot="1" x14ac:dyDescent="0.3">
      <c r="A21" s="1" t="s">
        <v>591</v>
      </c>
      <c r="B21" s="634">
        <v>1</v>
      </c>
      <c r="C21" s="621" t="s">
        <v>586</v>
      </c>
      <c r="D21" s="633" t="s">
        <v>588</v>
      </c>
      <c r="E21" s="627"/>
      <c r="F21" s="628"/>
    </row>
    <row r="22" spans="1:6" ht="60.75" thickBot="1" x14ac:dyDescent="0.3">
      <c r="A22" s="1" t="s">
        <v>591</v>
      </c>
      <c r="B22" s="634">
        <v>2</v>
      </c>
      <c r="C22" s="621" t="s">
        <v>593</v>
      </c>
      <c r="D22" s="633" t="s">
        <v>590</v>
      </c>
      <c r="E22" s="627"/>
      <c r="F22" s="628"/>
    </row>
    <row r="23" spans="1:6" ht="30.75" thickBot="1" x14ac:dyDescent="0.3">
      <c r="A23" s="1" t="s">
        <v>591</v>
      </c>
      <c r="B23" s="634">
        <v>3</v>
      </c>
      <c r="C23" s="623" t="s">
        <v>592</v>
      </c>
      <c r="D23" s="633" t="s">
        <v>598</v>
      </c>
      <c r="E23" s="627"/>
      <c r="F23" s="628"/>
    </row>
    <row r="24" spans="1:6" ht="90" x14ac:dyDescent="0.25">
      <c r="A24" s="1" t="s">
        <v>591</v>
      </c>
      <c r="B24" s="634">
        <v>4</v>
      </c>
      <c r="C24" s="623" t="s">
        <v>374</v>
      </c>
      <c r="D24" s="633" t="s">
        <v>375</v>
      </c>
      <c r="E24" s="627"/>
      <c r="F24" s="628"/>
    </row>
    <row r="26" spans="1:6" ht="15.75" thickBot="1" x14ac:dyDescent="0.3">
      <c r="A26" s="624" t="s">
        <v>587</v>
      </c>
      <c r="B26" s="636"/>
      <c r="C26" s="636"/>
      <c r="D26" s="636"/>
    </row>
    <row r="27" spans="1:6" ht="15.75" thickBot="1" x14ac:dyDescent="0.3">
      <c r="B27" s="632" t="s">
        <v>579</v>
      </c>
      <c r="C27" s="620" t="s">
        <v>580</v>
      </c>
      <c r="D27" s="632" t="s">
        <v>581</v>
      </c>
      <c r="E27" s="629"/>
      <c r="F27" s="629"/>
    </row>
    <row r="28" spans="1:6" ht="61.5" thickTop="1" thickBot="1" x14ac:dyDescent="0.3">
      <c r="A28" s="1" t="s">
        <v>587</v>
      </c>
      <c r="B28" s="634">
        <v>1</v>
      </c>
      <c r="C28" s="621" t="s">
        <v>593</v>
      </c>
      <c r="D28" s="633" t="s">
        <v>372</v>
      </c>
      <c r="E28" s="630"/>
      <c r="F28" s="628"/>
    </row>
    <row r="29" spans="1:6" ht="60.75" thickBot="1" x14ac:dyDescent="0.3">
      <c r="A29" s="1" t="s">
        <v>587</v>
      </c>
      <c r="B29" s="634">
        <v>2</v>
      </c>
      <c r="C29" s="621" t="s">
        <v>589</v>
      </c>
      <c r="D29" s="633" t="s">
        <v>376</v>
      </c>
      <c r="E29" s="630"/>
      <c r="F29" s="628"/>
    </row>
    <row r="30" spans="1:6" ht="60.75" thickBot="1" x14ac:dyDescent="0.3">
      <c r="A30" s="1" t="s">
        <v>587</v>
      </c>
      <c r="B30" s="634">
        <v>3</v>
      </c>
      <c r="C30" s="621" t="s">
        <v>586</v>
      </c>
      <c r="D30" s="633" t="s">
        <v>588</v>
      </c>
      <c r="E30" s="630"/>
      <c r="F30" s="628"/>
    </row>
    <row r="31" spans="1:6" ht="90" x14ac:dyDescent="0.25">
      <c r="A31" s="1" t="s">
        <v>587</v>
      </c>
      <c r="B31" s="634">
        <v>4</v>
      </c>
      <c r="C31" s="621" t="s">
        <v>374</v>
      </c>
      <c r="D31" s="633" t="s">
        <v>375</v>
      </c>
      <c r="E31" s="630"/>
      <c r="F31" s="628"/>
    </row>
    <row r="32" spans="1:6" ht="26.25" customHeight="1" x14ac:dyDescent="0.25">
      <c r="B32" s="635"/>
    </row>
    <row r="33" spans="2:2" x14ac:dyDescent="0.25">
      <c r="B33" s="635"/>
    </row>
  </sheetData>
  <autoFilter ref="A4:D31"/>
  <sortState ref="A14:D17">
    <sortCondition ref="B14:B17"/>
  </sortState>
  <conditionalFormatting sqref="C1:C1048576">
    <cfRule type="duplicateValues" dxfId="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E6:G22"/>
  <sheetViews>
    <sheetView view="pageBreakPreview" zoomScale="60" zoomScaleNormal="100" workbookViewId="0">
      <selection activeCell="I50" sqref="I50"/>
    </sheetView>
  </sheetViews>
  <sheetFormatPr defaultRowHeight="15" x14ac:dyDescent="0.25"/>
  <cols>
    <col min="5" max="5" width="45.85546875" bestFit="1" customWidth="1"/>
    <col min="6" max="6" width="24.7109375" customWidth="1"/>
    <col min="7" max="7" width="16.42578125" bestFit="1" customWidth="1"/>
    <col min="8" max="8" width="33.28515625" bestFit="1" customWidth="1"/>
  </cols>
  <sheetData>
    <row r="6" spans="5:7" ht="47.25" x14ac:dyDescent="0.25">
      <c r="E6" s="407" t="s">
        <v>410</v>
      </c>
      <c r="F6" s="408" t="s">
        <v>408</v>
      </c>
      <c r="G6" s="2" t="s">
        <v>409</v>
      </c>
    </row>
    <row r="7" spans="5:7" ht="15.75" x14ac:dyDescent="0.25">
      <c r="E7" s="407" t="s">
        <v>14</v>
      </c>
      <c r="F7" s="407"/>
      <c r="G7" s="407"/>
    </row>
    <row r="8" spans="5:7" ht="15.75" x14ac:dyDescent="0.25">
      <c r="E8" s="407" t="s">
        <v>8</v>
      </c>
      <c r="F8" s="407"/>
      <c r="G8" s="407"/>
    </row>
    <row r="9" spans="5:7" ht="15.75" x14ac:dyDescent="0.25">
      <c r="E9" s="407" t="s">
        <v>16</v>
      </c>
      <c r="F9" s="407"/>
      <c r="G9" s="407"/>
    </row>
    <row r="10" spans="5:7" ht="15.75" x14ac:dyDescent="0.25">
      <c r="E10" s="407" t="s">
        <v>12</v>
      </c>
      <c r="F10" s="407"/>
      <c r="G10" s="407"/>
    </row>
    <row r="11" spans="5:7" ht="15.75" x14ac:dyDescent="0.25">
      <c r="E11" s="407" t="s">
        <v>403</v>
      </c>
      <c r="F11" s="407"/>
      <c r="G11" s="407"/>
    </row>
    <row r="12" spans="5:7" ht="15.75" x14ac:dyDescent="0.25">
      <c r="E12" s="407" t="s">
        <v>13</v>
      </c>
      <c r="F12" s="407"/>
      <c r="G12" s="407"/>
    </row>
    <row r="13" spans="5:7" ht="15.75" x14ac:dyDescent="0.25">
      <c r="E13" s="407" t="s">
        <v>7</v>
      </c>
      <c r="F13" s="407"/>
      <c r="G13" s="407"/>
    </row>
    <row r="14" spans="5:7" ht="15.75" x14ac:dyDescent="0.25">
      <c r="E14" s="407" t="s">
        <v>17</v>
      </c>
      <c r="F14" s="407"/>
      <c r="G14" s="407"/>
    </row>
    <row r="15" spans="5:7" ht="15.75" x14ac:dyDescent="0.25">
      <c r="E15" s="407" t="s">
        <v>18</v>
      </c>
      <c r="F15" s="407"/>
      <c r="G15" s="407"/>
    </row>
    <row r="16" spans="5:7" ht="15.75" x14ac:dyDescent="0.25">
      <c r="E16" s="407" t="s">
        <v>370</v>
      </c>
      <c r="F16" s="407"/>
      <c r="G16" s="407"/>
    </row>
    <row r="17" spans="5:7" ht="15.75" x14ac:dyDescent="0.25">
      <c r="E17" s="407" t="s">
        <v>10</v>
      </c>
      <c r="F17" s="407"/>
      <c r="G17" s="407"/>
    </row>
    <row r="18" spans="5:7" ht="15.75" x14ac:dyDescent="0.25">
      <c r="E18" s="407" t="s">
        <v>11</v>
      </c>
      <c r="F18" s="407"/>
      <c r="G18" s="407"/>
    </row>
    <row r="19" spans="5:7" ht="15.75" x14ac:dyDescent="0.25">
      <c r="E19" s="407" t="s">
        <v>297</v>
      </c>
      <c r="F19" s="407"/>
      <c r="G19" s="407"/>
    </row>
    <row r="20" spans="5:7" ht="15.75" x14ac:dyDescent="0.25">
      <c r="E20" s="407" t="s">
        <v>15</v>
      </c>
      <c r="F20" s="407"/>
      <c r="G20" s="407"/>
    </row>
    <row r="21" spans="5:7" ht="15.75" x14ac:dyDescent="0.25">
      <c r="E21" s="407" t="s">
        <v>22</v>
      </c>
      <c r="F21" s="407"/>
      <c r="G21" s="407"/>
    </row>
    <row r="22" spans="5:7" ht="15.75" x14ac:dyDescent="0.25">
      <c r="E22" s="407" t="s">
        <v>258</v>
      </c>
      <c r="F22" s="407"/>
      <c r="G22" s="407"/>
    </row>
  </sheetData>
  <pageMargins left="0.7" right="0.7" top="0.75" bottom="0.75" header="0.3" footer="0.3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2:LY40"/>
  <sheetViews>
    <sheetView zoomScale="85" zoomScaleNormal="85" workbookViewId="0">
      <pane xSplit="3" ySplit="3" topLeftCell="JU4" activePane="bottomRight" state="frozen"/>
      <selection pane="topRight" activeCell="E1" sqref="E1"/>
      <selection pane="bottomLeft" activeCell="A4" sqref="A4"/>
      <selection pane="bottomRight" activeCell="B56" sqref="B56"/>
    </sheetView>
  </sheetViews>
  <sheetFormatPr defaultRowHeight="15" x14ac:dyDescent="0.25"/>
  <cols>
    <col min="1" max="1" width="19.7109375" bestFit="1" customWidth="1"/>
    <col min="2" max="2" width="27.42578125" bestFit="1" customWidth="1"/>
    <col min="3" max="3" width="10.5703125" customWidth="1"/>
    <col min="4" max="31" width="4.5703125" customWidth="1"/>
    <col min="32" max="32" width="4.42578125" customWidth="1"/>
    <col min="33" max="189" width="4.5703125" customWidth="1"/>
    <col min="190" max="190" width="4.7109375" customWidth="1"/>
    <col min="191" max="215" width="4.5703125" customWidth="1"/>
    <col min="216" max="245" width="4.42578125" customWidth="1"/>
    <col min="246" max="275" width="4.5703125" bestFit="1" customWidth="1"/>
    <col min="276" max="276" width="4.5703125" customWidth="1"/>
    <col min="277" max="280" width="4.42578125" customWidth="1"/>
    <col min="281" max="281" width="4.7109375" bestFit="1" customWidth="1"/>
    <col min="282" max="306" width="4.42578125" customWidth="1"/>
    <col min="307" max="336" width="4.5703125" bestFit="1" customWidth="1"/>
    <col min="337" max="337" width="4.5703125" customWidth="1"/>
  </cols>
  <sheetData>
    <row r="2" spans="1:337" ht="15.75" thickBot="1" x14ac:dyDescent="0.3">
      <c r="C2" s="7"/>
      <c r="D2" s="1281" t="s">
        <v>35</v>
      </c>
      <c r="E2" s="1282"/>
      <c r="F2" s="1282"/>
      <c r="G2" s="1282"/>
      <c r="H2" s="1282"/>
      <c r="I2" s="1282"/>
      <c r="J2" s="1282"/>
      <c r="K2" s="1282"/>
      <c r="L2" s="1282"/>
      <c r="M2" s="1282"/>
      <c r="N2" s="1282"/>
      <c r="O2" s="1282"/>
      <c r="P2" s="1282"/>
      <c r="Q2" s="1282"/>
      <c r="R2" s="1282"/>
      <c r="S2" s="1282"/>
      <c r="T2" s="1282"/>
      <c r="U2" s="1282"/>
      <c r="V2" s="1282"/>
      <c r="W2" s="1282"/>
      <c r="X2" s="1282"/>
      <c r="Y2" s="1282"/>
      <c r="Z2" s="1282"/>
      <c r="AA2" s="1282"/>
      <c r="AB2" s="1282"/>
      <c r="AC2" s="1282"/>
      <c r="AD2" s="1282"/>
      <c r="AE2" s="1282"/>
      <c r="AF2" s="1284" t="s">
        <v>36</v>
      </c>
      <c r="AG2" s="1285"/>
      <c r="AH2" s="1285"/>
      <c r="AI2" s="1285"/>
      <c r="AJ2" s="1285"/>
      <c r="AK2" s="1285"/>
      <c r="AL2" s="1285"/>
      <c r="AM2" s="1285"/>
      <c r="AN2" s="1285"/>
      <c r="AO2" s="1285"/>
      <c r="AP2" s="1285"/>
      <c r="AQ2" s="1285"/>
      <c r="AR2" s="1285"/>
      <c r="AS2" s="1285"/>
      <c r="AT2" s="1285"/>
      <c r="AU2" s="1285"/>
      <c r="AV2" s="1285"/>
      <c r="AW2" s="1285"/>
      <c r="AX2" s="1285"/>
      <c r="AY2" s="1285"/>
      <c r="AZ2" s="1285"/>
      <c r="BA2" s="1285"/>
      <c r="BB2" s="1285"/>
      <c r="BC2" s="1285"/>
      <c r="BD2" s="1285"/>
      <c r="BE2" s="1285"/>
      <c r="BF2" s="1285"/>
      <c r="BG2" s="1285"/>
      <c r="BH2" s="1285"/>
      <c r="BI2" s="1285"/>
      <c r="BJ2" s="1286"/>
      <c r="BK2" s="1287" t="s">
        <v>37</v>
      </c>
      <c r="BL2" s="1288"/>
      <c r="BM2" s="1288"/>
      <c r="BN2" s="1288"/>
      <c r="BO2" s="1288"/>
      <c r="BP2" s="1288"/>
      <c r="BQ2" s="1288"/>
      <c r="BR2" s="1288"/>
      <c r="BS2" s="1288"/>
      <c r="BT2" s="1288"/>
      <c r="BU2" s="1288"/>
      <c r="BV2" s="1288"/>
      <c r="BW2" s="1288"/>
      <c r="BX2" s="1288"/>
      <c r="BY2" s="1288"/>
      <c r="BZ2" s="1288"/>
      <c r="CA2" s="1288"/>
      <c r="CB2" s="1288"/>
      <c r="CC2" s="1288"/>
      <c r="CD2" s="1288"/>
      <c r="CE2" s="1288"/>
      <c r="CF2" s="1288"/>
      <c r="CG2" s="1288"/>
      <c r="CH2" s="1288"/>
      <c r="CI2" s="1288"/>
      <c r="CJ2" s="1288"/>
      <c r="CK2" s="1288"/>
      <c r="CL2" s="1288"/>
      <c r="CM2" s="1288"/>
      <c r="CN2" s="1289"/>
      <c r="CO2" s="1290" t="s">
        <v>38</v>
      </c>
      <c r="CP2" s="1290"/>
      <c r="CQ2" s="1290"/>
      <c r="CR2" s="1290"/>
      <c r="CS2" s="1290"/>
      <c r="CT2" s="1290"/>
      <c r="CU2" s="1290"/>
      <c r="CV2" s="1290"/>
      <c r="CW2" s="1290"/>
      <c r="CX2" s="1290"/>
      <c r="CY2" s="1290"/>
      <c r="CZ2" s="1290"/>
      <c r="DA2" s="1290"/>
      <c r="DB2" s="1290"/>
      <c r="DC2" s="1290"/>
      <c r="DD2" s="1290"/>
      <c r="DE2" s="1290"/>
      <c r="DF2" s="1290"/>
      <c r="DG2" s="1290"/>
      <c r="DH2" s="1290"/>
      <c r="DI2" s="1290"/>
      <c r="DJ2" s="1290"/>
      <c r="DK2" s="1290"/>
      <c r="DL2" s="1290"/>
      <c r="DM2" s="1290"/>
      <c r="DN2" s="1290"/>
      <c r="DO2" s="1290"/>
      <c r="DP2" s="1290"/>
      <c r="DQ2" s="1290"/>
      <c r="DR2" s="1290"/>
      <c r="DS2" s="1290"/>
      <c r="DT2" s="1290" t="s">
        <v>39</v>
      </c>
      <c r="DU2" s="1290"/>
      <c r="DV2" s="1290"/>
      <c r="DW2" s="1290"/>
      <c r="DX2" s="1290"/>
      <c r="DY2" s="1290"/>
      <c r="DZ2" s="1290"/>
      <c r="EA2" s="1290"/>
      <c r="EB2" s="1290"/>
      <c r="EC2" s="1290"/>
      <c r="ED2" s="1290"/>
      <c r="EE2" s="1290"/>
      <c r="EF2" s="1290"/>
      <c r="EG2" s="1290"/>
      <c r="EH2" s="1290"/>
      <c r="EI2" s="1290"/>
      <c r="EJ2" s="1290"/>
      <c r="EK2" s="1290"/>
      <c r="EL2" s="1290"/>
      <c r="EM2" s="1290"/>
      <c r="EN2" s="1290"/>
      <c r="EO2" s="1290"/>
      <c r="EP2" s="1290"/>
      <c r="EQ2" s="1290"/>
      <c r="ER2" s="1290"/>
      <c r="ES2" s="1290"/>
      <c r="ET2" s="1290"/>
      <c r="EU2" s="1290"/>
      <c r="EV2" s="1290"/>
      <c r="EW2" s="1290"/>
      <c r="EX2" s="1281" t="s">
        <v>40</v>
      </c>
      <c r="EY2" s="1282"/>
      <c r="EZ2" s="1282"/>
      <c r="FA2" s="1282"/>
      <c r="FB2" s="1282"/>
      <c r="FC2" s="1282"/>
      <c r="FD2" s="1282"/>
      <c r="FE2" s="1282"/>
      <c r="FF2" s="1282"/>
      <c r="FG2" s="1282"/>
      <c r="FH2" s="1282"/>
      <c r="FI2" s="1282"/>
      <c r="FJ2" s="1282"/>
      <c r="FK2" s="1282"/>
      <c r="FL2" s="1282"/>
      <c r="FM2" s="1282"/>
      <c r="FN2" s="1282"/>
      <c r="FO2" s="1282"/>
      <c r="FP2" s="1282"/>
      <c r="FQ2" s="1282"/>
      <c r="FR2" s="1282"/>
      <c r="FS2" s="1282"/>
      <c r="FT2" s="1282"/>
      <c r="FU2" s="1282"/>
      <c r="FV2" s="1282"/>
      <c r="FW2" s="1282"/>
      <c r="FX2" s="1282"/>
      <c r="FY2" s="1282"/>
      <c r="FZ2" s="1282"/>
      <c r="GA2" s="1282"/>
      <c r="GB2" s="1283"/>
      <c r="GC2" s="1281" t="s">
        <v>41</v>
      </c>
      <c r="GD2" s="1282"/>
      <c r="GE2" s="1282"/>
      <c r="GF2" s="1282"/>
      <c r="GG2" s="1282"/>
      <c r="GH2" s="1282"/>
      <c r="GI2" s="1282"/>
      <c r="GJ2" s="1282"/>
      <c r="GK2" s="1282"/>
      <c r="GL2" s="1282"/>
      <c r="GM2" s="1282"/>
      <c r="GN2" s="1282"/>
      <c r="GO2" s="1282"/>
      <c r="GP2" s="1282"/>
      <c r="GQ2" s="1282"/>
      <c r="GR2" s="1282"/>
      <c r="GS2" s="1282"/>
      <c r="GT2" s="1282"/>
      <c r="GU2" s="1282"/>
      <c r="GV2" s="1282"/>
      <c r="GW2" s="1282"/>
      <c r="GX2" s="1282"/>
      <c r="GY2" s="1282"/>
      <c r="GZ2" s="1282"/>
      <c r="HA2" s="1282"/>
      <c r="HB2" s="1282"/>
      <c r="HC2" s="1282"/>
      <c r="HD2" s="1282"/>
      <c r="HE2" s="1282"/>
      <c r="HF2" s="1282"/>
      <c r="HG2" s="1283"/>
      <c r="HH2" s="1281" t="s">
        <v>42</v>
      </c>
      <c r="HI2" s="1282"/>
      <c r="HJ2" s="1282"/>
      <c r="HK2" s="1282"/>
      <c r="HL2" s="1282"/>
      <c r="HM2" s="1282"/>
      <c r="HN2" s="1282"/>
      <c r="HO2" s="1282"/>
      <c r="HP2" s="1282"/>
      <c r="HQ2" s="1282"/>
      <c r="HR2" s="1282"/>
      <c r="HS2" s="1282"/>
      <c r="HT2" s="1282"/>
      <c r="HU2" s="1282"/>
      <c r="HV2" s="1282"/>
      <c r="HW2" s="1282"/>
      <c r="HX2" s="1282"/>
      <c r="HY2" s="1282"/>
      <c r="HZ2" s="1282"/>
      <c r="IA2" s="1282"/>
      <c r="IB2" s="1282"/>
      <c r="IC2" s="1282"/>
      <c r="ID2" s="1282"/>
      <c r="IE2" s="1282"/>
      <c r="IF2" s="1282"/>
      <c r="IG2" s="1282"/>
      <c r="IH2" s="1282"/>
      <c r="II2" s="1282"/>
      <c r="IJ2" s="1282"/>
      <c r="IK2" s="1282"/>
      <c r="IL2" s="1281" t="s">
        <v>43</v>
      </c>
      <c r="IM2" s="1282"/>
      <c r="IN2" s="1282"/>
      <c r="IO2" s="1282"/>
      <c r="IP2" s="1282"/>
      <c r="IQ2" s="1282"/>
      <c r="IR2" s="1282"/>
      <c r="IS2" s="1282"/>
      <c r="IT2" s="1282"/>
      <c r="IU2" s="1282"/>
      <c r="IV2" s="1282"/>
      <c r="IW2" s="1282"/>
      <c r="IX2" s="1282"/>
      <c r="IY2" s="1282"/>
      <c r="IZ2" s="1282"/>
      <c r="JA2" s="1282"/>
      <c r="JB2" s="1282"/>
      <c r="JC2" s="1282"/>
      <c r="JD2" s="1282"/>
      <c r="JE2" s="1282"/>
      <c r="JF2" s="1282"/>
      <c r="JG2" s="1282"/>
      <c r="JH2" s="1282"/>
      <c r="JI2" s="1282"/>
      <c r="JJ2" s="1282"/>
      <c r="JK2" s="1282"/>
      <c r="JL2" s="1282"/>
      <c r="JM2" s="1282"/>
      <c r="JN2" s="1282"/>
      <c r="JO2" s="1282"/>
      <c r="JP2" s="1283"/>
      <c r="JQ2" s="1281" t="s">
        <v>44</v>
      </c>
      <c r="JR2" s="1282"/>
      <c r="JS2" s="1282"/>
      <c r="JT2" s="1282"/>
      <c r="JU2" s="1282"/>
      <c r="JV2" s="1282"/>
      <c r="JW2" s="1282"/>
      <c r="JX2" s="1282"/>
      <c r="JY2" s="1282"/>
      <c r="JZ2" s="1282"/>
      <c r="KA2" s="1282"/>
      <c r="KB2" s="1282"/>
      <c r="KC2" s="1282"/>
      <c r="KD2" s="1282"/>
      <c r="KE2" s="1282"/>
      <c r="KF2" s="1282"/>
      <c r="KG2" s="1282"/>
      <c r="KH2" s="1282"/>
      <c r="KI2" s="1282"/>
      <c r="KJ2" s="1282"/>
      <c r="KK2" s="1282"/>
      <c r="KL2" s="1282"/>
      <c r="KM2" s="1282"/>
      <c r="KN2" s="1282"/>
      <c r="KO2" s="1282"/>
      <c r="KP2" s="1282"/>
      <c r="KQ2" s="1282"/>
      <c r="KR2" s="1282"/>
      <c r="KS2" s="1282"/>
      <c r="KT2" s="1282"/>
      <c r="KU2" s="1281" t="s">
        <v>45</v>
      </c>
      <c r="KV2" s="1282"/>
      <c r="KW2" s="1282"/>
      <c r="KX2" s="1282"/>
      <c r="KY2" s="1282"/>
      <c r="KZ2" s="1282"/>
      <c r="LA2" s="1282"/>
      <c r="LB2" s="1282"/>
      <c r="LC2" s="1282"/>
      <c r="LD2" s="1282"/>
      <c r="LE2" s="1282"/>
      <c r="LF2" s="1282"/>
      <c r="LG2" s="1282"/>
      <c r="LH2" s="1282"/>
      <c r="LI2" s="1282"/>
      <c r="LJ2" s="1282"/>
      <c r="LK2" s="1282"/>
      <c r="LL2" s="1282"/>
      <c r="LM2" s="1282"/>
      <c r="LN2" s="1282"/>
      <c r="LO2" s="1282"/>
      <c r="LP2" s="1282"/>
      <c r="LQ2" s="1282"/>
      <c r="LR2" s="1282"/>
      <c r="LS2" s="1282"/>
      <c r="LT2" s="1282"/>
      <c r="LU2" s="1282"/>
      <c r="LV2" s="1282"/>
      <c r="LW2" s="1282"/>
      <c r="LX2" s="1282"/>
      <c r="LY2" s="1283"/>
    </row>
    <row r="3" spans="1:337" x14ac:dyDescent="0.25">
      <c r="C3" s="7" t="s">
        <v>46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6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6">
        <v>13</v>
      </c>
      <c r="Q3" s="5">
        <v>14</v>
      </c>
      <c r="R3" s="5">
        <v>15</v>
      </c>
      <c r="S3" s="5">
        <v>16</v>
      </c>
      <c r="T3" s="5">
        <v>17</v>
      </c>
      <c r="U3" s="5">
        <v>18</v>
      </c>
      <c r="V3" s="5">
        <v>19</v>
      </c>
      <c r="W3" s="6">
        <v>20</v>
      </c>
      <c r="X3" s="5">
        <v>21</v>
      </c>
      <c r="Y3" s="5">
        <v>22</v>
      </c>
      <c r="Z3" s="5">
        <v>23</v>
      </c>
      <c r="AA3" s="5">
        <v>24</v>
      </c>
      <c r="AB3" s="5">
        <v>25</v>
      </c>
      <c r="AC3" s="5">
        <v>26</v>
      </c>
      <c r="AD3" s="6">
        <v>27</v>
      </c>
      <c r="AE3" s="5">
        <v>28</v>
      </c>
      <c r="AF3" s="5">
        <v>1</v>
      </c>
      <c r="AG3" s="5">
        <v>2</v>
      </c>
      <c r="AH3" s="5">
        <v>3</v>
      </c>
      <c r="AI3" s="5">
        <v>4</v>
      </c>
      <c r="AJ3" s="5">
        <v>5</v>
      </c>
      <c r="AK3" s="6">
        <v>6</v>
      </c>
      <c r="AL3" s="5">
        <v>7</v>
      </c>
      <c r="AM3" s="5">
        <v>8</v>
      </c>
      <c r="AN3" s="5">
        <v>9</v>
      </c>
      <c r="AO3" s="5">
        <v>10</v>
      </c>
      <c r="AP3" s="5">
        <v>11</v>
      </c>
      <c r="AQ3" s="5">
        <v>12</v>
      </c>
      <c r="AR3" s="6">
        <v>13</v>
      </c>
      <c r="AS3" s="5">
        <v>14</v>
      </c>
      <c r="AT3" s="5">
        <v>15</v>
      </c>
      <c r="AU3" s="5">
        <v>16</v>
      </c>
      <c r="AV3" s="5">
        <v>17</v>
      </c>
      <c r="AW3" s="5">
        <v>18</v>
      </c>
      <c r="AX3" s="5">
        <v>19</v>
      </c>
      <c r="AY3" s="6">
        <v>20</v>
      </c>
      <c r="AZ3" s="5">
        <v>21</v>
      </c>
      <c r="BA3" s="5">
        <v>22</v>
      </c>
      <c r="BB3" s="5">
        <v>23</v>
      </c>
      <c r="BC3" s="5">
        <v>24</v>
      </c>
      <c r="BD3" s="5">
        <v>25</v>
      </c>
      <c r="BE3" s="5">
        <v>26</v>
      </c>
      <c r="BF3" s="6">
        <v>27</v>
      </c>
      <c r="BG3" s="5">
        <v>28</v>
      </c>
      <c r="BH3" s="5">
        <v>29</v>
      </c>
      <c r="BI3" s="5">
        <v>30</v>
      </c>
      <c r="BJ3" s="5">
        <v>31</v>
      </c>
      <c r="BK3" s="5">
        <v>1</v>
      </c>
      <c r="BL3" s="5">
        <v>2</v>
      </c>
      <c r="BM3" s="6">
        <v>3</v>
      </c>
      <c r="BN3" s="5">
        <v>4</v>
      </c>
      <c r="BO3" s="5">
        <v>5</v>
      </c>
      <c r="BP3" s="5">
        <v>6</v>
      </c>
      <c r="BQ3" s="5">
        <v>7</v>
      </c>
      <c r="BR3" s="5">
        <v>8</v>
      </c>
      <c r="BS3" s="5">
        <v>9</v>
      </c>
      <c r="BT3" s="6">
        <v>10</v>
      </c>
      <c r="BU3" s="5">
        <v>11</v>
      </c>
      <c r="BV3" s="5">
        <v>12</v>
      </c>
      <c r="BW3" s="5">
        <v>13</v>
      </c>
      <c r="BX3" s="5">
        <v>14</v>
      </c>
      <c r="BY3" s="5">
        <v>15</v>
      </c>
      <c r="BZ3" s="5">
        <v>16</v>
      </c>
      <c r="CA3" s="6">
        <v>17</v>
      </c>
      <c r="CB3" s="5">
        <v>18</v>
      </c>
      <c r="CC3" s="5">
        <v>19</v>
      </c>
      <c r="CD3" s="5">
        <v>20</v>
      </c>
      <c r="CE3" s="5">
        <v>21</v>
      </c>
      <c r="CF3" s="5">
        <v>22</v>
      </c>
      <c r="CG3" s="5">
        <v>23</v>
      </c>
      <c r="CH3" s="6">
        <v>24</v>
      </c>
      <c r="CI3" s="5">
        <v>25</v>
      </c>
      <c r="CJ3" s="5">
        <v>26</v>
      </c>
      <c r="CK3" s="5">
        <v>27</v>
      </c>
      <c r="CL3" s="5">
        <v>28</v>
      </c>
      <c r="CM3" s="5">
        <v>29</v>
      </c>
      <c r="CN3" s="5">
        <v>30</v>
      </c>
      <c r="CO3" s="6">
        <v>1</v>
      </c>
      <c r="CP3" s="5">
        <v>2</v>
      </c>
      <c r="CQ3" s="5">
        <v>3</v>
      </c>
      <c r="CR3" s="5">
        <v>4</v>
      </c>
      <c r="CS3" s="5">
        <v>5</v>
      </c>
      <c r="CT3" s="5">
        <v>6</v>
      </c>
      <c r="CU3" s="5">
        <v>7</v>
      </c>
      <c r="CV3" s="6">
        <v>8</v>
      </c>
      <c r="CW3" s="5">
        <v>9</v>
      </c>
      <c r="CX3" s="5">
        <v>10</v>
      </c>
      <c r="CY3" s="5">
        <v>11</v>
      </c>
      <c r="CZ3" s="5">
        <v>12</v>
      </c>
      <c r="DA3" s="5">
        <v>13</v>
      </c>
      <c r="DB3" s="5">
        <v>14</v>
      </c>
      <c r="DC3" s="6">
        <v>15</v>
      </c>
      <c r="DD3" s="5">
        <v>16</v>
      </c>
      <c r="DE3" s="5">
        <v>17</v>
      </c>
      <c r="DF3" s="5">
        <v>18</v>
      </c>
      <c r="DG3" s="5">
        <v>19</v>
      </c>
      <c r="DH3" s="5">
        <v>20</v>
      </c>
      <c r="DI3" s="5">
        <v>21</v>
      </c>
      <c r="DJ3" s="6">
        <v>22</v>
      </c>
      <c r="DK3" s="5">
        <v>23</v>
      </c>
      <c r="DL3" s="5">
        <v>24</v>
      </c>
      <c r="DM3" s="5">
        <v>25</v>
      </c>
      <c r="DN3" s="5">
        <v>26</v>
      </c>
      <c r="DO3" s="5">
        <v>27</v>
      </c>
      <c r="DP3" s="5">
        <v>28</v>
      </c>
      <c r="DQ3" s="6">
        <v>29</v>
      </c>
      <c r="DR3" s="5">
        <v>30</v>
      </c>
      <c r="DS3" s="5">
        <v>31</v>
      </c>
      <c r="DT3" s="5">
        <v>1</v>
      </c>
      <c r="DU3" s="5">
        <v>2</v>
      </c>
      <c r="DV3" s="5">
        <v>3</v>
      </c>
      <c r="DW3" s="5">
        <v>4</v>
      </c>
      <c r="DX3" s="6">
        <v>5</v>
      </c>
      <c r="DY3" s="5">
        <v>6</v>
      </c>
      <c r="DZ3" s="5">
        <v>7</v>
      </c>
      <c r="EA3" s="5">
        <v>8</v>
      </c>
      <c r="EB3" s="5">
        <v>9</v>
      </c>
      <c r="EC3" s="5">
        <v>10</v>
      </c>
      <c r="ED3" s="5">
        <v>11</v>
      </c>
      <c r="EE3" s="6">
        <v>12</v>
      </c>
      <c r="EF3" s="5">
        <v>13</v>
      </c>
      <c r="EG3" s="5">
        <v>14</v>
      </c>
      <c r="EH3" s="5">
        <v>15</v>
      </c>
      <c r="EI3" s="5">
        <v>16</v>
      </c>
      <c r="EJ3" s="5">
        <v>17</v>
      </c>
      <c r="EK3" s="5">
        <v>18</v>
      </c>
      <c r="EL3" s="6">
        <v>19</v>
      </c>
      <c r="EM3" s="5">
        <v>20</v>
      </c>
      <c r="EN3" s="5">
        <v>21</v>
      </c>
      <c r="EO3" s="5">
        <v>22</v>
      </c>
      <c r="EP3" s="5">
        <v>23</v>
      </c>
      <c r="EQ3" s="5">
        <v>24</v>
      </c>
      <c r="ER3" s="5">
        <v>25</v>
      </c>
      <c r="ES3" s="6">
        <v>26</v>
      </c>
      <c r="ET3" s="5">
        <v>27</v>
      </c>
      <c r="EU3" s="5">
        <v>28</v>
      </c>
      <c r="EV3" s="5">
        <v>29</v>
      </c>
      <c r="EW3" s="5">
        <v>30</v>
      </c>
      <c r="EX3" s="5">
        <v>1</v>
      </c>
      <c r="EY3" s="5">
        <v>2</v>
      </c>
      <c r="EZ3" s="6">
        <v>3</v>
      </c>
      <c r="FA3" s="5">
        <v>4</v>
      </c>
      <c r="FB3" s="5">
        <v>5</v>
      </c>
      <c r="FC3" s="5">
        <v>6</v>
      </c>
      <c r="FD3" s="5">
        <v>7</v>
      </c>
      <c r="FE3" s="5">
        <v>8</v>
      </c>
      <c r="FF3" s="5">
        <v>9</v>
      </c>
      <c r="FG3" s="6">
        <v>10</v>
      </c>
      <c r="FH3" s="5">
        <v>11</v>
      </c>
      <c r="FI3" s="5">
        <v>12</v>
      </c>
      <c r="FJ3" s="5">
        <v>13</v>
      </c>
      <c r="FK3" s="5">
        <v>14</v>
      </c>
      <c r="FL3" s="5">
        <v>15</v>
      </c>
      <c r="FM3" s="5">
        <v>16</v>
      </c>
      <c r="FN3" s="6">
        <v>17</v>
      </c>
      <c r="FO3" s="5">
        <v>18</v>
      </c>
      <c r="FP3" s="5">
        <v>19</v>
      </c>
      <c r="FQ3" s="5">
        <v>20</v>
      </c>
      <c r="FR3" s="5">
        <v>21</v>
      </c>
      <c r="FS3" s="5">
        <v>22</v>
      </c>
      <c r="FT3" s="5">
        <v>23</v>
      </c>
      <c r="FU3" s="6">
        <v>24</v>
      </c>
      <c r="FV3" s="5">
        <v>25</v>
      </c>
      <c r="FW3" s="5">
        <v>26</v>
      </c>
      <c r="FX3" s="5">
        <v>27</v>
      </c>
      <c r="FY3" s="5">
        <v>28</v>
      </c>
      <c r="FZ3" s="5">
        <v>29</v>
      </c>
      <c r="GA3" s="5">
        <v>30</v>
      </c>
      <c r="GB3" s="6">
        <v>31</v>
      </c>
      <c r="GC3" s="5">
        <v>1</v>
      </c>
      <c r="GD3" s="5">
        <v>2</v>
      </c>
      <c r="GE3" s="5">
        <v>3</v>
      </c>
      <c r="GF3" s="5">
        <v>4</v>
      </c>
      <c r="GG3" s="5">
        <v>5</v>
      </c>
      <c r="GH3" s="5">
        <v>6</v>
      </c>
      <c r="GI3" s="6">
        <v>7</v>
      </c>
      <c r="GJ3" s="5">
        <v>8</v>
      </c>
      <c r="GK3" s="5">
        <v>9</v>
      </c>
      <c r="GL3" s="5">
        <v>10</v>
      </c>
      <c r="GM3" s="5">
        <v>11</v>
      </c>
      <c r="GN3" s="5">
        <v>12</v>
      </c>
      <c r="GO3" s="5">
        <v>13</v>
      </c>
      <c r="GP3" s="6">
        <v>14</v>
      </c>
      <c r="GQ3" s="5">
        <v>15</v>
      </c>
      <c r="GR3" s="5">
        <v>16</v>
      </c>
      <c r="GS3" s="5">
        <v>17</v>
      </c>
      <c r="GT3" s="5">
        <v>18</v>
      </c>
      <c r="GU3" s="5">
        <v>19</v>
      </c>
      <c r="GV3" s="5">
        <v>20</v>
      </c>
      <c r="GW3" s="6">
        <v>21</v>
      </c>
      <c r="GX3" s="5">
        <v>22</v>
      </c>
      <c r="GY3" s="5">
        <v>23</v>
      </c>
      <c r="GZ3" s="5">
        <v>24</v>
      </c>
      <c r="HA3" s="5">
        <v>25</v>
      </c>
      <c r="HB3" s="5">
        <v>26</v>
      </c>
      <c r="HC3" s="5">
        <v>27</v>
      </c>
      <c r="HD3" s="6">
        <v>28</v>
      </c>
      <c r="HE3" s="5">
        <v>29</v>
      </c>
      <c r="HF3" s="5">
        <v>30</v>
      </c>
      <c r="HG3" s="5">
        <v>31</v>
      </c>
      <c r="HH3" s="5">
        <v>1</v>
      </c>
      <c r="HI3" s="5">
        <v>2</v>
      </c>
      <c r="HJ3" s="5">
        <v>3</v>
      </c>
      <c r="HK3" s="6">
        <v>4</v>
      </c>
      <c r="HL3" s="5">
        <v>5</v>
      </c>
      <c r="HM3" s="5">
        <v>6</v>
      </c>
      <c r="HN3" s="5">
        <v>7</v>
      </c>
      <c r="HO3" s="5">
        <v>8</v>
      </c>
      <c r="HP3" s="5">
        <v>9</v>
      </c>
      <c r="HQ3" s="5">
        <v>10</v>
      </c>
      <c r="HR3" s="6">
        <v>11</v>
      </c>
      <c r="HS3" s="5">
        <v>12</v>
      </c>
      <c r="HT3" s="5">
        <v>13</v>
      </c>
      <c r="HU3" s="5">
        <v>14</v>
      </c>
      <c r="HV3" s="5">
        <v>15</v>
      </c>
      <c r="HW3" s="5">
        <v>16</v>
      </c>
      <c r="HX3" s="5">
        <v>17</v>
      </c>
      <c r="HY3" s="6">
        <v>18</v>
      </c>
      <c r="HZ3" s="5">
        <v>19</v>
      </c>
      <c r="IA3" s="5">
        <v>20</v>
      </c>
      <c r="IB3" s="5">
        <v>21</v>
      </c>
      <c r="IC3" s="5">
        <v>22</v>
      </c>
      <c r="ID3" s="5">
        <v>23</v>
      </c>
      <c r="IE3" s="5">
        <v>24</v>
      </c>
      <c r="IF3" s="6">
        <v>25</v>
      </c>
      <c r="IG3" s="5">
        <v>26</v>
      </c>
      <c r="IH3" s="5">
        <v>27</v>
      </c>
      <c r="II3" s="5">
        <v>28</v>
      </c>
      <c r="IJ3" s="5">
        <v>29</v>
      </c>
      <c r="IK3" s="5">
        <v>30</v>
      </c>
      <c r="IL3" s="5">
        <v>1</v>
      </c>
      <c r="IM3" s="6">
        <v>2</v>
      </c>
      <c r="IN3" s="5">
        <v>3</v>
      </c>
      <c r="IO3" s="5">
        <v>4</v>
      </c>
      <c r="IP3" s="5">
        <v>5</v>
      </c>
      <c r="IQ3" s="5">
        <v>6</v>
      </c>
      <c r="IR3" s="5">
        <v>7</v>
      </c>
      <c r="IS3" s="5">
        <v>8</v>
      </c>
      <c r="IT3" s="6">
        <v>9</v>
      </c>
      <c r="IU3" s="5">
        <v>10</v>
      </c>
      <c r="IV3" s="5">
        <v>11</v>
      </c>
      <c r="IW3" s="5">
        <v>12</v>
      </c>
      <c r="IX3" s="5">
        <v>13</v>
      </c>
      <c r="IY3" s="5">
        <v>14</v>
      </c>
      <c r="IZ3" s="5">
        <v>15</v>
      </c>
      <c r="JA3" s="6">
        <v>16</v>
      </c>
      <c r="JB3" s="5">
        <v>17</v>
      </c>
      <c r="JC3" s="5">
        <v>18</v>
      </c>
      <c r="JD3" s="5">
        <v>19</v>
      </c>
      <c r="JE3" s="5">
        <v>20</v>
      </c>
      <c r="JF3" s="5">
        <v>21</v>
      </c>
      <c r="JG3" s="5">
        <v>22</v>
      </c>
      <c r="JH3" s="6">
        <v>23</v>
      </c>
      <c r="JI3" s="5">
        <v>24</v>
      </c>
      <c r="JJ3" s="5">
        <v>25</v>
      </c>
      <c r="JK3" s="5">
        <v>26</v>
      </c>
      <c r="JL3" s="5">
        <v>27</v>
      </c>
      <c r="JM3" s="5">
        <v>28</v>
      </c>
      <c r="JN3" s="5">
        <v>29</v>
      </c>
      <c r="JO3" s="6">
        <v>30</v>
      </c>
      <c r="JP3" s="5">
        <v>31</v>
      </c>
      <c r="JQ3" s="5">
        <v>1</v>
      </c>
      <c r="JR3" s="5">
        <v>2</v>
      </c>
      <c r="JS3" s="5">
        <v>3</v>
      </c>
      <c r="JT3" s="5">
        <v>4</v>
      </c>
      <c r="JU3" s="5">
        <v>5</v>
      </c>
      <c r="JV3" s="6">
        <v>6</v>
      </c>
      <c r="JW3" s="5">
        <v>7</v>
      </c>
      <c r="JX3" s="5">
        <v>8</v>
      </c>
      <c r="JY3" s="5">
        <v>9</v>
      </c>
      <c r="JZ3" s="5">
        <v>10</v>
      </c>
      <c r="KA3" s="5">
        <v>11</v>
      </c>
      <c r="KB3" s="5">
        <v>12</v>
      </c>
      <c r="KC3" s="6">
        <v>13</v>
      </c>
      <c r="KD3" s="5">
        <v>14</v>
      </c>
      <c r="KE3" s="5">
        <v>15</v>
      </c>
      <c r="KF3" s="5">
        <v>16</v>
      </c>
      <c r="KG3" s="5">
        <v>17</v>
      </c>
      <c r="KH3" s="5">
        <v>18</v>
      </c>
      <c r="KI3" s="5">
        <v>19</v>
      </c>
      <c r="KJ3" s="6">
        <v>20</v>
      </c>
      <c r="KK3" s="5">
        <v>21</v>
      </c>
      <c r="KL3" s="5">
        <v>22</v>
      </c>
      <c r="KM3" s="5">
        <v>23</v>
      </c>
      <c r="KN3" s="5">
        <v>24</v>
      </c>
      <c r="KO3" s="5">
        <v>25</v>
      </c>
      <c r="KP3" s="5">
        <v>26</v>
      </c>
      <c r="KQ3" s="6">
        <v>27</v>
      </c>
      <c r="KR3" s="5">
        <v>28</v>
      </c>
      <c r="KS3" s="5">
        <v>29</v>
      </c>
      <c r="KT3" s="5">
        <v>30</v>
      </c>
      <c r="KU3" s="5">
        <v>1</v>
      </c>
      <c r="KV3" s="5">
        <v>2</v>
      </c>
      <c r="KW3" s="5">
        <v>3</v>
      </c>
      <c r="KX3" s="6">
        <v>4</v>
      </c>
      <c r="KY3" s="5">
        <v>5</v>
      </c>
      <c r="KZ3" s="5">
        <v>6</v>
      </c>
      <c r="LA3" s="5">
        <v>7</v>
      </c>
      <c r="LB3" s="5">
        <v>8</v>
      </c>
      <c r="LC3" s="5">
        <v>9</v>
      </c>
      <c r="LD3" s="5">
        <v>10</v>
      </c>
      <c r="LE3" s="6">
        <v>11</v>
      </c>
      <c r="LF3" s="5">
        <v>12</v>
      </c>
      <c r="LG3" s="5">
        <v>13</v>
      </c>
      <c r="LH3" s="5">
        <v>14</v>
      </c>
      <c r="LI3" s="5">
        <v>15</v>
      </c>
      <c r="LJ3" s="5">
        <v>16</v>
      </c>
      <c r="LK3" s="5">
        <v>17</v>
      </c>
      <c r="LL3" s="6">
        <v>18</v>
      </c>
      <c r="LM3" s="5">
        <v>19</v>
      </c>
      <c r="LN3" s="5">
        <v>20</v>
      </c>
      <c r="LO3" s="5">
        <v>21</v>
      </c>
      <c r="LP3" s="5">
        <v>22</v>
      </c>
      <c r="LQ3" s="5">
        <v>23</v>
      </c>
      <c r="LR3" s="5">
        <v>24</v>
      </c>
      <c r="LS3" s="6">
        <v>25</v>
      </c>
      <c r="LT3" s="5">
        <v>26</v>
      </c>
      <c r="LU3" s="5">
        <v>27</v>
      </c>
      <c r="LV3" s="5">
        <v>28</v>
      </c>
      <c r="LW3" s="5">
        <v>29</v>
      </c>
      <c r="LX3" s="5">
        <v>30</v>
      </c>
      <c r="LY3" s="5">
        <v>31</v>
      </c>
    </row>
    <row r="4" spans="1:337" ht="15.75" x14ac:dyDescent="0.25">
      <c r="A4" s="4" t="s">
        <v>47</v>
      </c>
      <c r="B4" s="3" t="s">
        <v>48</v>
      </c>
      <c r="C4" s="17" t="s">
        <v>49</v>
      </c>
      <c r="D4" s="7"/>
      <c r="E4" s="7"/>
      <c r="F4" s="7"/>
      <c r="G4" s="7"/>
      <c r="H4" s="7"/>
      <c r="I4" s="12">
        <v>4</v>
      </c>
      <c r="J4" s="13">
        <v>10.5</v>
      </c>
      <c r="K4" s="13">
        <v>10.5</v>
      </c>
      <c r="L4" s="13">
        <v>10.5</v>
      </c>
      <c r="M4" s="13">
        <v>10.5</v>
      </c>
      <c r="N4" s="13">
        <v>10.5</v>
      </c>
      <c r="O4" s="13">
        <v>10.5</v>
      </c>
      <c r="P4" s="13">
        <v>10.5</v>
      </c>
      <c r="Q4" s="13">
        <v>10.5</v>
      </c>
      <c r="R4" s="13">
        <v>10.5</v>
      </c>
      <c r="S4" s="13">
        <v>10.5</v>
      </c>
      <c r="T4" s="13">
        <v>10.5</v>
      </c>
      <c r="U4" s="13">
        <v>10.5</v>
      </c>
      <c r="V4" s="13">
        <v>10.5</v>
      </c>
      <c r="W4" s="13">
        <v>6.5</v>
      </c>
      <c r="X4" s="7"/>
      <c r="Y4" s="7"/>
      <c r="Z4" s="7"/>
      <c r="AA4" s="7"/>
      <c r="AB4" s="7"/>
      <c r="AC4" s="7"/>
      <c r="AD4" s="7"/>
      <c r="AE4" s="7"/>
      <c r="AK4" s="10">
        <v>5</v>
      </c>
      <c r="AL4" s="10">
        <v>10.5</v>
      </c>
      <c r="AM4" s="10">
        <v>10.5</v>
      </c>
      <c r="AN4" s="10">
        <v>10.5</v>
      </c>
      <c r="AO4" s="10">
        <v>10.5</v>
      </c>
      <c r="AP4" s="10">
        <v>10.5</v>
      </c>
      <c r="AQ4" s="10">
        <v>10.5</v>
      </c>
      <c r="AR4" s="20">
        <v>10.5</v>
      </c>
      <c r="AS4" s="11">
        <v>10.5</v>
      </c>
      <c r="AT4" s="11">
        <v>10.5</v>
      </c>
      <c r="AU4" s="11">
        <v>10.5</v>
      </c>
      <c r="AV4" s="11">
        <v>10.5</v>
      </c>
      <c r="AW4" s="11">
        <v>10.5</v>
      </c>
      <c r="AX4" s="11">
        <v>5</v>
      </c>
      <c r="AY4" s="7"/>
      <c r="BM4" s="7">
        <v>5</v>
      </c>
      <c r="BN4" s="11">
        <v>10.5</v>
      </c>
      <c r="BO4" s="11">
        <v>10.5</v>
      </c>
      <c r="BP4" s="11">
        <v>10.5</v>
      </c>
      <c r="BQ4" s="11">
        <v>10.5</v>
      </c>
      <c r="BR4" s="11">
        <v>10.5</v>
      </c>
      <c r="BS4" s="11">
        <v>10.5</v>
      </c>
      <c r="BT4" s="11">
        <v>10.5</v>
      </c>
      <c r="BU4" s="11">
        <v>10.5</v>
      </c>
      <c r="BV4" s="11">
        <v>10.5</v>
      </c>
      <c r="BW4" s="11">
        <v>10.5</v>
      </c>
      <c r="BX4" s="11">
        <v>10.5</v>
      </c>
      <c r="BY4" s="11">
        <v>10.5</v>
      </c>
      <c r="BZ4" s="11">
        <v>10.5</v>
      </c>
      <c r="CA4" s="7">
        <v>5</v>
      </c>
      <c r="CO4" s="7">
        <v>5</v>
      </c>
      <c r="CP4" s="11">
        <v>10.5</v>
      </c>
      <c r="CQ4" s="11">
        <v>10.5</v>
      </c>
      <c r="CR4" s="11">
        <v>10.5</v>
      </c>
      <c r="CS4" s="11">
        <v>10.5</v>
      </c>
      <c r="CT4" s="11">
        <v>10.5</v>
      </c>
      <c r="CU4" s="11">
        <v>10.5</v>
      </c>
      <c r="CV4" s="11">
        <v>10.5</v>
      </c>
      <c r="CW4" s="11">
        <v>10.5</v>
      </c>
      <c r="CX4" s="11">
        <v>10.5</v>
      </c>
      <c r="CY4" s="11">
        <v>10.5</v>
      </c>
      <c r="CZ4" s="11">
        <v>10.5</v>
      </c>
      <c r="DA4" s="11">
        <v>10.5</v>
      </c>
      <c r="DB4" s="11">
        <v>10.5</v>
      </c>
      <c r="DC4" s="7">
        <v>5</v>
      </c>
      <c r="DQ4" s="7">
        <v>5</v>
      </c>
      <c r="DR4" s="11">
        <v>10.5</v>
      </c>
      <c r="DS4" s="11">
        <v>10.5</v>
      </c>
      <c r="DT4" s="11">
        <v>10.5</v>
      </c>
      <c r="DU4" s="11">
        <v>10.5</v>
      </c>
      <c r="DV4" s="11">
        <v>10.5</v>
      </c>
      <c r="DW4" s="11">
        <v>10.5</v>
      </c>
      <c r="DX4" s="11">
        <v>10.5</v>
      </c>
      <c r="DY4" s="11">
        <v>10.5</v>
      </c>
      <c r="DZ4" s="11">
        <v>10.5</v>
      </c>
      <c r="EA4" s="11">
        <v>10.5</v>
      </c>
      <c r="EB4" s="11">
        <v>10.5</v>
      </c>
      <c r="EC4" s="11">
        <v>10.5</v>
      </c>
      <c r="ED4" s="11">
        <v>10.5</v>
      </c>
      <c r="EE4" s="16">
        <v>10.5</v>
      </c>
      <c r="EF4" s="16">
        <v>10.5</v>
      </c>
      <c r="EG4" s="16">
        <v>10.5</v>
      </c>
      <c r="EH4" s="16">
        <v>10.5</v>
      </c>
      <c r="EI4" s="16">
        <v>10.5</v>
      </c>
      <c r="EJ4" s="16">
        <v>10.5</v>
      </c>
      <c r="EK4" s="16">
        <v>10.5</v>
      </c>
      <c r="EL4" s="15">
        <v>5</v>
      </c>
      <c r="ES4" s="7">
        <v>5</v>
      </c>
      <c r="ET4" s="11">
        <v>10.5</v>
      </c>
      <c r="EU4" s="11">
        <v>10.5</v>
      </c>
      <c r="EV4" s="11">
        <v>10.5</v>
      </c>
      <c r="EW4" s="11">
        <v>10.5</v>
      </c>
      <c r="EX4" s="11">
        <v>10.5</v>
      </c>
      <c r="EY4" s="11">
        <v>10.5</v>
      </c>
      <c r="EZ4" s="11">
        <v>10.5</v>
      </c>
      <c r="FA4" s="11">
        <v>10.5</v>
      </c>
      <c r="FB4" s="11">
        <v>10.5</v>
      </c>
      <c r="FC4" s="11">
        <v>10.5</v>
      </c>
      <c r="FD4" s="11">
        <v>10.5</v>
      </c>
      <c r="FE4" s="11">
        <v>10.5</v>
      </c>
      <c r="FF4" s="11">
        <v>10.5</v>
      </c>
      <c r="FG4" s="7">
        <v>5</v>
      </c>
      <c r="FU4" s="7">
        <v>5</v>
      </c>
      <c r="FV4" s="11">
        <v>10.5</v>
      </c>
      <c r="FW4" s="11">
        <v>10.5</v>
      </c>
      <c r="FX4" s="11">
        <v>10.5</v>
      </c>
      <c r="FY4" s="11">
        <v>10.5</v>
      </c>
      <c r="FZ4" s="11">
        <v>10.5</v>
      </c>
      <c r="GA4" s="11">
        <v>10.5</v>
      </c>
      <c r="GB4" s="11">
        <v>10.5</v>
      </c>
      <c r="GC4" s="11">
        <v>10.5</v>
      </c>
      <c r="GD4" s="11">
        <v>10.5</v>
      </c>
      <c r="GE4" s="11">
        <v>10.5</v>
      </c>
      <c r="GF4" s="11">
        <v>10.5</v>
      </c>
      <c r="GG4" s="11">
        <v>10.5</v>
      </c>
      <c r="GH4" s="11">
        <v>10.5</v>
      </c>
      <c r="GI4" s="7">
        <v>5</v>
      </c>
      <c r="GW4" s="7">
        <v>5</v>
      </c>
      <c r="GX4" s="11">
        <v>10.5</v>
      </c>
      <c r="GY4" s="11">
        <v>10.5</v>
      </c>
      <c r="GZ4" s="11">
        <v>10.5</v>
      </c>
      <c r="HA4" s="11">
        <v>10.5</v>
      </c>
      <c r="HB4" s="11">
        <v>10.5</v>
      </c>
      <c r="HC4" s="11">
        <v>10.5</v>
      </c>
      <c r="HD4" s="11">
        <v>10.5</v>
      </c>
      <c r="HE4" s="11">
        <v>10.5</v>
      </c>
      <c r="HF4" s="11">
        <v>10.5</v>
      </c>
      <c r="HG4" s="11">
        <v>10.5</v>
      </c>
      <c r="HH4" s="11">
        <v>10.5</v>
      </c>
      <c r="HI4" s="11">
        <v>10.5</v>
      </c>
      <c r="HJ4" s="11">
        <v>5</v>
      </c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7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7"/>
      <c r="JA4" s="7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7"/>
      <c r="JV4" s="7">
        <v>5</v>
      </c>
      <c r="JW4" s="11">
        <v>10.5</v>
      </c>
      <c r="JX4" s="11">
        <v>10.5</v>
      </c>
      <c r="JY4" s="11">
        <v>10.5</v>
      </c>
      <c r="JZ4" s="11">
        <v>10.5</v>
      </c>
      <c r="KA4" s="11">
        <v>10.5</v>
      </c>
      <c r="KB4" s="11">
        <v>10.5</v>
      </c>
      <c r="KC4" s="11">
        <v>10.5</v>
      </c>
      <c r="KD4" s="11">
        <v>10.5</v>
      </c>
      <c r="KE4" s="11">
        <v>10.5</v>
      </c>
      <c r="KF4" s="11">
        <v>10.5</v>
      </c>
      <c r="KG4" s="11">
        <v>10.5</v>
      </c>
      <c r="KH4" s="11">
        <v>10.5</v>
      </c>
      <c r="KI4" s="11">
        <v>10.5</v>
      </c>
      <c r="KJ4" s="7">
        <v>5</v>
      </c>
      <c r="KK4" s="11"/>
      <c r="KL4" s="11"/>
      <c r="KM4" s="11"/>
      <c r="KN4" s="11"/>
      <c r="KO4" s="26"/>
      <c r="KP4" s="26"/>
      <c r="KQ4" s="27"/>
      <c r="KR4" s="28"/>
      <c r="KS4" s="28"/>
      <c r="KT4" s="28"/>
      <c r="KU4" s="28"/>
      <c r="KV4" s="28"/>
      <c r="KW4" s="28"/>
      <c r="KX4" s="28"/>
      <c r="KY4" s="28"/>
      <c r="KZ4" s="28">
        <v>5</v>
      </c>
      <c r="LA4" s="11">
        <v>10.5</v>
      </c>
      <c r="LB4" s="11">
        <v>10.5</v>
      </c>
      <c r="LC4" s="11">
        <v>10.5</v>
      </c>
      <c r="LD4" s="11">
        <v>10.5</v>
      </c>
      <c r="LE4" s="11">
        <v>10.5</v>
      </c>
      <c r="LF4" s="11">
        <v>10.5</v>
      </c>
      <c r="LG4" s="11">
        <v>10.5</v>
      </c>
      <c r="LH4" s="43">
        <v>10.5</v>
      </c>
      <c r="LI4" s="11">
        <v>10.5</v>
      </c>
      <c r="LJ4" s="11">
        <v>10.5</v>
      </c>
      <c r="LK4" s="11">
        <v>10.5</v>
      </c>
      <c r="LL4" s="7">
        <v>5</v>
      </c>
      <c r="LM4" s="11"/>
      <c r="LN4" s="11"/>
      <c r="LO4" s="11"/>
      <c r="LP4" s="11"/>
      <c r="LQ4" s="11"/>
      <c r="LR4" s="11"/>
      <c r="LS4" s="7"/>
    </row>
    <row r="5" spans="1:337" ht="15.75" x14ac:dyDescent="0.25">
      <c r="A5" s="4" t="s">
        <v>50</v>
      </c>
      <c r="B5" s="3" t="s">
        <v>51</v>
      </c>
      <c r="C5" s="17" t="s">
        <v>52</v>
      </c>
      <c r="D5" s="7"/>
      <c r="E5" s="7"/>
      <c r="F5" s="7"/>
      <c r="G5" s="7"/>
      <c r="H5" s="7"/>
      <c r="I5" s="9">
        <v>5</v>
      </c>
      <c r="J5" s="10">
        <v>10.5</v>
      </c>
      <c r="K5" s="10">
        <v>10.5</v>
      </c>
      <c r="L5" s="10">
        <v>10.5</v>
      </c>
      <c r="M5" s="10">
        <v>10.5</v>
      </c>
      <c r="N5" s="10">
        <v>10.5</v>
      </c>
      <c r="O5" s="10">
        <v>10.5</v>
      </c>
      <c r="P5" s="10">
        <v>10.5</v>
      </c>
      <c r="Q5" s="10">
        <v>10.5</v>
      </c>
      <c r="R5" s="10">
        <v>10.5</v>
      </c>
      <c r="S5" s="10">
        <v>10.5</v>
      </c>
      <c r="T5" s="10">
        <v>10.5</v>
      </c>
      <c r="U5" s="10">
        <v>10.5</v>
      </c>
      <c r="V5" s="10">
        <v>10.5</v>
      </c>
      <c r="W5" s="9">
        <v>5</v>
      </c>
      <c r="X5" s="7"/>
      <c r="Y5" s="7"/>
      <c r="Z5" s="7"/>
      <c r="AA5" s="7"/>
      <c r="AB5" s="7"/>
      <c r="AC5" s="7"/>
      <c r="AD5" s="19">
        <v>5</v>
      </c>
      <c r="AE5" s="20">
        <v>10.5</v>
      </c>
      <c r="AF5" s="20">
        <v>10.5</v>
      </c>
      <c r="AG5" s="20">
        <v>10.5</v>
      </c>
      <c r="AH5" s="20">
        <v>10.5</v>
      </c>
      <c r="AI5" s="20">
        <v>10.5</v>
      </c>
      <c r="AJ5" s="20">
        <v>10.5</v>
      </c>
      <c r="AK5" s="19">
        <v>5</v>
      </c>
      <c r="AY5" s="7">
        <v>5</v>
      </c>
      <c r="AZ5" s="11">
        <v>10.5</v>
      </c>
      <c r="BA5" s="11">
        <v>10.5</v>
      </c>
      <c r="BB5" s="11">
        <v>10.5</v>
      </c>
      <c r="BC5" s="11">
        <v>10.5</v>
      </c>
      <c r="BD5" s="11">
        <v>10.5</v>
      </c>
      <c r="BE5" s="11">
        <v>10.5</v>
      </c>
      <c r="BF5" s="11">
        <v>10.5</v>
      </c>
      <c r="BG5" s="11">
        <v>10.5</v>
      </c>
      <c r="BH5" s="11">
        <v>10.5</v>
      </c>
      <c r="BI5" s="11">
        <v>10.5</v>
      </c>
      <c r="BJ5" s="11">
        <v>10.5</v>
      </c>
      <c r="BK5" s="11">
        <v>10.5</v>
      </c>
      <c r="BL5" s="11">
        <v>10.5</v>
      </c>
      <c r="BM5" s="7">
        <v>5</v>
      </c>
      <c r="CA5" s="7">
        <v>5</v>
      </c>
      <c r="CB5" s="11">
        <v>10.5</v>
      </c>
      <c r="CC5" s="11">
        <v>10.5</v>
      </c>
      <c r="CD5" s="11">
        <v>10.5</v>
      </c>
      <c r="CE5" s="11">
        <v>10.5</v>
      </c>
      <c r="CF5" s="11">
        <v>10.5</v>
      </c>
      <c r="CG5" s="11">
        <v>10.5</v>
      </c>
      <c r="CH5" s="11">
        <v>10.5</v>
      </c>
      <c r="CI5" s="11">
        <v>10.5</v>
      </c>
      <c r="CJ5" s="11">
        <v>10.5</v>
      </c>
      <c r="CK5" s="11">
        <v>10.5</v>
      </c>
      <c r="CL5" s="11">
        <v>10.5</v>
      </c>
      <c r="CM5" s="11">
        <v>10.5</v>
      </c>
      <c r="CN5" s="11">
        <v>10.5</v>
      </c>
      <c r="CO5" s="7">
        <v>5</v>
      </c>
      <c r="DC5" s="7">
        <v>5</v>
      </c>
      <c r="DD5" s="11">
        <v>10.5</v>
      </c>
      <c r="DE5" s="11">
        <v>10.5</v>
      </c>
      <c r="DF5" s="11">
        <v>10.5</v>
      </c>
      <c r="DG5" s="11">
        <v>10.5</v>
      </c>
      <c r="DH5" s="11">
        <v>10.5</v>
      </c>
      <c r="DI5" s="11">
        <v>10.5</v>
      </c>
      <c r="DJ5" s="11">
        <v>10.5</v>
      </c>
      <c r="DK5" s="11">
        <v>10.5</v>
      </c>
      <c r="DL5" s="11">
        <v>10.5</v>
      </c>
      <c r="DM5" s="11">
        <v>10.5</v>
      </c>
      <c r="DN5" s="11">
        <v>10.5</v>
      </c>
      <c r="DO5" s="11">
        <v>10.5</v>
      </c>
      <c r="DP5" s="11">
        <v>10.5</v>
      </c>
      <c r="DQ5" s="7">
        <v>5</v>
      </c>
      <c r="DX5" s="15">
        <v>5</v>
      </c>
      <c r="DY5" s="16">
        <v>10.5</v>
      </c>
      <c r="DZ5" s="16">
        <v>10.5</v>
      </c>
      <c r="EA5" s="16">
        <v>10.5</v>
      </c>
      <c r="EB5" s="16">
        <v>10.5</v>
      </c>
      <c r="EC5" s="16">
        <v>10.5</v>
      </c>
      <c r="ED5" s="16">
        <v>10.5</v>
      </c>
      <c r="EE5" s="16">
        <v>10.5</v>
      </c>
      <c r="EF5" s="11">
        <v>10.5</v>
      </c>
      <c r="EG5" s="11">
        <v>10.5</v>
      </c>
      <c r="EH5" s="11">
        <v>10.5</v>
      </c>
      <c r="EI5" s="11">
        <v>10.5</v>
      </c>
      <c r="EJ5" s="11">
        <v>10.5</v>
      </c>
      <c r="EK5" s="11">
        <v>10.5</v>
      </c>
      <c r="EL5" s="11">
        <v>10.5</v>
      </c>
      <c r="EM5" s="11">
        <v>10.5</v>
      </c>
      <c r="EN5" s="11">
        <v>10.5</v>
      </c>
      <c r="EO5" s="11">
        <v>10.5</v>
      </c>
      <c r="EP5" s="11">
        <v>10.5</v>
      </c>
      <c r="EQ5" s="11">
        <v>10.5</v>
      </c>
      <c r="ER5" s="11">
        <v>10.5</v>
      </c>
      <c r="ES5" s="7">
        <v>5</v>
      </c>
      <c r="FG5" s="7">
        <v>5</v>
      </c>
      <c r="FH5" s="11">
        <v>10.5</v>
      </c>
      <c r="FI5" s="11">
        <v>10.5</v>
      </c>
      <c r="FJ5" s="11">
        <v>10.5</v>
      </c>
      <c r="FK5" s="11">
        <v>10.5</v>
      </c>
      <c r="FL5" s="11">
        <v>10.5</v>
      </c>
      <c r="FM5" s="11">
        <v>10.5</v>
      </c>
      <c r="FN5" s="11">
        <v>10.5</v>
      </c>
      <c r="FO5" s="11">
        <v>10.5</v>
      </c>
      <c r="FP5" s="11">
        <v>10.5</v>
      </c>
      <c r="FQ5" s="11">
        <v>10.5</v>
      </c>
      <c r="FR5" s="11">
        <v>10.5</v>
      </c>
      <c r="FS5" s="11">
        <v>10.5</v>
      </c>
      <c r="FT5" s="11">
        <v>10.5</v>
      </c>
      <c r="FU5" s="7">
        <v>5</v>
      </c>
      <c r="GI5" s="7">
        <v>5</v>
      </c>
      <c r="GJ5" s="11">
        <v>10.5</v>
      </c>
      <c r="GK5" s="11">
        <v>10.5</v>
      </c>
      <c r="GL5" s="11">
        <v>10.5</v>
      </c>
      <c r="GM5" s="11">
        <v>10.5</v>
      </c>
      <c r="GN5" s="11">
        <v>10.5</v>
      </c>
      <c r="GO5" s="11">
        <v>10.5</v>
      </c>
      <c r="GP5" s="11">
        <v>10.5</v>
      </c>
      <c r="GQ5" s="11">
        <v>10.5</v>
      </c>
      <c r="GR5" s="11">
        <v>10.5</v>
      </c>
      <c r="GS5" s="11">
        <v>10.5</v>
      </c>
      <c r="GT5" s="11">
        <v>10.5</v>
      </c>
      <c r="GU5" s="11">
        <v>10.5</v>
      </c>
      <c r="GV5" s="11">
        <v>10.5</v>
      </c>
      <c r="GW5" s="11">
        <v>5</v>
      </c>
      <c r="GX5" s="11"/>
      <c r="GY5" s="11"/>
      <c r="GZ5" s="11"/>
      <c r="HA5" s="11"/>
      <c r="HB5" s="11"/>
      <c r="HC5" s="11"/>
      <c r="HD5" s="11"/>
      <c r="HE5" s="11"/>
      <c r="HF5" s="11"/>
      <c r="HG5" s="11"/>
      <c r="HK5" s="7">
        <v>5</v>
      </c>
      <c r="HL5" s="11">
        <v>10.5</v>
      </c>
      <c r="HM5" s="11">
        <v>10.5</v>
      </c>
      <c r="HN5" s="11">
        <v>10.5</v>
      </c>
      <c r="HO5" s="11">
        <v>10.5</v>
      </c>
      <c r="HP5" s="11">
        <v>10.5</v>
      </c>
      <c r="HQ5" s="11">
        <v>10.5</v>
      </c>
      <c r="HR5" s="11">
        <v>10.5</v>
      </c>
      <c r="HS5" s="11">
        <v>10.5</v>
      </c>
      <c r="HT5" s="11">
        <v>10.5</v>
      </c>
      <c r="HU5" s="11">
        <v>10.5</v>
      </c>
      <c r="HV5" s="11">
        <v>10.5</v>
      </c>
      <c r="HW5" s="11">
        <v>10.5</v>
      </c>
      <c r="HX5" s="11">
        <v>10.5</v>
      </c>
      <c r="HY5" s="7">
        <v>5</v>
      </c>
      <c r="HZ5" s="11"/>
      <c r="IA5" s="11"/>
      <c r="IB5" s="11"/>
      <c r="IC5" s="11"/>
      <c r="ID5" s="11"/>
      <c r="IE5" s="11"/>
      <c r="IF5" s="11"/>
      <c r="IG5" s="11"/>
      <c r="IH5" s="11"/>
      <c r="II5" s="11"/>
      <c r="IM5" s="7">
        <v>5</v>
      </c>
      <c r="IN5" s="11">
        <v>10.5</v>
      </c>
      <c r="IO5" s="11">
        <v>10.5</v>
      </c>
      <c r="IP5" s="11">
        <v>10.5</v>
      </c>
      <c r="IQ5" s="11">
        <v>10.5</v>
      </c>
      <c r="IR5" s="11">
        <v>10.5</v>
      </c>
      <c r="IS5" s="11">
        <v>10.5</v>
      </c>
      <c r="IT5" s="11">
        <v>10.5</v>
      </c>
      <c r="IU5" s="11">
        <v>10.5</v>
      </c>
      <c r="IV5" s="11">
        <v>10.5</v>
      </c>
      <c r="IW5" s="11">
        <v>10.5</v>
      </c>
      <c r="IX5" s="11">
        <v>10.5</v>
      </c>
      <c r="IY5" s="11">
        <v>10.5</v>
      </c>
      <c r="IZ5" s="11">
        <v>10.5</v>
      </c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7">
        <v>5</v>
      </c>
      <c r="JP5" s="11">
        <v>10.5</v>
      </c>
      <c r="JQ5" s="11">
        <v>10.5</v>
      </c>
      <c r="JR5" s="11">
        <v>10.5</v>
      </c>
      <c r="JS5" s="11">
        <v>10.5</v>
      </c>
      <c r="JT5" s="11">
        <v>10.5</v>
      </c>
      <c r="JU5" s="11">
        <v>10.5</v>
      </c>
      <c r="JV5" s="11">
        <v>10.5</v>
      </c>
      <c r="JW5" s="11">
        <v>10.5</v>
      </c>
      <c r="JX5" s="11">
        <v>10.5</v>
      </c>
      <c r="JY5" s="11">
        <v>10.5</v>
      </c>
      <c r="JZ5" s="11">
        <v>10.5</v>
      </c>
      <c r="KA5" s="11">
        <v>10.5</v>
      </c>
      <c r="KB5" s="11">
        <v>10.5</v>
      </c>
      <c r="KC5" s="11">
        <v>5</v>
      </c>
      <c r="KD5" s="11"/>
      <c r="KE5" s="11"/>
      <c r="KF5" s="11"/>
      <c r="KG5" s="11"/>
      <c r="KH5" s="11"/>
      <c r="KI5" s="11"/>
      <c r="KJ5" s="11"/>
      <c r="KK5" s="11"/>
      <c r="KL5" s="11"/>
      <c r="KM5" s="11"/>
      <c r="KQ5" s="7">
        <v>5</v>
      </c>
      <c r="KR5" s="11">
        <v>10.5</v>
      </c>
      <c r="KS5" s="11">
        <v>10.5</v>
      </c>
      <c r="KT5" s="11">
        <v>10.5</v>
      </c>
      <c r="KU5" s="11">
        <v>10.5</v>
      </c>
      <c r="KV5" s="11">
        <v>10.5</v>
      </c>
      <c r="KW5" s="11">
        <v>5</v>
      </c>
      <c r="KX5" s="23"/>
      <c r="KY5" s="23"/>
      <c r="KZ5" s="23"/>
      <c r="LA5" s="23"/>
      <c r="LB5" s="23"/>
      <c r="LC5" s="23"/>
      <c r="LD5" s="23"/>
      <c r="LE5" s="23"/>
      <c r="LF5" s="11"/>
      <c r="LG5" s="11"/>
      <c r="LH5" s="11"/>
      <c r="LI5" s="11"/>
      <c r="LJ5" s="11"/>
      <c r="LK5" s="11"/>
      <c r="LL5" s="11"/>
      <c r="LM5" s="11"/>
      <c r="LN5" s="11"/>
      <c r="LO5" s="11"/>
      <c r="LS5" s="7">
        <v>5</v>
      </c>
      <c r="LT5" s="11">
        <v>10.5</v>
      </c>
      <c r="LU5" s="11">
        <v>10.5</v>
      </c>
      <c r="LV5" s="11">
        <v>10.5</v>
      </c>
      <c r="LW5" s="11">
        <v>10.5</v>
      </c>
      <c r="LX5" s="11">
        <v>10.5</v>
      </c>
      <c r="LY5" s="11">
        <v>10.5</v>
      </c>
    </row>
    <row r="6" spans="1:337" ht="15.75" x14ac:dyDescent="0.25">
      <c r="A6" s="4" t="s">
        <v>53</v>
      </c>
      <c r="B6" s="3" t="s">
        <v>51</v>
      </c>
      <c r="C6" s="17" t="s">
        <v>54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5</v>
      </c>
      <c r="Q6" s="11">
        <v>10.5</v>
      </c>
      <c r="R6" s="11">
        <v>10.5</v>
      </c>
      <c r="S6" s="11">
        <v>10.5</v>
      </c>
      <c r="T6" s="11">
        <v>10.5</v>
      </c>
      <c r="U6" s="11">
        <v>10.5</v>
      </c>
      <c r="V6" s="11">
        <v>10.5</v>
      </c>
      <c r="W6" s="11">
        <v>10.5</v>
      </c>
      <c r="X6" s="11">
        <v>10.5</v>
      </c>
      <c r="Y6" s="11">
        <v>10.5</v>
      </c>
      <c r="Z6" s="11">
        <v>10.5</v>
      </c>
      <c r="AA6" s="11">
        <v>10.5</v>
      </c>
      <c r="AB6" s="11">
        <v>10.5</v>
      </c>
      <c r="AC6" s="11">
        <v>10.5</v>
      </c>
      <c r="AD6" s="7">
        <v>5</v>
      </c>
      <c r="AE6" s="7"/>
      <c r="AR6" s="7">
        <v>5</v>
      </c>
      <c r="AS6" s="11">
        <v>10.5</v>
      </c>
      <c r="AT6" s="11">
        <v>10.5</v>
      </c>
      <c r="AU6" s="11">
        <v>10.5</v>
      </c>
      <c r="AV6" s="11">
        <v>10.5</v>
      </c>
      <c r="AW6" s="11">
        <v>10.5</v>
      </c>
      <c r="AX6" s="11">
        <v>10.5</v>
      </c>
      <c r="AY6" s="11">
        <v>10.5</v>
      </c>
      <c r="AZ6" s="11">
        <v>10.5</v>
      </c>
      <c r="BA6" s="11">
        <v>10.5</v>
      </c>
      <c r="BB6" s="11">
        <v>10.5</v>
      </c>
      <c r="BC6" s="11">
        <v>10.5</v>
      </c>
      <c r="BD6" s="11">
        <v>10.5</v>
      </c>
      <c r="BE6" s="11">
        <v>10.5</v>
      </c>
      <c r="BF6" s="7">
        <v>5</v>
      </c>
      <c r="BT6" s="7">
        <v>5</v>
      </c>
      <c r="BU6" s="11">
        <v>10.5</v>
      </c>
      <c r="BV6" s="11">
        <v>10.5</v>
      </c>
      <c r="BW6" s="11">
        <v>10.5</v>
      </c>
      <c r="BX6" s="11">
        <v>10.5</v>
      </c>
      <c r="BY6" s="11">
        <v>10.5</v>
      </c>
      <c r="BZ6" s="11">
        <v>10.5</v>
      </c>
      <c r="CA6" s="11">
        <v>10.5</v>
      </c>
      <c r="CB6" s="11">
        <v>10.5</v>
      </c>
      <c r="CC6" s="11">
        <v>10.5</v>
      </c>
      <c r="CD6" s="11">
        <v>10.5</v>
      </c>
      <c r="CE6" s="11">
        <v>10.5</v>
      </c>
      <c r="CF6" s="11">
        <v>10.5</v>
      </c>
      <c r="CG6" s="11">
        <v>10.5</v>
      </c>
      <c r="CH6" s="7">
        <v>5</v>
      </c>
      <c r="CV6" s="7">
        <v>5</v>
      </c>
      <c r="CW6" s="11">
        <v>10.5</v>
      </c>
      <c r="CX6" s="11">
        <v>10.5</v>
      </c>
      <c r="CY6" s="11">
        <v>10.5</v>
      </c>
      <c r="CZ6" s="11">
        <v>10.5</v>
      </c>
      <c r="DA6" s="11">
        <v>10.5</v>
      </c>
      <c r="DB6" s="11">
        <v>10.5</v>
      </c>
      <c r="DC6" s="11">
        <v>10.5</v>
      </c>
      <c r="DD6" s="11">
        <v>10.5</v>
      </c>
      <c r="DE6" s="11">
        <v>10.5</v>
      </c>
      <c r="DF6" s="11">
        <v>10.5</v>
      </c>
      <c r="DG6" s="11">
        <v>10.5</v>
      </c>
      <c r="DH6" s="11">
        <v>10.5</v>
      </c>
      <c r="DI6" s="11">
        <v>10.5</v>
      </c>
      <c r="DJ6" s="7">
        <v>5</v>
      </c>
      <c r="DX6" s="7">
        <v>5</v>
      </c>
      <c r="DY6" s="11">
        <v>10.5</v>
      </c>
      <c r="DZ6" s="11">
        <v>10.5</v>
      </c>
      <c r="EA6" s="11">
        <v>10.5</v>
      </c>
      <c r="EB6" s="11">
        <v>10.5</v>
      </c>
      <c r="EC6" s="11">
        <v>10.5</v>
      </c>
      <c r="ED6" s="11">
        <v>10.5</v>
      </c>
      <c r="EE6" s="11">
        <v>10.5</v>
      </c>
      <c r="EF6" s="11">
        <v>10.5</v>
      </c>
      <c r="EG6" s="11">
        <v>10.5</v>
      </c>
      <c r="EH6" s="11">
        <v>10.5</v>
      </c>
      <c r="EI6" s="11">
        <v>10.5</v>
      </c>
      <c r="EJ6" s="11">
        <v>10.5</v>
      </c>
      <c r="EK6" s="11">
        <v>10.5</v>
      </c>
      <c r="EL6" s="7">
        <v>5</v>
      </c>
      <c r="EZ6" s="7">
        <v>5</v>
      </c>
      <c r="FA6" s="11">
        <v>10.5</v>
      </c>
      <c r="FB6" s="11">
        <v>10.5</v>
      </c>
      <c r="FC6" s="11">
        <v>10.5</v>
      </c>
      <c r="FD6" s="11">
        <v>10.5</v>
      </c>
      <c r="FE6" s="11">
        <v>10.5</v>
      </c>
      <c r="FF6" s="11">
        <v>10.5</v>
      </c>
      <c r="FG6" s="11">
        <v>10.5</v>
      </c>
      <c r="FH6" s="11">
        <v>10.5</v>
      </c>
      <c r="FI6" s="11">
        <v>10.5</v>
      </c>
      <c r="FJ6" s="11">
        <v>10.5</v>
      </c>
      <c r="FK6" s="11">
        <v>10.5</v>
      </c>
      <c r="FL6" s="11">
        <v>10.5</v>
      </c>
      <c r="FM6" s="7">
        <v>5</v>
      </c>
      <c r="FN6" s="21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7">
        <v>5</v>
      </c>
      <c r="GC6" s="11">
        <v>10.5</v>
      </c>
      <c r="GD6" s="11">
        <v>10.5</v>
      </c>
      <c r="GE6" s="11">
        <v>10.5</v>
      </c>
      <c r="GF6" s="11">
        <v>10.5</v>
      </c>
      <c r="GG6" s="11">
        <v>10.5</v>
      </c>
      <c r="GH6" s="11">
        <v>10.5</v>
      </c>
      <c r="GI6" s="11">
        <v>10.5</v>
      </c>
      <c r="GJ6" s="11">
        <v>10.5</v>
      </c>
      <c r="GK6" s="11">
        <v>10.5</v>
      </c>
      <c r="GL6" s="11">
        <v>10.5</v>
      </c>
      <c r="GM6" s="11">
        <v>10.5</v>
      </c>
      <c r="GN6" s="11">
        <v>10.5</v>
      </c>
      <c r="GO6" s="11">
        <v>10.5</v>
      </c>
      <c r="GP6" s="7">
        <v>5</v>
      </c>
      <c r="HD6" s="27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7"/>
      <c r="IF6" s="7">
        <v>5</v>
      </c>
      <c r="IG6" s="11">
        <v>10.5</v>
      </c>
      <c r="IH6" s="11">
        <v>10.5</v>
      </c>
      <c r="II6" s="11">
        <v>10.5</v>
      </c>
      <c r="IJ6" s="11">
        <v>10.5</v>
      </c>
      <c r="IK6" s="11">
        <v>10.5</v>
      </c>
      <c r="IL6" s="11">
        <v>10.5</v>
      </c>
      <c r="IM6" s="11">
        <v>10.5</v>
      </c>
      <c r="IN6" s="11">
        <v>10.5</v>
      </c>
      <c r="IO6" s="11">
        <v>10.5</v>
      </c>
      <c r="IP6" s="11">
        <v>10.5</v>
      </c>
      <c r="IQ6" s="11">
        <v>10.5</v>
      </c>
      <c r="IR6" s="11">
        <v>10.5</v>
      </c>
      <c r="IS6" s="11">
        <v>10.5</v>
      </c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7">
        <v>5</v>
      </c>
      <c r="JI6" s="11">
        <v>10.5</v>
      </c>
      <c r="JJ6" s="11">
        <v>10.5</v>
      </c>
      <c r="JK6" s="11">
        <v>10.5</v>
      </c>
      <c r="JL6" s="11">
        <v>10.5</v>
      </c>
      <c r="JM6" s="11">
        <v>10.5</v>
      </c>
      <c r="JN6" s="11">
        <v>10.5</v>
      </c>
      <c r="JO6" s="11">
        <v>10.5</v>
      </c>
      <c r="JP6" s="11">
        <v>10.5</v>
      </c>
      <c r="JQ6" s="11">
        <v>10.5</v>
      </c>
      <c r="JR6" s="11">
        <v>10.5</v>
      </c>
      <c r="JS6" s="11">
        <v>10.5</v>
      </c>
      <c r="JT6" s="11">
        <v>10.5</v>
      </c>
      <c r="JU6" s="11">
        <v>10.5</v>
      </c>
      <c r="JV6" s="7">
        <v>5</v>
      </c>
      <c r="KJ6" s="7">
        <v>5</v>
      </c>
      <c r="KK6" s="11">
        <v>10.5</v>
      </c>
      <c r="KL6" s="11">
        <v>10.5</v>
      </c>
      <c r="KM6" s="11">
        <v>10.5</v>
      </c>
      <c r="KN6" s="11">
        <v>10.5</v>
      </c>
      <c r="KO6" s="11">
        <v>10.5</v>
      </c>
      <c r="KP6" s="11">
        <v>10.5</v>
      </c>
      <c r="KQ6" s="11">
        <v>10.5</v>
      </c>
      <c r="KR6" s="11">
        <v>10.5</v>
      </c>
      <c r="KS6" s="11">
        <v>10.5</v>
      </c>
      <c r="KT6" s="11">
        <v>10.5</v>
      </c>
      <c r="KU6" s="11">
        <v>10.5</v>
      </c>
      <c r="KV6" s="11">
        <v>10.5</v>
      </c>
      <c r="KW6" s="11">
        <v>10.5</v>
      </c>
      <c r="KX6" s="7">
        <v>5</v>
      </c>
      <c r="LL6" s="7">
        <v>5</v>
      </c>
      <c r="LM6" s="11">
        <v>10.5</v>
      </c>
      <c r="LN6" s="11">
        <v>10.5</v>
      </c>
      <c r="LO6" s="11">
        <v>10.5</v>
      </c>
      <c r="LP6" s="11">
        <v>10.5</v>
      </c>
      <c r="LQ6" s="11">
        <v>10.5</v>
      </c>
      <c r="LR6" s="11">
        <v>10.5</v>
      </c>
      <c r="LS6" s="11">
        <v>10.5</v>
      </c>
      <c r="LT6" s="11">
        <v>10.5</v>
      </c>
      <c r="LU6" s="11">
        <v>10.5</v>
      </c>
      <c r="LV6" s="11">
        <v>10.5</v>
      </c>
      <c r="LW6" s="11">
        <v>10.5</v>
      </c>
      <c r="LX6" s="11">
        <v>10.5</v>
      </c>
      <c r="LY6" s="11">
        <v>10.5</v>
      </c>
    </row>
    <row r="7" spans="1:337" ht="15.75" x14ac:dyDescent="0.25">
      <c r="A7" s="4" t="s">
        <v>55</v>
      </c>
      <c r="B7" s="3" t="s">
        <v>51</v>
      </c>
      <c r="C7" s="17" t="s">
        <v>56</v>
      </c>
      <c r="D7" s="11">
        <v>10.5</v>
      </c>
      <c r="E7" s="11">
        <v>10.5</v>
      </c>
      <c r="F7" s="11">
        <v>10.5</v>
      </c>
      <c r="G7" s="11">
        <v>10.5</v>
      </c>
      <c r="H7" s="11">
        <v>10.5</v>
      </c>
      <c r="I7" s="11">
        <v>10.5</v>
      </c>
      <c r="J7" s="11">
        <v>10.5</v>
      </c>
      <c r="K7" s="11">
        <v>10.5</v>
      </c>
      <c r="L7" s="11">
        <v>10.5</v>
      </c>
      <c r="M7" s="11">
        <v>10.5</v>
      </c>
      <c r="N7" s="11">
        <v>10.5</v>
      </c>
      <c r="O7" s="11">
        <v>10.5</v>
      </c>
      <c r="P7" s="7">
        <v>5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>
        <v>5</v>
      </c>
      <c r="AE7" s="11">
        <v>10.5</v>
      </c>
      <c r="AF7" s="11">
        <v>10.5</v>
      </c>
      <c r="AG7" s="11">
        <v>10.5</v>
      </c>
      <c r="AH7" s="11">
        <v>10.5</v>
      </c>
      <c r="AI7" s="11">
        <v>10.5</v>
      </c>
      <c r="AJ7" s="11">
        <v>10.5</v>
      </c>
      <c r="AK7" s="11">
        <v>10.5</v>
      </c>
      <c r="AL7" s="11">
        <v>10.5</v>
      </c>
      <c r="AM7" s="11">
        <v>10.5</v>
      </c>
      <c r="AN7" s="11">
        <v>10.5</v>
      </c>
      <c r="AO7" s="11">
        <v>10.5</v>
      </c>
      <c r="AP7" s="11">
        <v>10.5</v>
      </c>
      <c r="AQ7" s="11">
        <v>10.5</v>
      </c>
      <c r="AR7" s="7">
        <v>5</v>
      </c>
      <c r="BF7" s="7">
        <v>5</v>
      </c>
      <c r="BG7" s="11">
        <v>10.5</v>
      </c>
      <c r="BH7" s="11">
        <v>10.5</v>
      </c>
      <c r="BI7" s="11">
        <v>10.5</v>
      </c>
      <c r="BJ7" s="11">
        <v>10.5</v>
      </c>
      <c r="BK7" s="11">
        <v>10.5</v>
      </c>
      <c r="BL7" s="11">
        <v>10.5</v>
      </c>
      <c r="BM7" s="11">
        <v>10.5</v>
      </c>
      <c r="BN7" s="11">
        <v>10.5</v>
      </c>
      <c r="BO7" s="11">
        <v>10.5</v>
      </c>
      <c r="BP7" s="11">
        <v>10.5</v>
      </c>
      <c r="BQ7" s="11">
        <v>10.5</v>
      </c>
      <c r="BR7" s="11">
        <v>10.5</v>
      </c>
      <c r="BS7" s="11">
        <v>10.5</v>
      </c>
      <c r="BT7" s="7">
        <v>5</v>
      </c>
      <c r="CD7" s="26"/>
      <c r="CE7" s="26"/>
      <c r="CF7" s="26"/>
      <c r="CG7" s="26"/>
      <c r="CH7" s="27">
        <v>5</v>
      </c>
      <c r="CI7" s="28">
        <v>10.5</v>
      </c>
      <c r="CJ7" s="28">
        <v>10.5</v>
      </c>
      <c r="CK7" s="28">
        <v>10.5</v>
      </c>
      <c r="CL7" s="11">
        <v>10.5</v>
      </c>
      <c r="CM7" s="11">
        <v>10.5</v>
      </c>
      <c r="CN7" s="11">
        <v>10.5</v>
      </c>
      <c r="CO7" s="11">
        <v>10.5</v>
      </c>
      <c r="CP7" s="11">
        <v>10.5</v>
      </c>
      <c r="CQ7" s="11">
        <v>10.5</v>
      </c>
      <c r="CR7" s="11">
        <v>10.5</v>
      </c>
      <c r="CS7" s="11">
        <v>10.5</v>
      </c>
      <c r="CT7" s="11">
        <v>10.5</v>
      </c>
      <c r="CU7" s="11">
        <v>10.5</v>
      </c>
      <c r="CV7" s="7">
        <v>5</v>
      </c>
      <c r="DJ7" s="15"/>
      <c r="DK7" s="16"/>
      <c r="DL7" s="16"/>
      <c r="DM7" s="16"/>
      <c r="DN7" s="16"/>
      <c r="DO7" s="16"/>
      <c r="DP7" s="16"/>
      <c r="DQ7" s="11">
        <v>5</v>
      </c>
      <c r="DR7" s="11">
        <v>10.5</v>
      </c>
      <c r="DS7" s="11">
        <v>10.5</v>
      </c>
      <c r="DT7" s="11">
        <v>10.5</v>
      </c>
      <c r="DU7" s="11">
        <v>10.5</v>
      </c>
      <c r="DV7" s="11">
        <v>10.5</v>
      </c>
      <c r="DW7" s="11">
        <v>10.5</v>
      </c>
      <c r="DX7" s="16">
        <v>10.5</v>
      </c>
      <c r="DY7" s="16">
        <v>10.5</v>
      </c>
      <c r="DZ7" s="16">
        <v>10.5</v>
      </c>
      <c r="EA7" s="16">
        <v>10.5</v>
      </c>
      <c r="EB7" s="16">
        <v>10.5</v>
      </c>
      <c r="EC7" s="16">
        <v>10.5</v>
      </c>
      <c r="ED7" s="16">
        <v>10.5</v>
      </c>
      <c r="EE7" s="16">
        <v>10.5</v>
      </c>
      <c r="EF7" s="16">
        <v>10.5</v>
      </c>
      <c r="EG7" s="16">
        <v>10.5</v>
      </c>
      <c r="EH7" s="16">
        <v>10.5</v>
      </c>
      <c r="EI7" s="16">
        <v>10.5</v>
      </c>
      <c r="EJ7" s="16">
        <v>10.5</v>
      </c>
      <c r="EK7" s="16">
        <v>10.5</v>
      </c>
      <c r="EL7" s="15">
        <v>5</v>
      </c>
      <c r="EM7" s="16"/>
      <c r="EN7" s="16"/>
      <c r="EO7" s="16"/>
      <c r="EP7" s="16"/>
      <c r="EQ7" s="16"/>
      <c r="ER7" s="16"/>
      <c r="ES7" s="11">
        <v>5</v>
      </c>
      <c r="ET7" s="11">
        <v>10.5</v>
      </c>
      <c r="EU7" s="11">
        <v>10.5</v>
      </c>
      <c r="EV7" s="11">
        <v>10.5</v>
      </c>
      <c r="EW7" s="11">
        <v>10.5</v>
      </c>
      <c r="EX7" s="11">
        <v>10.5</v>
      </c>
      <c r="EY7" s="11">
        <v>10.5</v>
      </c>
      <c r="EZ7" s="7">
        <v>5</v>
      </c>
      <c r="FN7" s="7">
        <v>5</v>
      </c>
      <c r="FO7" s="11">
        <v>10.5</v>
      </c>
      <c r="FP7" s="11">
        <v>10.5</v>
      </c>
      <c r="FQ7" s="11">
        <v>10.5</v>
      </c>
      <c r="FR7" s="11">
        <v>10.5</v>
      </c>
      <c r="FS7" s="11">
        <v>10.5</v>
      </c>
      <c r="FT7" s="11">
        <v>10.5</v>
      </c>
      <c r="FU7" s="11">
        <v>10.5</v>
      </c>
      <c r="FV7" s="11">
        <v>10.5</v>
      </c>
      <c r="FW7" s="11">
        <v>10.5</v>
      </c>
      <c r="FX7" s="11">
        <v>10.5</v>
      </c>
      <c r="FY7" s="11">
        <v>10.5</v>
      </c>
      <c r="FZ7" s="11">
        <v>10.5</v>
      </c>
      <c r="GA7" s="11">
        <v>10.5</v>
      </c>
      <c r="GB7" s="7">
        <v>5</v>
      </c>
      <c r="GP7" s="7">
        <v>5</v>
      </c>
      <c r="GQ7" s="11">
        <v>10.5</v>
      </c>
      <c r="GR7" s="11">
        <v>10.5</v>
      </c>
      <c r="GS7" s="11">
        <v>10.5</v>
      </c>
      <c r="GT7" s="11">
        <v>10.5</v>
      </c>
      <c r="GU7" s="11">
        <v>10.5</v>
      </c>
      <c r="GV7" s="11">
        <v>10.5</v>
      </c>
      <c r="GW7" s="11">
        <v>10.5</v>
      </c>
      <c r="GX7" s="11">
        <v>10.5</v>
      </c>
      <c r="GY7" s="11">
        <v>10.5</v>
      </c>
      <c r="GZ7" s="11">
        <v>10.5</v>
      </c>
      <c r="HA7" s="11">
        <v>10.5</v>
      </c>
      <c r="HB7" s="11">
        <v>10.5</v>
      </c>
      <c r="HC7" s="7">
        <v>5</v>
      </c>
      <c r="HD7" s="21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7">
        <v>5</v>
      </c>
      <c r="HS7" s="11">
        <v>10.5</v>
      </c>
      <c r="HT7" s="11">
        <v>10.5</v>
      </c>
      <c r="HU7" s="11">
        <v>10.5</v>
      </c>
      <c r="HV7" s="11">
        <v>10.5</v>
      </c>
      <c r="HW7" s="11">
        <v>10.5</v>
      </c>
      <c r="HX7" s="11">
        <v>10.5</v>
      </c>
      <c r="HY7" s="11">
        <v>10.5</v>
      </c>
      <c r="HZ7" s="11">
        <v>10.5</v>
      </c>
      <c r="IA7" s="11">
        <v>10.5</v>
      </c>
      <c r="IB7" s="11">
        <v>10.5</v>
      </c>
      <c r="IC7" s="11">
        <v>10.5</v>
      </c>
      <c r="ID7" s="11">
        <v>10.5</v>
      </c>
      <c r="IE7" s="11">
        <v>10.5</v>
      </c>
      <c r="IF7" s="7">
        <v>5</v>
      </c>
      <c r="IT7" s="7">
        <v>5</v>
      </c>
      <c r="IU7" s="11">
        <v>10.5</v>
      </c>
      <c r="IV7" s="11">
        <v>10.5</v>
      </c>
      <c r="IW7" s="11">
        <v>10.5</v>
      </c>
      <c r="IX7" s="11">
        <v>10.5</v>
      </c>
      <c r="IY7" s="11">
        <v>10.5</v>
      </c>
      <c r="IZ7" s="11">
        <v>10.5</v>
      </c>
      <c r="JA7" s="11">
        <v>10.5</v>
      </c>
      <c r="JB7" s="11">
        <v>10.5</v>
      </c>
      <c r="JC7" s="11">
        <v>10.5</v>
      </c>
      <c r="JD7" s="11">
        <v>10.5</v>
      </c>
      <c r="JE7" s="11">
        <v>10.5</v>
      </c>
      <c r="JF7" s="11">
        <v>10.5</v>
      </c>
      <c r="JG7" s="11">
        <v>10.5</v>
      </c>
      <c r="JH7" s="7">
        <v>5</v>
      </c>
      <c r="JV7" s="7">
        <v>5</v>
      </c>
      <c r="JW7" s="11">
        <v>10.5</v>
      </c>
      <c r="JX7" s="11">
        <v>10.5</v>
      </c>
      <c r="JY7" s="11">
        <v>10.5</v>
      </c>
      <c r="JZ7" s="11">
        <v>10.5</v>
      </c>
      <c r="KA7" s="11">
        <v>10.5</v>
      </c>
      <c r="KB7" s="11">
        <v>10.5</v>
      </c>
      <c r="KC7" s="11">
        <v>10.5</v>
      </c>
      <c r="KD7" s="11">
        <v>10.5</v>
      </c>
      <c r="KE7" s="11">
        <v>10.5</v>
      </c>
      <c r="KF7" s="11">
        <v>10.5</v>
      </c>
      <c r="KG7" s="11">
        <v>10.5</v>
      </c>
      <c r="KH7" s="11">
        <v>10.5</v>
      </c>
      <c r="KI7" s="11">
        <v>10.5</v>
      </c>
      <c r="KJ7" s="7">
        <v>5</v>
      </c>
      <c r="KX7" s="7">
        <v>5</v>
      </c>
      <c r="KY7" s="11">
        <v>10.5</v>
      </c>
      <c r="KZ7" s="11">
        <v>10.5</v>
      </c>
      <c r="LA7" s="11">
        <v>10.5</v>
      </c>
      <c r="LB7" s="11">
        <v>10.5</v>
      </c>
      <c r="LC7" s="11">
        <v>10.5</v>
      </c>
      <c r="LD7" s="11">
        <v>10.5</v>
      </c>
      <c r="LE7" s="11">
        <v>10.5</v>
      </c>
      <c r="LF7" s="11">
        <v>10.5</v>
      </c>
      <c r="LG7" s="11">
        <v>10.5</v>
      </c>
      <c r="LH7" s="11">
        <v>10.5</v>
      </c>
      <c r="LI7" s="11">
        <v>10.5</v>
      </c>
      <c r="LJ7" s="11">
        <v>10.5</v>
      </c>
      <c r="LK7" s="11">
        <v>10.5</v>
      </c>
      <c r="LL7" s="11">
        <v>5</v>
      </c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</row>
    <row r="8" spans="1:337" ht="15.75" x14ac:dyDescent="0.25">
      <c r="A8" s="4" t="s">
        <v>57</v>
      </c>
      <c r="B8" s="3" t="s">
        <v>48</v>
      </c>
      <c r="C8" s="17" t="s">
        <v>58</v>
      </c>
      <c r="D8" s="10">
        <v>10.5</v>
      </c>
      <c r="E8" s="10">
        <v>10.5</v>
      </c>
      <c r="F8" s="10">
        <v>10.5</v>
      </c>
      <c r="G8" s="10">
        <v>10.5</v>
      </c>
      <c r="H8" s="10">
        <v>10.5</v>
      </c>
      <c r="I8" s="9">
        <v>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12">
        <v>4</v>
      </c>
      <c r="X8" s="13">
        <v>10.5</v>
      </c>
      <c r="Y8" s="13">
        <v>10.5</v>
      </c>
      <c r="Z8" s="13">
        <v>10.5</v>
      </c>
      <c r="AA8" s="13">
        <v>10.5</v>
      </c>
      <c r="AB8" s="13">
        <v>10.5</v>
      </c>
      <c r="AC8" s="13">
        <v>10.5</v>
      </c>
      <c r="AD8" s="13">
        <v>10.5</v>
      </c>
      <c r="AE8" s="13">
        <v>10.5</v>
      </c>
      <c r="AF8" s="13">
        <v>10.5</v>
      </c>
      <c r="AG8" s="13">
        <v>10.5</v>
      </c>
      <c r="AH8" s="13">
        <v>10.5</v>
      </c>
      <c r="AI8" s="13">
        <v>10.5</v>
      </c>
      <c r="AJ8" s="13">
        <v>10.5</v>
      </c>
      <c r="AK8" s="13">
        <v>6.5</v>
      </c>
      <c r="AY8" s="12">
        <v>4</v>
      </c>
      <c r="AZ8" s="13">
        <v>10.5</v>
      </c>
      <c r="BA8" s="13">
        <v>10.5</v>
      </c>
      <c r="BB8" s="13">
        <v>10.5</v>
      </c>
      <c r="BC8" s="13">
        <v>10.5</v>
      </c>
      <c r="BD8" s="13">
        <v>10.5</v>
      </c>
      <c r="BE8" s="13">
        <v>10.5</v>
      </c>
      <c r="BF8" s="13">
        <v>10.5</v>
      </c>
      <c r="BG8" s="13">
        <v>10.5</v>
      </c>
      <c r="BH8" s="13">
        <v>10.5</v>
      </c>
      <c r="BI8" s="13">
        <v>10.5</v>
      </c>
      <c r="BJ8" s="13">
        <v>10.5</v>
      </c>
      <c r="BK8" s="13">
        <v>10.5</v>
      </c>
      <c r="BL8" s="13">
        <v>10.5</v>
      </c>
      <c r="BM8" s="13">
        <v>6.5</v>
      </c>
      <c r="CA8" s="9">
        <v>4</v>
      </c>
      <c r="CB8" s="10">
        <v>10.5</v>
      </c>
      <c r="CC8" s="10">
        <v>10.5</v>
      </c>
      <c r="CD8" s="10">
        <v>10.5</v>
      </c>
      <c r="CE8" s="10">
        <v>10.5</v>
      </c>
      <c r="CF8" s="10">
        <v>10.5</v>
      </c>
      <c r="CG8" s="10">
        <v>10.5</v>
      </c>
      <c r="CH8" s="10">
        <v>10.5</v>
      </c>
      <c r="CI8" s="10">
        <v>10.5</v>
      </c>
      <c r="CJ8" s="10">
        <v>10.5</v>
      </c>
      <c r="CK8" s="10">
        <v>10.5</v>
      </c>
      <c r="CL8" s="10">
        <v>10.5</v>
      </c>
      <c r="CM8" s="10">
        <v>10.5</v>
      </c>
      <c r="CN8" s="10">
        <v>6.5</v>
      </c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12">
        <v>5</v>
      </c>
      <c r="DD8" s="13">
        <v>10.5</v>
      </c>
      <c r="DE8" s="13">
        <v>10.5</v>
      </c>
      <c r="DF8" s="13">
        <v>10.5</v>
      </c>
      <c r="DG8" s="13">
        <v>10.5</v>
      </c>
      <c r="DH8" s="13">
        <v>10.5</v>
      </c>
      <c r="DI8" s="13">
        <v>10.5</v>
      </c>
      <c r="DJ8" s="13">
        <v>10.5</v>
      </c>
      <c r="DK8" s="13">
        <v>10.5</v>
      </c>
      <c r="DL8" s="13">
        <v>10.5</v>
      </c>
      <c r="DM8" s="13">
        <v>10.5</v>
      </c>
      <c r="DN8" s="13">
        <v>10.5</v>
      </c>
      <c r="DO8" s="13">
        <v>10.5</v>
      </c>
      <c r="DP8" s="13">
        <v>10.5</v>
      </c>
      <c r="DQ8" s="12">
        <v>5</v>
      </c>
      <c r="DR8" s="20"/>
      <c r="DS8" s="20"/>
      <c r="DT8" s="20"/>
      <c r="DU8" s="20"/>
      <c r="DV8" s="20"/>
      <c r="DW8" s="20"/>
      <c r="DX8" s="10">
        <v>5</v>
      </c>
      <c r="DY8" s="10">
        <v>10.5</v>
      </c>
      <c r="DZ8" s="10">
        <v>10.5</v>
      </c>
      <c r="EA8" s="10">
        <v>10.5</v>
      </c>
      <c r="EB8" s="10">
        <v>10.5</v>
      </c>
      <c r="EC8" s="10">
        <v>10.5</v>
      </c>
      <c r="ED8" s="10">
        <v>10.5</v>
      </c>
      <c r="EE8" s="10">
        <v>10.5</v>
      </c>
      <c r="EF8" s="10">
        <v>10.5</v>
      </c>
      <c r="EG8" s="10">
        <v>10.5</v>
      </c>
      <c r="EH8" s="10">
        <v>10.5</v>
      </c>
      <c r="EI8" s="10">
        <v>10.5</v>
      </c>
      <c r="EJ8" s="10">
        <v>10.5</v>
      </c>
      <c r="EK8" s="10">
        <v>10.5</v>
      </c>
      <c r="EL8" s="10">
        <v>10.5</v>
      </c>
      <c r="EM8" s="10">
        <v>10.5</v>
      </c>
      <c r="EN8" s="10">
        <v>10.5</v>
      </c>
      <c r="EO8" s="10">
        <v>10.5</v>
      </c>
      <c r="EP8" s="10">
        <v>10.5</v>
      </c>
      <c r="EQ8" s="10">
        <v>10.5</v>
      </c>
      <c r="ER8" s="10">
        <v>10.5</v>
      </c>
      <c r="ES8" s="10">
        <v>6.5</v>
      </c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12">
        <v>5</v>
      </c>
      <c r="FH8" s="13">
        <v>10.5</v>
      </c>
      <c r="FI8" s="13">
        <v>10.5</v>
      </c>
      <c r="FJ8" s="13">
        <v>10.5</v>
      </c>
      <c r="FK8" s="13">
        <v>10.5</v>
      </c>
      <c r="FL8" s="13">
        <v>10.5</v>
      </c>
      <c r="FM8" s="13">
        <v>10.5</v>
      </c>
      <c r="FN8" s="13">
        <v>10.5</v>
      </c>
      <c r="FO8" s="13">
        <v>10.5</v>
      </c>
      <c r="FP8" s="13">
        <v>10.5</v>
      </c>
      <c r="FQ8" s="13">
        <v>10.5</v>
      </c>
      <c r="FR8" s="13">
        <v>10.5</v>
      </c>
      <c r="FS8" s="13">
        <v>10.5</v>
      </c>
      <c r="FT8" s="13">
        <v>10.5</v>
      </c>
      <c r="FU8" s="12">
        <v>5</v>
      </c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9">
        <v>4</v>
      </c>
      <c r="GJ8" s="10">
        <v>10.5</v>
      </c>
      <c r="GK8" s="10">
        <v>10.5</v>
      </c>
      <c r="GL8" s="10">
        <v>10.5</v>
      </c>
      <c r="GM8" s="10">
        <v>10.5</v>
      </c>
      <c r="GN8" s="10">
        <v>10.5</v>
      </c>
      <c r="GO8" s="10">
        <v>10.5</v>
      </c>
      <c r="GP8" s="10">
        <v>10.5</v>
      </c>
      <c r="GQ8" s="10">
        <v>10.5</v>
      </c>
      <c r="GR8" s="10">
        <v>10.5</v>
      </c>
      <c r="GS8" s="10">
        <v>10.5</v>
      </c>
      <c r="GT8" s="10">
        <v>10.5</v>
      </c>
      <c r="GU8" s="10">
        <v>10.5</v>
      </c>
      <c r="GV8" s="10">
        <v>6.5</v>
      </c>
      <c r="GW8" s="21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12">
        <v>5</v>
      </c>
      <c r="HL8" s="13">
        <v>10.5</v>
      </c>
      <c r="HM8" s="13">
        <v>10.5</v>
      </c>
      <c r="HN8" s="13">
        <v>10.5</v>
      </c>
      <c r="HO8" s="13">
        <v>10.5</v>
      </c>
      <c r="HP8" s="13">
        <v>10.5</v>
      </c>
      <c r="HQ8" s="13">
        <v>10.5</v>
      </c>
      <c r="HR8" s="13">
        <v>10.5</v>
      </c>
      <c r="HS8" s="13">
        <v>10.5</v>
      </c>
      <c r="HT8" s="13">
        <v>10.5</v>
      </c>
      <c r="HU8" s="13">
        <v>10.5</v>
      </c>
      <c r="HV8" s="13">
        <v>10.5</v>
      </c>
      <c r="HW8" s="13">
        <v>10.5</v>
      </c>
      <c r="HX8" s="13">
        <v>10.5</v>
      </c>
      <c r="HY8" s="12">
        <v>5</v>
      </c>
      <c r="IL8" s="20"/>
      <c r="IM8" s="9">
        <v>4</v>
      </c>
      <c r="IN8" s="10">
        <v>10.5</v>
      </c>
      <c r="IO8" s="10">
        <v>10.5</v>
      </c>
      <c r="IP8" s="10">
        <v>10.5</v>
      </c>
      <c r="IQ8" s="10">
        <v>10.5</v>
      </c>
      <c r="IR8" s="10">
        <v>10.5</v>
      </c>
      <c r="IS8" s="10">
        <v>10.5</v>
      </c>
      <c r="IT8" s="10">
        <v>10.5</v>
      </c>
      <c r="IU8" s="10">
        <v>10.5</v>
      </c>
      <c r="IV8" s="10">
        <v>10.5</v>
      </c>
      <c r="IW8" s="10">
        <v>10.5</v>
      </c>
      <c r="IX8" s="10">
        <v>10.5</v>
      </c>
      <c r="IY8" s="10">
        <v>6.5</v>
      </c>
      <c r="IZ8" s="23"/>
      <c r="JA8" s="23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12">
        <v>5</v>
      </c>
      <c r="JP8" s="13">
        <v>10.5</v>
      </c>
      <c r="JQ8" s="13">
        <v>10.5</v>
      </c>
      <c r="JR8" s="13">
        <v>10.5</v>
      </c>
      <c r="JS8" s="13">
        <v>10.5</v>
      </c>
      <c r="JT8" s="13">
        <v>10.5</v>
      </c>
      <c r="JU8" s="13">
        <v>10.5</v>
      </c>
      <c r="JV8" s="13">
        <v>10.5</v>
      </c>
      <c r="JW8" s="13">
        <v>10.5</v>
      </c>
      <c r="JX8" s="13">
        <v>10.5</v>
      </c>
      <c r="JY8" s="13">
        <v>10.5</v>
      </c>
      <c r="JZ8" s="13">
        <v>10.5</v>
      </c>
      <c r="KA8" s="13">
        <v>10.5</v>
      </c>
      <c r="KB8" s="13">
        <v>5</v>
      </c>
      <c r="KC8" s="21"/>
      <c r="KQ8" s="9">
        <v>4</v>
      </c>
      <c r="KR8" s="10">
        <v>10.5</v>
      </c>
      <c r="KS8" s="10">
        <v>10.5</v>
      </c>
      <c r="KT8" s="10">
        <v>10.5</v>
      </c>
      <c r="KU8" s="10">
        <v>10.5</v>
      </c>
      <c r="KV8" s="10">
        <v>10.5</v>
      </c>
      <c r="KW8" s="10">
        <v>10.5</v>
      </c>
      <c r="KX8" s="10">
        <v>10.5</v>
      </c>
      <c r="KY8" s="10">
        <v>10.5</v>
      </c>
      <c r="KZ8" s="10">
        <v>10.5</v>
      </c>
      <c r="LA8" s="10">
        <v>10.5</v>
      </c>
      <c r="LB8" s="10">
        <v>10.5</v>
      </c>
      <c r="LC8" s="10">
        <v>5</v>
      </c>
      <c r="LD8" s="23"/>
      <c r="LE8" s="23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12">
        <v>5</v>
      </c>
      <c r="LT8" s="13">
        <v>10.5</v>
      </c>
      <c r="LU8" s="13">
        <v>10.5</v>
      </c>
      <c r="LV8" s="13">
        <v>10.5</v>
      </c>
      <c r="LW8" s="13">
        <v>10.5</v>
      </c>
      <c r="LX8" s="13">
        <v>10.5</v>
      </c>
      <c r="LY8" s="13">
        <v>10.5</v>
      </c>
    </row>
    <row r="9" spans="1:337" ht="15.75" x14ac:dyDescent="0.25">
      <c r="A9" s="383" t="s">
        <v>59</v>
      </c>
      <c r="B9" s="3" t="s">
        <v>48</v>
      </c>
      <c r="C9" s="17" t="s">
        <v>60</v>
      </c>
      <c r="D9" s="13">
        <v>10.5</v>
      </c>
      <c r="E9" s="13">
        <v>10.5</v>
      </c>
      <c r="F9" s="13">
        <v>10.5</v>
      </c>
      <c r="G9" s="13">
        <v>10.5</v>
      </c>
      <c r="H9" s="13">
        <v>10.5</v>
      </c>
      <c r="I9" s="13">
        <v>6.5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9">
        <v>5</v>
      </c>
      <c r="X9" s="10">
        <v>10.5</v>
      </c>
      <c r="Y9" s="10">
        <v>10.5</v>
      </c>
      <c r="Z9" s="10">
        <v>10.5</v>
      </c>
      <c r="AA9" s="10">
        <v>10.5</v>
      </c>
      <c r="AB9" s="10">
        <v>10.5</v>
      </c>
      <c r="AC9" s="10">
        <v>10.5</v>
      </c>
      <c r="AD9" s="10">
        <v>10.5</v>
      </c>
      <c r="AE9" s="10">
        <v>10.5</v>
      </c>
      <c r="AF9" s="10">
        <v>10.5</v>
      </c>
      <c r="AG9" s="10">
        <v>10.5</v>
      </c>
      <c r="AH9" s="10">
        <v>10.5</v>
      </c>
      <c r="AI9" s="10">
        <v>10.5</v>
      </c>
      <c r="AJ9" s="10">
        <v>10.5</v>
      </c>
      <c r="AK9" s="9">
        <v>5</v>
      </c>
      <c r="AR9" s="9">
        <v>5</v>
      </c>
      <c r="AS9" s="10">
        <v>10.5</v>
      </c>
      <c r="AT9" s="10">
        <v>10.5</v>
      </c>
      <c r="AU9" s="10">
        <v>10.5</v>
      </c>
      <c r="AV9" s="10">
        <v>10.5</v>
      </c>
      <c r="AW9" s="10">
        <v>10.5</v>
      </c>
      <c r="AX9" s="10">
        <v>10.5</v>
      </c>
      <c r="AY9" s="10">
        <v>5</v>
      </c>
      <c r="BM9" s="9">
        <v>5</v>
      </c>
      <c r="BN9" s="10">
        <v>10.5</v>
      </c>
      <c r="BO9" s="10">
        <v>10.5</v>
      </c>
      <c r="BP9" s="10">
        <v>10.5</v>
      </c>
      <c r="BQ9" s="10">
        <v>10.5</v>
      </c>
      <c r="BR9" s="10">
        <v>10.5</v>
      </c>
      <c r="BS9" s="10">
        <v>10.5</v>
      </c>
      <c r="BT9" s="10">
        <v>10.5</v>
      </c>
      <c r="BU9" s="10">
        <v>10.5</v>
      </c>
      <c r="BV9" s="10">
        <v>10.5</v>
      </c>
      <c r="BW9" s="10">
        <v>10.5</v>
      </c>
      <c r="BX9" s="10">
        <v>10.5</v>
      </c>
      <c r="BY9" s="10">
        <v>10.5</v>
      </c>
      <c r="BZ9" s="10">
        <v>5</v>
      </c>
      <c r="CA9" s="21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12">
        <v>4</v>
      </c>
      <c r="CP9" s="13">
        <v>10.5</v>
      </c>
      <c r="CQ9" s="13">
        <v>10.5</v>
      </c>
      <c r="CR9" s="13">
        <v>10.5</v>
      </c>
      <c r="CS9" s="13">
        <v>10.5</v>
      </c>
      <c r="CT9" s="13">
        <v>10.5</v>
      </c>
      <c r="CU9" s="13">
        <v>10.5</v>
      </c>
      <c r="CV9" s="13">
        <v>10.5</v>
      </c>
      <c r="CW9" s="13">
        <v>10.5</v>
      </c>
      <c r="CX9" s="13">
        <v>10.5</v>
      </c>
      <c r="CY9" s="13">
        <v>10.5</v>
      </c>
      <c r="CZ9" s="13">
        <v>10.5</v>
      </c>
      <c r="DA9" s="13">
        <v>10.5</v>
      </c>
      <c r="DB9" s="13">
        <v>10.5</v>
      </c>
      <c r="DC9" s="13">
        <v>6.5</v>
      </c>
      <c r="DQ9" s="9">
        <v>5</v>
      </c>
      <c r="DR9" s="10">
        <v>10.5</v>
      </c>
      <c r="DS9" s="10">
        <v>10.5</v>
      </c>
      <c r="DT9" s="10">
        <v>10.5</v>
      </c>
      <c r="DU9" s="10">
        <v>10.5</v>
      </c>
      <c r="DV9" s="10">
        <v>10.5</v>
      </c>
      <c r="DW9" s="10">
        <v>10.5</v>
      </c>
      <c r="DX9" s="10">
        <v>10.5</v>
      </c>
      <c r="DY9" s="10">
        <v>10.5</v>
      </c>
      <c r="DZ9" s="10">
        <v>10.5</v>
      </c>
      <c r="EA9" s="10">
        <v>10.5</v>
      </c>
      <c r="EB9" s="10">
        <v>10.5</v>
      </c>
      <c r="EC9" s="10">
        <v>10.5</v>
      </c>
      <c r="ED9" s="10">
        <v>10.5</v>
      </c>
      <c r="EE9" s="16">
        <v>10.5</v>
      </c>
      <c r="EF9" s="16">
        <v>10.5</v>
      </c>
      <c r="EG9" s="16">
        <v>10.5</v>
      </c>
      <c r="EH9" s="16">
        <v>10.5</v>
      </c>
      <c r="EI9" s="16">
        <v>10.5</v>
      </c>
      <c r="EJ9" s="16">
        <v>10.5</v>
      </c>
      <c r="EK9" s="16">
        <v>10.5</v>
      </c>
      <c r="EL9" s="15">
        <v>5</v>
      </c>
      <c r="ES9" s="12">
        <v>4</v>
      </c>
      <c r="ET9" s="13">
        <v>10.5</v>
      </c>
      <c r="EU9" s="13">
        <v>10.5</v>
      </c>
      <c r="EV9" s="13">
        <v>10.5</v>
      </c>
      <c r="EW9" s="13">
        <v>10.5</v>
      </c>
      <c r="EX9" s="13">
        <v>10.5</v>
      </c>
      <c r="EY9" s="13">
        <v>10.5</v>
      </c>
      <c r="EZ9" s="13">
        <v>10.5</v>
      </c>
      <c r="FA9" s="13">
        <v>10.5</v>
      </c>
      <c r="FB9" s="13">
        <v>10.5</v>
      </c>
      <c r="FC9" s="13">
        <v>10.5</v>
      </c>
      <c r="FD9" s="13">
        <v>10.5</v>
      </c>
      <c r="FE9" s="13">
        <v>10.5</v>
      </c>
      <c r="FF9" s="13">
        <v>6.5</v>
      </c>
      <c r="FG9" s="21"/>
      <c r="FU9" s="9">
        <v>5</v>
      </c>
      <c r="FV9" s="10">
        <v>10.5</v>
      </c>
      <c r="FW9" s="10">
        <v>10.5</v>
      </c>
      <c r="FX9" s="10">
        <v>10.5</v>
      </c>
      <c r="FY9" s="10">
        <v>10.5</v>
      </c>
      <c r="FZ9" s="10">
        <v>10.5</v>
      </c>
      <c r="GA9" s="10">
        <v>10.5</v>
      </c>
      <c r="GB9" s="10">
        <v>10.5</v>
      </c>
      <c r="GC9" s="10">
        <v>10.5</v>
      </c>
      <c r="GD9" s="10">
        <v>10.5</v>
      </c>
      <c r="GE9" s="10">
        <v>10.5</v>
      </c>
      <c r="GF9" s="10">
        <v>10.5</v>
      </c>
      <c r="GG9" s="10">
        <v>10.5</v>
      </c>
      <c r="GH9" s="9">
        <v>5</v>
      </c>
      <c r="GI9" s="21"/>
      <c r="GW9" s="12">
        <v>4</v>
      </c>
      <c r="GX9" s="13">
        <v>10.5</v>
      </c>
      <c r="GY9" s="13">
        <v>10.5</v>
      </c>
      <c r="GZ9" s="13">
        <v>10.5</v>
      </c>
      <c r="HA9" s="13">
        <v>10.5</v>
      </c>
      <c r="HB9" s="13">
        <v>10.5</v>
      </c>
      <c r="HC9" s="13">
        <v>10.5</v>
      </c>
      <c r="HD9" s="13">
        <v>10.5</v>
      </c>
      <c r="HE9" s="13">
        <v>10.5</v>
      </c>
      <c r="HF9" s="13">
        <v>10.5</v>
      </c>
      <c r="HG9" s="13">
        <v>10.5</v>
      </c>
      <c r="HH9" s="13">
        <v>10.5</v>
      </c>
      <c r="HI9" s="13">
        <v>10.5</v>
      </c>
      <c r="HJ9" s="13">
        <v>10.5</v>
      </c>
      <c r="HK9" s="21"/>
      <c r="HY9" s="9">
        <v>4</v>
      </c>
      <c r="HZ9" s="10">
        <v>10.5</v>
      </c>
      <c r="IA9" s="10">
        <v>10.5</v>
      </c>
      <c r="IB9" s="10">
        <v>10.5</v>
      </c>
      <c r="IC9" s="10">
        <v>10.5</v>
      </c>
      <c r="ID9" s="10">
        <v>10.5</v>
      </c>
      <c r="IE9" s="9">
        <v>4</v>
      </c>
      <c r="IF9" s="23"/>
      <c r="IG9" s="23"/>
      <c r="IH9" s="23"/>
      <c r="II9" s="23"/>
      <c r="IJ9" s="23"/>
      <c r="IK9" s="23"/>
      <c r="IL9" s="23"/>
      <c r="IM9" s="21"/>
      <c r="JA9" s="12">
        <v>4</v>
      </c>
      <c r="JB9" s="13">
        <v>10.5</v>
      </c>
      <c r="JC9" s="13">
        <v>10.5</v>
      </c>
      <c r="JD9" s="13">
        <v>10.5</v>
      </c>
      <c r="JE9" s="13">
        <v>10.5</v>
      </c>
      <c r="JF9" s="13">
        <v>10.5</v>
      </c>
      <c r="JG9" s="13">
        <v>10.5</v>
      </c>
      <c r="JH9" s="13">
        <v>10.5</v>
      </c>
      <c r="JI9" s="13">
        <v>10.5</v>
      </c>
      <c r="JJ9" s="13">
        <v>10.5</v>
      </c>
      <c r="JK9" s="13">
        <v>10.5</v>
      </c>
      <c r="JL9" s="13">
        <v>10.5</v>
      </c>
      <c r="JM9" s="13">
        <v>10.5</v>
      </c>
      <c r="JN9" s="13">
        <v>10.5</v>
      </c>
      <c r="JO9" s="21"/>
      <c r="KC9" s="9">
        <v>4</v>
      </c>
      <c r="KD9" s="10">
        <v>10.5</v>
      </c>
      <c r="KE9" s="10">
        <v>10.5</v>
      </c>
      <c r="KF9" s="10">
        <v>10.5</v>
      </c>
      <c r="KG9" s="10">
        <v>10.5</v>
      </c>
      <c r="KH9" s="10">
        <v>10.5</v>
      </c>
      <c r="KI9" s="10">
        <v>10.5</v>
      </c>
      <c r="KJ9" s="10">
        <v>10.5</v>
      </c>
      <c r="KK9" s="10">
        <v>10.5</v>
      </c>
      <c r="KL9" s="10">
        <v>10.5</v>
      </c>
      <c r="KM9" s="10">
        <v>10.5</v>
      </c>
      <c r="KN9" s="10">
        <v>10.5</v>
      </c>
      <c r="KO9" s="10">
        <v>10.5</v>
      </c>
      <c r="KP9" s="10">
        <v>5</v>
      </c>
      <c r="KQ9" s="21"/>
      <c r="LE9" s="12">
        <v>4</v>
      </c>
      <c r="LF9" s="13">
        <v>10.5</v>
      </c>
      <c r="LG9" s="13">
        <v>10.5</v>
      </c>
      <c r="LH9" s="13">
        <v>10.5</v>
      </c>
      <c r="LI9" s="13">
        <v>10.5</v>
      </c>
      <c r="LJ9" s="13">
        <v>10.5</v>
      </c>
      <c r="LK9" s="13">
        <v>10.5</v>
      </c>
      <c r="LL9" s="13">
        <v>10.5</v>
      </c>
      <c r="LM9" s="13">
        <v>10.5</v>
      </c>
      <c r="LN9" s="13">
        <v>10.5</v>
      </c>
      <c r="LO9" s="13">
        <v>10.5</v>
      </c>
      <c r="LP9" s="13">
        <v>10.5</v>
      </c>
      <c r="LQ9" s="13">
        <v>10.5</v>
      </c>
      <c r="LR9" s="13">
        <v>10.5</v>
      </c>
      <c r="LS9" s="21"/>
    </row>
    <row r="10" spans="1:337" ht="15.75" x14ac:dyDescent="0.25">
      <c r="A10" s="4" t="s">
        <v>61</v>
      </c>
      <c r="B10" s="3" t="s">
        <v>48</v>
      </c>
      <c r="C10" s="17" t="s">
        <v>52</v>
      </c>
      <c r="D10" s="11">
        <v>10.5</v>
      </c>
      <c r="E10" s="11">
        <v>10.5</v>
      </c>
      <c r="F10" s="11">
        <v>10.5</v>
      </c>
      <c r="G10" s="11">
        <v>10.5</v>
      </c>
      <c r="H10" s="11">
        <v>10.5</v>
      </c>
      <c r="I10" s="11">
        <v>10.5</v>
      </c>
      <c r="J10" s="11">
        <v>10.5</v>
      </c>
      <c r="K10" s="11">
        <v>10.5</v>
      </c>
      <c r="L10" s="11">
        <v>10.5</v>
      </c>
      <c r="M10" s="11">
        <v>10.5</v>
      </c>
      <c r="N10" s="11">
        <v>10.5</v>
      </c>
      <c r="O10" s="11">
        <v>10.5</v>
      </c>
      <c r="P10" s="7">
        <v>5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5">
        <v>5</v>
      </c>
      <c r="AE10" s="16">
        <v>10.5</v>
      </c>
      <c r="AF10" s="16">
        <v>10.5</v>
      </c>
      <c r="AG10" s="16">
        <v>10.5</v>
      </c>
      <c r="AH10" s="16">
        <v>10.5</v>
      </c>
      <c r="AI10" s="16">
        <v>10.5</v>
      </c>
      <c r="AJ10" s="16">
        <v>10.5</v>
      </c>
      <c r="AK10" s="16">
        <v>5</v>
      </c>
      <c r="AL10" s="11"/>
      <c r="AM10" s="11"/>
      <c r="AN10" s="11"/>
      <c r="AO10" s="11"/>
      <c r="AP10" s="11"/>
      <c r="AQ10" s="11"/>
      <c r="AR10" s="7"/>
      <c r="AY10" s="7">
        <v>5</v>
      </c>
      <c r="AZ10" s="11">
        <v>10.5</v>
      </c>
      <c r="BA10" s="11">
        <v>10.5</v>
      </c>
      <c r="BB10" s="11">
        <v>10.5</v>
      </c>
      <c r="BC10" s="11">
        <v>10.5</v>
      </c>
      <c r="BD10" s="11">
        <v>10.5</v>
      </c>
      <c r="BE10" s="11">
        <v>10.5</v>
      </c>
      <c r="BF10" s="11">
        <v>10.5</v>
      </c>
      <c r="BG10" s="11">
        <v>10.5</v>
      </c>
      <c r="BH10" s="11">
        <v>10.5</v>
      </c>
      <c r="BI10" s="11">
        <v>10.5</v>
      </c>
      <c r="BJ10" s="11">
        <v>10.5</v>
      </c>
      <c r="BK10" s="11">
        <v>10.5</v>
      </c>
      <c r="BL10" s="11">
        <v>10.5</v>
      </c>
      <c r="BM10" s="7">
        <v>5</v>
      </c>
      <c r="BN10" s="11"/>
      <c r="BO10" s="11"/>
      <c r="BP10" s="11"/>
      <c r="BQ10" s="11"/>
      <c r="BR10" s="11"/>
      <c r="BS10" s="11"/>
      <c r="BT10" s="7"/>
      <c r="CA10" s="7">
        <v>5</v>
      </c>
      <c r="CB10" s="11">
        <v>10.5</v>
      </c>
      <c r="CC10" s="11">
        <v>10.5</v>
      </c>
      <c r="CD10" s="11">
        <v>10.5</v>
      </c>
      <c r="CE10" s="11">
        <v>10.5</v>
      </c>
      <c r="CF10" s="11">
        <v>10.5</v>
      </c>
      <c r="CG10" s="11">
        <v>10.5</v>
      </c>
      <c r="CH10" s="11">
        <v>10.5</v>
      </c>
      <c r="CI10" s="11">
        <v>10.5</v>
      </c>
      <c r="CJ10" s="11">
        <v>10.5</v>
      </c>
      <c r="CK10" s="11">
        <v>10.5</v>
      </c>
      <c r="CL10" s="11">
        <v>10.5</v>
      </c>
      <c r="CM10" s="11">
        <v>10.5</v>
      </c>
      <c r="CN10" s="11">
        <v>10.5</v>
      </c>
      <c r="CO10" s="7">
        <v>5</v>
      </c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7">
        <v>5</v>
      </c>
      <c r="DD10" s="11">
        <v>10.5</v>
      </c>
      <c r="DE10" s="11">
        <v>10.5</v>
      </c>
      <c r="DF10" s="11">
        <v>10.5</v>
      </c>
      <c r="DG10" s="11">
        <v>10.5</v>
      </c>
      <c r="DH10" s="11">
        <v>10.5</v>
      </c>
      <c r="DI10" s="11">
        <v>5</v>
      </c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16">
        <v>5</v>
      </c>
      <c r="DY10" s="16">
        <v>10.5</v>
      </c>
      <c r="DZ10" s="16">
        <v>10.5</v>
      </c>
      <c r="EA10" s="16">
        <v>10.5</v>
      </c>
      <c r="EB10" s="16">
        <v>10.5</v>
      </c>
      <c r="EC10" s="16">
        <v>10.5</v>
      </c>
      <c r="ED10" s="16">
        <v>10.5</v>
      </c>
      <c r="EE10" s="16">
        <v>10.5</v>
      </c>
      <c r="EF10" s="11">
        <v>10.5</v>
      </c>
      <c r="EG10" s="11">
        <v>10.5</v>
      </c>
      <c r="EH10" s="11">
        <v>10.5</v>
      </c>
      <c r="EI10" s="11">
        <v>10.5</v>
      </c>
      <c r="EJ10" s="11">
        <v>10.5</v>
      </c>
      <c r="EK10" s="11">
        <v>10.5</v>
      </c>
      <c r="EL10" s="11">
        <v>10.5</v>
      </c>
      <c r="EM10" s="11">
        <v>10.5</v>
      </c>
      <c r="EN10" s="11">
        <v>10.5</v>
      </c>
      <c r="EO10" s="11">
        <v>10.5</v>
      </c>
      <c r="EP10" s="11">
        <v>10.5</v>
      </c>
      <c r="EQ10" s="11">
        <v>10.5</v>
      </c>
      <c r="ER10" s="11">
        <v>10.5</v>
      </c>
      <c r="ES10" s="7">
        <v>5</v>
      </c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7">
        <v>5</v>
      </c>
      <c r="FH10" s="11">
        <v>10.5</v>
      </c>
      <c r="FI10" s="11">
        <v>10.5</v>
      </c>
      <c r="FJ10" s="11">
        <v>10.5</v>
      </c>
      <c r="FK10" s="11">
        <v>10.5</v>
      </c>
      <c r="FL10" s="11">
        <v>10.5</v>
      </c>
      <c r="FM10" s="11">
        <v>10.5</v>
      </c>
      <c r="FN10" s="11">
        <v>10.5</v>
      </c>
      <c r="FO10" s="11">
        <v>10.5</v>
      </c>
      <c r="FP10" s="11">
        <v>10.5</v>
      </c>
      <c r="FQ10" s="11">
        <v>10.5</v>
      </c>
      <c r="FR10" s="11">
        <v>10.5</v>
      </c>
      <c r="FS10" s="11">
        <v>10.5</v>
      </c>
      <c r="FT10" s="11">
        <v>10.5</v>
      </c>
      <c r="FU10" s="7">
        <v>5</v>
      </c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7">
        <v>5</v>
      </c>
      <c r="GJ10" s="11">
        <v>10.5</v>
      </c>
      <c r="GK10" s="11">
        <v>10.5</v>
      </c>
      <c r="GL10" s="11">
        <v>10.5</v>
      </c>
      <c r="GM10" s="11">
        <v>10.5</v>
      </c>
      <c r="GN10" s="11">
        <v>10.5</v>
      </c>
      <c r="GO10" s="11">
        <v>10.5</v>
      </c>
      <c r="GP10" s="11">
        <v>10.5</v>
      </c>
      <c r="GQ10" s="11">
        <v>10.5</v>
      </c>
      <c r="GR10" s="11">
        <v>10.5</v>
      </c>
      <c r="GS10" s="11">
        <v>10.5</v>
      </c>
      <c r="GT10" s="11">
        <v>10.5</v>
      </c>
      <c r="GU10" s="11">
        <v>10.5</v>
      </c>
      <c r="GV10" s="11">
        <v>10.5</v>
      </c>
      <c r="GW10" s="7">
        <v>5</v>
      </c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K10" s="7">
        <v>5</v>
      </c>
      <c r="HL10" s="11">
        <v>10.5</v>
      </c>
      <c r="HM10" s="11">
        <v>10.5</v>
      </c>
      <c r="HN10" s="11">
        <v>10.5</v>
      </c>
      <c r="HO10" s="11">
        <v>10.5</v>
      </c>
      <c r="HP10" s="11">
        <v>10.5</v>
      </c>
      <c r="HQ10" s="11">
        <v>10.5</v>
      </c>
      <c r="HR10" s="11">
        <v>10.5</v>
      </c>
      <c r="HS10" s="11">
        <v>10.5</v>
      </c>
      <c r="HT10" s="11">
        <v>10.5</v>
      </c>
      <c r="HU10" s="11">
        <v>10.5</v>
      </c>
      <c r="HV10" s="11">
        <v>10.5</v>
      </c>
      <c r="HW10" s="28">
        <v>5</v>
      </c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7">
        <v>5</v>
      </c>
      <c r="IN10" s="11">
        <v>10.5</v>
      </c>
      <c r="IO10" s="11">
        <v>10.5</v>
      </c>
      <c r="IP10" s="11">
        <v>10.5</v>
      </c>
      <c r="IQ10" s="11">
        <v>10.5</v>
      </c>
      <c r="IR10" s="11">
        <v>10.5</v>
      </c>
      <c r="IS10" s="11">
        <v>10.5</v>
      </c>
      <c r="IT10" s="11">
        <v>10.5</v>
      </c>
      <c r="IU10" s="11">
        <v>10.5</v>
      </c>
      <c r="IV10" s="11">
        <v>10.5</v>
      </c>
      <c r="IW10" s="11">
        <v>10.5</v>
      </c>
      <c r="IX10" s="11">
        <v>10.5</v>
      </c>
      <c r="IY10" s="11">
        <v>10.5</v>
      </c>
      <c r="IZ10" s="11">
        <v>10.5</v>
      </c>
      <c r="JA10" s="7">
        <v>5</v>
      </c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7">
        <v>5</v>
      </c>
      <c r="JP10" s="11">
        <v>10.5</v>
      </c>
      <c r="JQ10" s="11">
        <v>10.5</v>
      </c>
      <c r="JR10" s="11">
        <v>10.5</v>
      </c>
      <c r="JS10" s="11">
        <v>10.5</v>
      </c>
      <c r="JT10" s="11">
        <v>10.5</v>
      </c>
      <c r="JU10" s="11">
        <v>10.5</v>
      </c>
      <c r="JV10" s="11">
        <v>10.5</v>
      </c>
      <c r="JW10" s="11">
        <v>10.5</v>
      </c>
      <c r="JX10" s="11">
        <v>10.5</v>
      </c>
      <c r="JY10" s="11">
        <v>10.5</v>
      </c>
      <c r="JZ10" s="11">
        <v>10.5</v>
      </c>
      <c r="KA10" s="11">
        <v>10.5</v>
      </c>
      <c r="KB10" s="11">
        <v>10.5</v>
      </c>
      <c r="KC10" s="7">
        <v>5</v>
      </c>
      <c r="KN10" s="26"/>
      <c r="KO10" s="26"/>
      <c r="KP10" s="26"/>
      <c r="KQ10" s="27"/>
      <c r="KR10" s="28"/>
      <c r="KS10" s="28"/>
      <c r="KT10" s="28"/>
      <c r="KU10" s="28"/>
      <c r="KV10" s="28"/>
      <c r="KW10" s="28"/>
      <c r="KX10" s="28"/>
      <c r="KY10" s="28"/>
      <c r="KZ10" s="28">
        <v>5</v>
      </c>
      <c r="LA10" s="11">
        <v>10.5</v>
      </c>
      <c r="LB10" s="11">
        <v>10.5</v>
      </c>
      <c r="LC10" s="11">
        <v>10.5</v>
      </c>
      <c r="LD10" s="11">
        <v>10.5</v>
      </c>
      <c r="LE10" s="7">
        <v>5</v>
      </c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7">
        <v>5</v>
      </c>
      <c r="LT10" s="11">
        <v>10.5</v>
      </c>
      <c r="LU10" s="11">
        <v>10.5</v>
      </c>
      <c r="LV10" s="11">
        <v>10.5</v>
      </c>
      <c r="LW10" s="11">
        <v>10.5</v>
      </c>
      <c r="LX10" s="11">
        <v>10.5</v>
      </c>
      <c r="LY10" s="11">
        <v>10.5</v>
      </c>
    </row>
    <row r="11" spans="1:337" ht="15.75" x14ac:dyDescent="0.25">
      <c r="A11" s="383" t="s">
        <v>62</v>
      </c>
      <c r="B11" s="3" t="s">
        <v>48</v>
      </c>
      <c r="C11" s="17" t="s">
        <v>63</v>
      </c>
      <c r="D11" s="7"/>
      <c r="E11" s="7"/>
      <c r="F11" s="7"/>
      <c r="G11" s="7"/>
      <c r="H11" s="7"/>
      <c r="I11" s="7">
        <v>5</v>
      </c>
      <c r="J11" s="11">
        <v>10.5</v>
      </c>
      <c r="K11" s="11">
        <v>10.5</v>
      </c>
      <c r="L11" s="11">
        <v>10.5</v>
      </c>
      <c r="M11" s="11">
        <v>10.5</v>
      </c>
      <c r="N11" s="11">
        <v>10.5</v>
      </c>
      <c r="O11" s="11">
        <v>10.5</v>
      </c>
      <c r="P11" s="11">
        <v>10.5</v>
      </c>
      <c r="Q11" s="11">
        <v>10.5</v>
      </c>
      <c r="R11" s="11">
        <v>10.5</v>
      </c>
      <c r="S11" s="11">
        <v>10.5</v>
      </c>
      <c r="T11" s="11">
        <v>10.5</v>
      </c>
      <c r="U11" s="11">
        <v>10.5</v>
      </c>
      <c r="V11" s="11">
        <v>10.5</v>
      </c>
      <c r="W11" s="7">
        <v>5</v>
      </c>
      <c r="X11" s="7"/>
      <c r="Y11" s="7"/>
      <c r="Z11" s="7"/>
      <c r="AA11" s="7"/>
      <c r="AB11" s="7"/>
      <c r="AC11" s="7"/>
      <c r="AD11" s="7"/>
      <c r="AE11" s="7"/>
      <c r="AK11" s="12">
        <v>4</v>
      </c>
      <c r="AL11" s="13">
        <v>10.5</v>
      </c>
      <c r="AM11" s="13">
        <v>10.5</v>
      </c>
      <c r="AN11" s="13">
        <v>10.5</v>
      </c>
      <c r="AO11" s="13">
        <v>10.5</v>
      </c>
      <c r="AP11" s="13">
        <v>10.5</v>
      </c>
      <c r="AQ11" s="13">
        <v>10.5</v>
      </c>
      <c r="AR11" s="13">
        <v>10.5</v>
      </c>
      <c r="AS11" s="13">
        <v>10.5</v>
      </c>
      <c r="AT11" s="13">
        <v>10.5</v>
      </c>
      <c r="AU11" s="13">
        <v>10.5</v>
      </c>
      <c r="AV11" s="13">
        <v>10.5</v>
      </c>
      <c r="AW11" s="13">
        <v>10.5</v>
      </c>
      <c r="AX11" s="13">
        <v>10.5</v>
      </c>
      <c r="AY11" s="13">
        <v>6.5</v>
      </c>
      <c r="BM11" s="12">
        <v>4</v>
      </c>
      <c r="BN11" s="13">
        <v>10.5</v>
      </c>
      <c r="BO11" s="13">
        <v>10.5</v>
      </c>
      <c r="BP11" s="13">
        <v>10.5</v>
      </c>
      <c r="BQ11" s="13">
        <v>10.5</v>
      </c>
      <c r="BR11" s="13">
        <v>10.5</v>
      </c>
      <c r="BS11" s="13">
        <v>10.5</v>
      </c>
      <c r="BT11" s="13">
        <v>10.5</v>
      </c>
      <c r="BU11" s="13">
        <v>10.5</v>
      </c>
      <c r="BV11" s="13">
        <v>10.5</v>
      </c>
      <c r="BW11" s="13">
        <v>10.5</v>
      </c>
      <c r="BX11" s="13">
        <v>10.5</v>
      </c>
      <c r="BY11" s="13">
        <v>10.5</v>
      </c>
      <c r="BZ11" s="13">
        <v>10.5</v>
      </c>
      <c r="CA11" s="13">
        <v>6.5</v>
      </c>
      <c r="CO11" s="9">
        <v>5</v>
      </c>
      <c r="CP11" s="10">
        <v>10.5</v>
      </c>
      <c r="CQ11" s="10">
        <v>10.5</v>
      </c>
      <c r="CR11" s="10">
        <v>10.5</v>
      </c>
      <c r="CS11" s="10">
        <v>10.5</v>
      </c>
      <c r="CT11" s="10">
        <v>10.5</v>
      </c>
      <c r="CU11" s="10">
        <v>10.5</v>
      </c>
      <c r="CV11" s="10">
        <v>10.5</v>
      </c>
      <c r="CW11" s="10">
        <v>10.5</v>
      </c>
      <c r="CX11" s="10">
        <v>10.5</v>
      </c>
      <c r="CY11" s="10">
        <v>10.5</v>
      </c>
      <c r="CZ11" s="10">
        <v>10.5</v>
      </c>
      <c r="DA11" s="10">
        <v>10.5</v>
      </c>
      <c r="DB11" s="10">
        <v>10.5</v>
      </c>
      <c r="DC11" s="9">
        <v>5</v>
      </c>
      <c r="DQ11" s="12">
        <v>4</v>
      </c>
      <c r="DR11" s="13">
        <v>10.5</v>
      </c>
      <c r="DS11" s="13">
        <v>10.5</v>
      </c>
      <c r="DT11" s="13">
        <v>10.5</v>
      </c>
      <c r="DU11" s="13">
        <v>10.5</v>
      </c>
      <c r="DV11" s="13">
        <v>10.5</v>
      </c>
      <c r="DW11" s="13">
        <v>10.5</v>
      </c>
      <c r="DX11" s="13">
        <v>10.5</v>
      </c>
      <c r="DY11" s="13">
        <v>10.5</v>
      </c>
      <c r="DZ11" s="13">
        <v>10.5</v>
      </c>
      <c r="EA11" s="13">
        <v>10.5</v>
      </c>
      <c r="EB11" s="13">
        <v>10.5</v>
      </c>
      <c r="EC11" s="13">
        <v>10.5</v>
      </c>
      <c r="ED11" s="13">
        <v>10.5</v>
      </c>
      <c r="EE11" s="13">
        <v>6.5</v>
      </c>
      <c r="ES11" s="9">
        <v>5</v>
      </c>
      <c r="ET11" s="10">
        <v>10.5</v>
      </c>
      <c r="EU11" s="10">
        <v>10.5</v>
      </c>
      <c r="EV11" s="10">
        <v>10.5</v>
      </c>
      <c r="EW11" s="10">
        <v>10.5</v>
      </c>
      <c r="EX11" s="10">
        <v>10.5</v>
      </c>
      <c r="EY11" s="10">
        <v>10.5</v>
      </c>
      <c r="EZ11" s="10">
        <v>10.5</v>
      </c>
      <c r="FA11" s="10">
        <v>10.5</v>
      </c>
      <c r="FB11" s="10">
        <v>10.5</v>
      </c>
      <c r="FC11" s="10">
        <v>10.5</v>
      </c>
      <c r="FD11" s="10">
        <v>10.5</v>
      </c>
      <c r="FE11" s="10">
        <v>10.5</v>
      </c>
      <c r="FF11" s="10">
        <v>10.5</v>
      </c>
      <c r="FG11" s="9">
        <v>5</v>
      </c>
      <c r="FU11" s="12">
        <v>4</v>
      </c>
      <c r="FV11" s="13">
        <v>10.5</v>
      </c>
      <c r="FW11" s="13">
        <v>10.5</v>
      </c>
      <c r="FX11" s="13">
        <v>10.5</v>
      </c>
      <c r="FY11" s="13">
        <v>10.5</v>
      </c>
      <c r="FZ11" s="13">
        <v>10.5</v>
      </c>
      <c r="GA11" s="13">
        <v>10.5</v>
      </c>
      <c r="GB11" s="13">
        <v>10.5</v>
      </c>
      <c r="GC11" s="13">
        <v>10.5</v>
      </c>
      <c r="GD11" s="13">
        <v>10.5</v>
      </c>
      <c r="GE11" s="13">
        <v>10.5</v>
      </c>
      <c r="GF11" s="13">
        <v>10.5</v>
      </c>
      <c r="GG11" s="13">
        <v>6.5</v>
      </c>
      <c r="GH11" s="23"/>
      <c r="GI11" s="23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9">
        <v>4</v>
      </c>
      <c r="GX11" s="10">
        <v>10.5</v>
      </c>
      <c r="GY11" s="10">
        <v>10.5</v>
      </c>
      <c r="GZ11" s="10">
        <v>10.5</v>
      </c>
      <c r="HA11" s="10">
        <v>10.5</v>
      </c>
      <c r="HB11" s="10">
        <v>10.5</v>
      </c>
      <c r="HC11" s="10">
        <v>10.5</v>
      </c>
      <c r="HD11" s="10">
        <v>10.5</v>
      </c>
      <c r="HE11" s="10">
        <v>10.5</v>
      </c>
      <c r="HF11" s="10">
        <v>10.5</v>
      </c>
      <c r="HG11" s="10">
        <v>10.5</v>
      </c>
      <c r="HH11" s="10">
        <v>10.5</v>
      </c>
      <c r="HI11" s="10">
        <v>10.5</v>
      </c>
      <c r="HJ11" s="10">
        <v>10.5</v>
      </c>
      <c r="HK11" s="10">
        <v>6.5</v>
      </c>
      <c r="HY11" s="12">
        <v>4</v>
      </c>
      <c r="HZ11" s="13">
        <v>10.5</v>
      </c>
      <c r="IA11" s="13">
        <v>10.5</v>
      </c>
      <c r="IB11" s="13">
        <v>10.5</v>
      </c>
      <c r="IC11" s="13">
        <v>10.5</v>
      </c>
      <c r="ID11" s="13">
        <v>10.5</v>
      </c>
      <c r="IE11" s="13">
        <v>10.5</v>
      </c>
      <c r="IF11" s="13">
        <v>10.5</v>
      </c>
      <c r="IG11" s="13">
        <v>10.5</v>
      </c>
      <c r="IH11" s="13">
        <v>10.5</v>
      </c>
      <c r="II11" s="13">
        <v>10.5</v>
      </c>
      <c r="IJ11" s="13">
        <v>10.5</v>
      </c>
      <c r="IK11" s="13">
        <v>10.5</v>
      </c>
      <c r="IL11" s="13">
        <v>10.5</v>
      </c>
      <c r="IM11" s="13">
        <v>6.5</v>
      </c>
      <c r="JA11" s="9">
        <v>4</v>
      </c>
      <c r="JB11" s="10">
        <v>10.5</v>
      </c>
      <c r="JC11" s="10">
        <v>10.5</v>
      </c>
      <c r="JD11" s="10">
        <v>10.5</v>
      </c>
      <c r="JE11" s="10">
        <v>10.5</v>
      </c>
      <c r="JF11" s="10">
        <v>10.5</v>
      </c>
      <c r="JG11" s="10">
        <v>10.5</v>
      </c>
      <c r="JH11" s="10">
        <v>10.5</v>
      </c>
      <c r="JI11" s="10">
        <v>10.5</v>
      </c>
      <c r="JJ11" s="10">
        <v>10.5</v>
      </c>
      <c r="JK11" s="10">
        <v>10.5</v>
      </c>
      <c r="JL11" s="10">
        <v>10.5</v>
      </c>
      <c r="JM11" s="10">
        <v>10.5</v>
      </c>
      <c r="JN11" s="10">
        <v>10.5</v>
      </c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12">
        <v>4</v>
      </c>
      <c r="KD11" s="13">
        <v>10.5</v>
      </c>
      <c r="KE11" s="13">
        <v>10.5</v>
      </c>
      <c r="KF11" s="13">
        <v>10.5</v>
      </c>
      <c r="KG11" s="13">
        <v>10.5</v>
      </c>
      <c r="KH11" s="13">
        <v>10.5</v>
      </c>
      <c r="KI11" s="13">
        <v>10.5</v>
      </c>
      <c r="KJ11" s="13">
        <v>10.5</v>
      </c>
      <c r="KK11" s="13">
        <v>10.5</v>
      </c>
      <c r="KL11" s="13">
        <v>10.5</v>
      </c>
      <c r="KM11" s="13">
        <v>10.5</v>
      </c>
      <c r="KN11" s="13">
        <v>10.5</v>
      </c>
      <c r="KO11" s="13">
        <v>10.5</v>
      </c>
      <c r="KP11" s="13">
        <v>5</v>
      </c>
      <c r="KQ11" s="23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9">
        <v>4</v>
      </c>
      <c r="LF11" s="10">
        <v>10.5</v>
      </c>
      <c r="LG11" s="10">
        <v>10.5</v>
      </c>
      <c r="LH11" s="10">
        <v>10.5</v>
      </c>
      <c r="LI11" s="10">
        <v>10.5</v>
      </c>
      <c r="LJ11" s="10">
        <v>10.5</v>
      </c>
      <c r="LK11" s="10">
        <v>10.5</v>
      </c>
      <c r="LL11" s="10">
        <v>10.5</v>
      </c>
      <c r="LM11" s="10">
        <v>10.5</v>
      </c>
      <c r="LN11" s="10">
        <v>10.5</v>
      </c>
      <c r="LO11" s="10">
        <v>10.5</v>
      </c>
      <c r="LP11" s="10">
        <v>10.5</v>
      </c>
      <c r="LQ11" s="10">
        <v>10.5</v>
      </c>
      <c r="LR11" s="10">
        <v>10.5</v>
      </c>
      <c r="LS11" s="10">
        <v>6.5</v>
      </c>
    </row>
    <row r="12" spans="1:337" ht="15.75" x14ac:dyDescent="0.25">
      <c r="A12" s="4" t="s">
        <v>64</v>
      </c>
      <c r="B12" s="3" t="s">
        <v>51</v>
      </c>
      <c r="C12" s="17" t="s">
        <v>65</v>
      </c>
      <c r="D12" s="11">
        <v>10.5</v>
      </c>
      <c r="E12" s="11">
        <v>10.5</v>
      </c>
      <c r="F12" s="11">
        <v>10.5</v>
      </c>
      <c r="G12" s="11">
        <v>10.5</v>
      </c>
      <c r="H12" s="11">
        <v>10.5</v>
      </c>
      <c r="I12" s="11">
        <v>10.5</v>
      </c>
      <c r="J12" s="11">
        <v>10.5</v>
      </c>
      <c r="K12" s="11">
        <v>10.5</v>
      </c>
      <c r="L12" s="11">
        <v>10.5</v>
      </c>
      <c r="M12" s="11">
        <v>10.5</v>
      </c>
      <c r="N12" s="11">
        <v>10.5</v>
      </c>
      <c r="O12" s="11">
        <v>10.5</v>
      </c>
      <c r="P12" s="7">
        <v>5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>
        <v>5</v>
      </c>
      <c r="AE12" s="11">
        <v>10.5</v>
      </c>
      <c r="AF12" s="11">
        <v>10.5</v>
      </c>
      <c r="AG12" s="11">
        <v>10.5</v>
      </c>
      <c r="AH12" s="11">
        <v>10.5</v>
      </c>
      <c r="AI12" s="11">
        <v>10.5</v>
      </c>
      <c r="AJ12" s="11">
        <v>10.5</v>
      </c>
      <c r="AK12" s="11">
        <v>10.5</v>
      </c>
      <c r="AL12" s="11">
        <v>10.5</v>
      </c>
      <c r="AM12" s="11">
        <v>10.5</v>
      </c>
      <c r="AN12" s="11">
        <v>10.5</v>
      </c>
      <c r="AO12" s="11">
        <v>10.5</v>
      </c>
      <c r="AP12" s="11">
        <v>10.5</v>
      </c>
      <c r="AQ12" s="11">
        <v>10.5</v>
      </c>
      <c r="AR12" s="7">
        <v>5</v>
      </c>
      <c r="BF12" s="7">
        <v>5</v>
      </c>
      <c r="BG12" s="11">
        <v>10.5</v>
      </c>
      <c r="BH12" s="11">
        <v>10.5</v>
      </c>
      <c r="BI12" s="11">
        <v>10.5</v>
      </c>
      <c r="BJ12" s="11">
        <v>10.5</v>
      </c>
      <c r="BK12" s="11">
        <v>10.5</v>
      </c>
      <c r="BL12" s="11">
        <v>10.5</v>
      </c>
      <c r="BM12" s="11">
        <v>10.5</v>
      </c>
      <c r="BN12" s="11">
        <v>10.5</v>
      </c>
      <c r="BO12" s="11">
        <v>10.5</v>
      </c>
      <c r="BP12" s="11">
        <v>10.5</v>
      </c>
      <c r="BQ12" s="11">
        <v>10.5</v>
      </c>
      <c r="BR12" s="11">
        <v>10.5</v>
      </c>
      <c r="BS12" s="11">
        <v>10.5</v>
      </c>
      <c r="BT12" s="7">
        <v>5</v>
      </c>
      <c r="CH12" s="7">
        <v>5</v>
      </c>
      <c r="CI12" s="11">
        <v>10.5</v>
      </c>
      <c r="CJ12" s="11">
        <v>10.5</v>
      </c>
      <c r="CK12" s="11">
        <v>10.5</v>
      </c>
      <c r="CL12" s="11">
        <v>10.5</v>
      </c>
      <c r="CM12" s="11">
        <v>10.5</v>
      </c>
      <c r="CN12" s="11">
        <v>10.5</v>
      </c>
      <c r="CO12" s="11">
        <v>10.5</v>
      </c>
      <c r="CP12" s="11">
        <v>10.5</v>
      </c>
      <c r="CQ12" s="11">
        <v>10.5</v>
      </c>
      <c r="CR12" s="11">
        <v>10.5</v>
      </c>
      <c r="CS12" s="11">
        <v>10.5</v>
      </c>
      <c r="CT12" s="11">
        <v>10.5</v>
      </c>
      <c r="CU12" s="11">
        <v>10.5</v>
      </c>
      <c r="CV12" s="11">
        <v>5</v>
      </c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7">
        <v>5</v>
      </c>
      <c r="DK12" s="11">
        <v>10.5</v>
      </c>
      <c r="DL12" s="11">
        <v>10.5</v>
      </c>
      <c r="DM12" s="11">
        <v>10.5</v>
      </c>
      <c r="DN12" s="11">
        <v>10.5</v>
      </c>
      <c r="DO12" s="11">
        <v>10.5</v>
      </c>
      <c r="DP12" s="11">
        <v>10.5</v>
      </c>
      <c r="DQ12" s="16">
        <v>5</v>
      </c>
      <c r="DR12" s="16"/>
      <c r="DS12" s="16"/>
      <c r="DT12" s="16"/>
      <c r="DU12" s="16"/>
      <c r="DV12" s="16"/>
      <c r="DW12" s="16"/>
      <c r="DX12" s="16">
        <v>5</v>
      </c>
      <c r="DY12" s="16">
        <v>10.5</v>
      </c>
      <c r="DZ12" s="16">
        <v>10.5</v>
      </c>
      <c r="EA12" s="16">
        <v>10.5</v>
      </c>
      <c r="EB12" s="16">
        <v>10.5</v>
      </c>
      <c r="EC12" s="16">
        <v>10.5</v>
      </c>
      <c r="ED12" s="16">
        <v>10.5</v>
      </c>
      <c r="EE12" s="16">
        <v>10.5</v>
      </c>
      <c r="EF12" s="16">
        <v>10.5</v>
      </c>
      <c r="EG12" s="16">
        <v>10.5</v>
      </c>
      <c r="EH12" s="16">
        <v>10.5</v>
      </c>
      <c r="EI12" s="16">
        <v>10.5</v>
      </c>
      <c r="EJ12" s="16">
        <v>10.5</v>
      </c>
      <c r="EK12" s="16">
        <v>10.5</v>
      </c>
      <c r="EL12" s="16">
        <v>10.5</v>
      </c>
      <c r="EM12" s="16">
        <v>10.5</v>
      </c>
      <c r="EN12" s="16">
        <v>10.5</v>
      </c>
      <c r="EO12" s="16">
        <v>10.5</v>
      </c>
      <c r="EP12" s="16">
        <v>10.5</v>
      </c>
      <c r="EQ12" s="16">
        <v>10.5</v>
      </c>
      <c r="ER12" s="16">
        <v>10.5</v>
      </c>
      <c r="ES12" s="15">
        <v>5</v>
      </c>
      <c r="ET12" s="16"/>
      <c r="EU12" s="16"/>
      <c r="EV12" s="16"/>
      <c r="EW12" s="16"/>
      <c r="EX12" s="16"/>
      <c r="EY12" s="16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7">
        <v>5</v>
      </c>
      <c r="FO12" s="11">
        <v>10.5</v>
      </c>
      <c r="FP12" s="11">
        <v>10.5</v>
      </c>
      <c r="FQ12" s="11">
        <v>10.5</v>
      </c>
      <c r="FR12" s="11">
        <v>10.5</v>
      </c>
      <c r="FS12" s="11">
        <v>10.5</v>
      </c>
      <c r="FT12" s="11">
        <v>10.5</v>
      </c>
      <c r="FU12" s="11">
        <v>10.5</v>
      </c>
      <c r="FV12" s="11">
        <v>10.5</v>
      </c>
      <c r="FW12" s="11">
        <v>10.5</v>
      </c>
      <c r="FX12" s="11">
        <v>10.5</v>
      </c>
      <c r="FY12" s="11">
        <v>10.5</v>
      </c>
      <c r="FZ12" s="11">
        <v>10.5</v>
      </c>
      <c r="GA12" s="11">
        <v>10.5</v>
      </c>
      <c r="GB12" s="11">
        <v>5</v>
      </c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7">
        <v>5</v>
      </c>
      <c r="GQ12" s="11">
        <v>10.5</v>
      </c>
      <c r="GR12" s="11">
        <v>10.5</v>
      </c>
      <c r="GS12" s="11">
        <v>10.5</v>
      </c>
      <c r="GT12" s="11">
        <v>10.5</v>
      </c>
      <c r="GU12" s="11">
        <v>10.5</v>
      </c>
      <c r="GV12" s="11">
        <v>10.5</v>
      </c>
      <c r="GW12" s="11">
        <v>10.5</v>
      </c>
      <c r="GX12" s="11">
        <v>10.5</v>
      </c>
      <c r="GY12" s="11">
        <v>10.5</v>
      </c>
      <c r="GZ12" s="11">
        <v>10.5</v>
      </c>
      <c r="HA12" s="11">
        <v>10.5</v>
      </c>
      <c r="HB12" s="11">
        <v>10.5</v>
      </c>
      <c r="HC12" s="11">
        <v>10.5</v>
      </c>
      <c r="HD12" s="11">
        <v>5</v>
      </c>
      <c r="HE12" s="11"/>
      <c r="HF12" s="11"/>
      <c r="HG12" s="11"/>
      <c r="HR12" s="7">
        <v>5</v>
      </c>
      <c r="HS12" s="11">
        <v>10.5</v>
      </c>
      <c r="HT12" s="11">
        <v>10.5</v>
      </c>
      <c r="HU12" s="11">
        <v>10.5</v>
      </c>
      <c r="HV12" s="11">
        <v>10.5</v>
      </c>
      <c r="HW12" s="11">
        <v>10.5</v>
      </c>
      <c r="HX12" s="28"/>
      <c r="HY12" s="28"/>
      <c r="HZ12" s="28"/>
      <c r="IA12" s="28"/>
      <c r="IB12" s="28"/>
      <c r="IC12" s="28"/>
      <c r="ID12" s="11">
        <v>10.5</v>
      </c>
      <c r="IE12" s="11">
        <v>10.5</v>
      </c>
      <c r="IF12" s="11">
        <v>5</v>
      </c>
      <c r="IG12" s="11"/>
      <c r="IH12" s="11"/>
      <c r="II12" s="11"/>
      <c r="IT12" s="7">
        <v>5</v>
      </c>
      <c r="IU12" s="11">
        <v>10.5</v>
      </c>
      <c r="IV12" s="11">
        <v>10.5</v>
      </c>
      <c r="IW12" s="27">
        <v>5</v>
      </c>
      <c r="IX12" s="27"/>
      <c r="IY12" s="28"/>
      <c r="IZ12" s="28"/>
      <c r="JA12" s="28"/>
      <c r="JB12" s="28"/>
      <c r="JC12" s="28"/>
      <c r="JD12" s="27"/>
      <c r="JE12" s="28">
        <v>5</v>
      </c>
      <c r="JF12" s="11">
        <v>10.5</v>
      </c>
      <c r="JG12" s="11">
        <v>10.5</v>
      </c>
      <c r="JH12" s="11">
        <v>10.5</v>
      </c>
      <c r="JI12" s="11">
        <v>10.5</v>
      </c>
      <c r="JJ12" s="11">
        <v>10.5</v>
      </c>
      <c r="JK12" s="11">
        <v>10.5</v>
      </c>
      <c r="JL12" s="11">
        <v>10.5</v>
      </c>
      <c r="JM12" s="11">
        <v>10.5</v>
      </c>
      <c r="JN12" s="11">
        <v>10.5</v>
      </c>
      <c r="JO12" s="11">
        <v>5</v>
      </c>
      <c r="JV12" s="7"/>
      <c r="JW12" s="11"/>
      <c r="JX12" s="11"/>
      <c r="JY12" s="11"/>
      <c r="JZ12" s="11"/>
      <c r="KA12" s="11"/>
      <c r="KB12" s="11"/>
      <c r="KC12" s="7">
        <v>5</v>
      </c>
      <c r="KD12" s="11">
        <v>10.5</v>
      </c>
      <c r="KE12" s="11">
        <v>10.5</v>
      </c>
      <c r="KF12" s="43">
        <v>10.5</v>
      </c>
      <c r="KG12" s="11">
        <v>10.5</v>
      </c>
      <c r="KH12" s="11">
        <v>10.5</v>
      </c>
      <c r="KI12" s="11">
        <v>10.5</v>
      </c>
      <c r="KJ12" s="11">
        <v>10.5</v>
      </c>
      <c r="KK12" s="11">
        <v>10.5</v>
      </c>
      <c r="KL12" s="11">
        <v>10.5</v>
      </c>
      <c r="KM12" s="11">
        <v>10.5</v>
      </c>
      <c r="KN12" s="11">
        <v>10.5</v>
      </c>
      <c r="KO12" s="11">
        <v>10.5</v>
      </c>
      <c r="KP12" s="13">
        <v>10.5</v>
      </c>
      <c r="KQ12" s="12">
        <v>5</v>
      </c>
      <c r="KX12" s="7"/>
      <c r="KY12" s="11"/>
      <c r="KZ12" s="11"/>
      <c r="LA12" s="11"/>
      <c r="LB12" s="11"/>
      <c r="LC12" s="11"/>
      <c r="LD12" s="11"/>
      <c r="LE12" s="7">
        <v>5</v>
      </c>
      <c r="LF12" s="11">
        <v>10.5</v>
      </c>
      <c r="LG12" s="11">
        <v>10.5</v>
      </c>
      <c r="LH12" s="11">
        <v>10.5</v>
      </c>
      <c r="LI12" s="11">
        <v>10.5</v>
      </c>
      <c r="LJ12" s="11">
        <v>10.5</v>
      </c>
      <c r="LK12" s="11">
        <v>10.5</v>
      </c>
      <c r="LL12" s="11">
        <v>10.5</v>
      </c>
      <c r="LM12" s="11">
        <v>10.5</v>
      </c>
      <c r="LN12" s="11">
        <v>10.5</v>
      </c>
      <c r="LO12" s="11">
        <v>10.5</v>
      </c>
      <c r="LP12" s="11">
        <v>10.5</v>
      </c>
      <c r="LQ12" s="11">
        <v>10.5</v>
      </c>
      <c r="LR12" s="11">
        <v>10.5</v>
      </c>
      <c r="LS12" s="7">
        <v>5</v>
      </c>
    </row>
    <row r="13" spans="1:337" ht="15.75" x14ac:dyDescent="0.25">
      <c r="A13" s="4" t="s">
        <v>66</v>
      </c>
      <c r="B13" s="3" t="s">
        <v>48</v>
      </c>
      <c r="C13" s="17" t="s">
        <v>54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v>5</v>
      </c>
      <c r="Q13" s="11">
        <v>10.5</v>
      </c>
      <c r="R13" s="11">
        <v>10.5</v>
      </c>
      <c r="S13" s="11">
        <v>10.5</v>
      </c>
      <c r="T13" s="11">
        <v>10.5</v>
      </c>
      <c r="U13" s="11">
        <v>10.5</v>
      </c>
      <c r="V13" s="11">
        <v>10.5</v>
      </c>
      <c r="W13" s="11">
        <v>10.5</v>
      </c>
      <c r="X13" s="11">
        <v>10.5</v>
      </c>
      <c r="Y13" s="11">
        <v>10.5</v>
      </c>
      <c r="Z13" s="11">
        <v>10.5</v>
      </c>
      <c r="AA13" s="11">
        <v>10.5</v>
      </c>
      <c r="AB13" s="11">
        <v>10.5</v>
      </c>
      <c r="AC13" s="11">
        <v>10.5</v>
      </c>
      <c r="AD13" s="7">
        <v>5</v>
      </c>
      <c r="AE13" s="7"/>
      <c r="AR13" s="7">
        <v>5</v>
      </c>
      <c r="AS13" s="11">
        <v>10.5</v>
      </c>
      <c r="AT13" s="11">
        <v>10.5</v>
      </c>
      <c r="AU13" s="11">
        <v>10.5</v>
      </c>
      <c r="AV13" s="11">
        <v>10.5</v>
      </c>
      <c r="AW13" s="11">
        <v>10.5</v>
      </c>
      <c r="AX13" s="11">
        <v>10.5</v>
      </c>
      <c r="AY13" s="11">
        <v>10.5</v>
      </c>
      <c r="AZ13" s="11">
        <v>10.5</v>
      </c>
      <c r="BA13" s="11">
        <v>10.5</v>
      </c>
      <c r="BB13" s="11">
        <v>10.5</v>
      </c>
      <c r="BC13" s="11">
        <v>10.5</v>
      </c>
      <c r="BD13" s="11">
        <v>10.5</v>
      </c>
      <c r="BE13" s="11">
        <v>5</v>
      </c>
      <c r="BF13" s="21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7">
        <v>5</v>
      </c>
      <c r="BU13" s="11">
        <v>10.5</v>
      </c>
      <c r="BV13" s="11">
        <v>10.5</v>
      </c>
      <c r="BW13" s="11">
        <v>10.5</v>
      </c>
      <c r="BX13" s="11">
        <v>10.5</v>
      </c>
      <c r="BY13" s="11">
        <v>10.5</v>
      </c>
      <c r="BZ13" s="11">
        <v>10.5</v>
      </c>
      <c r="CA13" s="11">
        <v>10.5</v>
      </c>
      <c r="CB13" s="11">
        <v>10.5</v>
      </c>
      <c r="CC13" s="11">
        <v>10.5</v>
      </c>
      <c r="CD13" s="11">
        <v>10.5</v>
      </c>
      <c r="CE13" s="11">
        <v>10.5</v>
      </c>
      <c r="CF13" s="11">
        <v>10.5</v>
      </c>
      <c r="CG13" s="11">
        <v>10.5</v>
      </c>
      <c r="CH13" s="7">
        <v>5</v>
      </c>
      <c r="CV13" s="7">
        <v>5</v>
      </c>
      <c r="CW13" s="11">
        <v>10.5</v>
      </c>
      <c r="CX13" s="11">
        <v>10.5</v>
      </c>
      <c r="CY13" s="11">
        <v>10.5</v>
      </c>
      <c r="CZ13" s="11">
        <v>10.5</v>
      </c>
      <c r="DA13" s="11">
        <v>10.5</v>
      </c>
      <c r="DB13" s="11">
        <v>10.5</v>
      </c>
      <c r="DC13" s="11">
        <v>10.5</v>
      </c>
      <c r="DD13" s="11">
        <v>10.5</v>
      </c>
      <c r="DE13" s="11">
        <v>10.5</v>
      </c>
      <c r="DF13" s="11">
        <v>10.5</v>
      </c>
      <c r="DG13" s="11">
        <v>10.5</v>
      </c>
      <c r="DH13" s="11">
        <v>10.5</v>
      </c>
      <c r="DI13" s="11">
        <v>10.5</v>
      </c>
      <c r="DJ13" s="7">
        <v>5</v>
      </c>
      <c r="DX13" s="7">
        <v>5</v>
      </c>
      <c r="DY13" s="11">
        <v>10.5</v>
      </c>
      <c r="DZ13" s="11">
        <v>10.5</v>
      </c>
      <c r="EA13" s="11">
        <v>10.5</v>
      </c>
      <c r="EB13" s="11">
        <v>10.5</v>
      </c>
      <c r="EC13" s="11">
        <v>10.5</v>
      </c>
      <c r="ED13" s="11">
        <v>10.5</v>
      </c>
      <c r="EE13" s="11">
        <v>10.5</v>
      </c>
      <c r="EF13" s="11">
        <v>10.5</v>
      </c>
      <c r="EG13" s="11">
        <v>10.5</v>
      </c>
      <c r="EH13" s="11">
        <v>10.5</v>
      </c>
      <c r="EI13" s="11">
        <v>10.5</v>
      </c>
      <c r="EJ13" s="11">
        <v>10.5</v>
      </c>
      <c r="EK13" s="11">
        <v>10.5</v>
      </c>
      <c r="EL13" s="7">
        <v>5</v>
      </c>
      <c r="EZ13" s="7">
        <v>5</v>
      </c>
      <c r="FA13" s="11">
        <v>10.5</v>
      </c>
      <c r="FB13" s="11">
        <v>10.5</v>
      </c>
      <c r="FC13" s="11">
        <v>10.5</v>
      </c>
      <c r="FD13" s="11">
        <v>10.5</v>
      </c>
      <c r="FE13" s="11">
        <v>10.5</v>
      </c>
      <c r="FF13" s="11">
        <v>10.5</v>
      </c>
      <c r="FG13" s="11">
        <v>10.5</v>
      </c>
      <c r="FH13" s="11">
        <v>10.5</v>
      </c>
      <c r="FI13" s="11">
        <v>10.5</v>
      </c>
      <c r="FJ13" s="11">
        <v>10.5</v>
      </c>
      <c r="FK13" s="11">
        <v>10.5</v>
      </c>
      <c r="FL13" s="11">
        <v>10.5</v>
      </c>
      <c r="FM13" s="11">
        <v>10.5</v>
      </c>
      <c r="FN13" s="7">
        <v>5</v>
      </c>
      <c r="GB13" s="7">
        <v>5</v>
      </c>
      <c r="GC13" s="11">
        <v>10.5</v>
      </c>
      <c r="GD13" s="11">
        <v>10.5</v>
      </c>
      <c r="GE13" s="11">
        <v>10.5</v>
      </c>
      <c r="GF13" s="11">
        <v>10.5</v>
      </c>
      <c r="GG13" s="11">
        <v>10.5</v>
      </c>
      <c r="GH13" s="11">
        <v>10.5</v>
      </c>
      <c r="GI13" s="11">
        <v>10.5</v>
      </c>
      <c r="GJ13" s="11">
        <v>10.5</v>
      </c>
      <c r="GK13" s="11">
        <v>10.5</v>
      </c>
      <c r="GL13" s="11">
        <v>10.5</v>
      </c>
      <c r="GM13" s="11">
        <v>10.5</v>
      </c>
      <c r="GN13" s="11">
        <v>10.5</v>
      </c>
      <c r="GO13" s="11">
        <v>5</v>
      </c>
      <c r="GP13" s="21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7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7"/>
      <c r="IF13" s="7">
        <v>5</v>
      </c>
      <c r="IG13" s="11">
        <v>10.5</v>
      </c>
      <c r="IH13" s="11">
        <v>10.5</v>
      </c>
      <c r="II13" s="11">
        <v>10.5</v>
      </c>
      <c r="IJ13" s="11">
        <v>10.5</v>
      </c>
      <c r="IK13" s="11">
        <v>10.5</v>
      </c>
      <c r="IL13" s="11">
        <v>10.5</v>
      </c>
      <c r="IM13" s="11">
        <v>10.5</v>
      </c>
      <c r="IN13" s="11">
        <v>10.5</v>
      </c>
      <c r="IO13" s="11">
        <v>10.5</v>
      </c>
      <c r="IP13" s="11">
        <v>10.5</v>
      </c>
      <c r="IQ13" s="11">
        <v>10.5</v>
      </c>
      <c r="IR13" s="11">
        <v>10.5</v>
      </c>
      <c r="IS13" s="11">
        <v>10.5</v>
      </c>
      <c r="IT13" s="7">
        <v>5</v>
      </c>
      <c r="JH13" s="7">
        <v>5</v>
      </c>
      <c r="JI13" s="11">
        <v>10.5</v>
      </c>
      <c r="JJ13" s="11">
        <v>10.5</v>
      </c>
      <c r="JK13" s="11">
        <v>10.5</v>
      </c>
      <c r="JL13" s="11">
        <v>10.5</v>
      </c>
      <c r="JM13" s="11">
        <v>10.5</v>
      </c>
      <c r="JN13" s="11">
        <v>10.5</v>
      </c>
      <c r="JO13" s="11">
        <v>10.5</v>
      </c>
      <c r="JP13" s="11">
        <v>10.5</v>
      </c>
      <c r="JQ13" s="11">
        <v>10.5</v>
      </c>
      <c r="JR13" s="11">
        <v>10.5</v>
      </c>
      <c r="JS13" s="11">
        <v>10.5</v>
      </c>
      <c r="JT13" s="11">
        <v>10.5</v>
      </c>
      <c r="JU13" s="11">
        <v>10.5</v>
      </c>
      <c r="JV13" s="7">
        <v>5</v>
      </c>
      <c r="KJ13" s="7">
        <v>5</v>
      </c>
      <c r="KK13" s="11">
        <v>10.5</v>
      </c>
      <c r="KL13" s="11">
        <v>10.5</v>
      </c>
      <c r="KM13" s="11">
        <v>10.5</v>
      </c>
      <c r="KN13" s="11">
        <v>10.5</v>
      </c>
      <c r="KO13" s="28">
        <v>10.5</v>
      </c>
      <c r="KP13" s="11">
        <v>10.5</v>
      </c>
      <c r="KQ13" s="11">
        <v>10.5</v>
      </c>
      <c r="KR13" s="11">
        <v>10.5</v>
      </c>
      <c r="KS13" s="11">
        <v>10.5</v>
      </c>
      <c r="KT13" s="11">
        <v>10.5</v>
      </c>
      <c r="KU13" s="11">
        <v>10.5</v>
      </c>
      <c r="KV13" s="11">
        <v>10.5</v>
      </c>
      <c r="KW13" s="11">
        <v>10.5</v>
      </c>
      <c r="KX13" s="7">
        <v>5</v>
      </c>
      <c r="LL13" s="7">
        <v>5</v>
      </c>
      <c r="LM13" s="11">
        <v>10.5</v>
      </c>
      <c r="LN13" s="11">
        <v>10.5</v>
      </c>
      <c r="LO13" s="11">
        <v>10.5</v>
      </c>
      <c r="LP13" s="11">
        <v>10.5</v>
      </c>
      <c r="LQ13" s="11">
        <v>10.5</v>
      </c>
      <c r="LR13" s="11">
        <v>10.5</v>
      </c>
      <c r="LS13" s="11">
        <v>10.5</v>
      </c>
      <c r="LT13" s="11">
        <v>10.5</v>
      </c>
      <c r="LU13" s="11">
        <v>10.5</v>
      </c>
      <c r="LV13" s="11">
        <v>10.5</v>
      </c>
      <c r="LW13" s="11">
        <v>10.5</v>
      </c>
      <c r="LX13" s="11">
        <v>10.5</v>
      </c>
      <c r="LY13" s="11">
        <v>10.5</v>
      </c>
    </row>
    <row r="14" spans="1:337" ht="15.75" x14ac:dyDescent="0.25">
      <c r="A14" s="383" t="s">
        <v>67</v>
      </c>
      <c r="B14" s="18" t="s">
        <v>48</v>
      </c>
      <c r="C14" s="17" t="s">
        <v>54</v>
      </c>
      <c r="D14" s="11">
        <v>10.5</v>
      </c>
      <c r="E14" s="11">
        <v>10.5</v>
      </c>
      <c r="F14" s="11">
        <v>10.5</v>
      </c>
      <c r="G14" s="11">
        <v>10.5</v>
      </c>
      <c r="H14" s="11">
        <v>10.5</v>
      </c>
      <c r="I14" s="7">
        <v>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15">
        <v>5</v>
      </c>
      <c r="X14" s="16">
        <v>10.5</v>
      </c>
      <c r="Y14" s="16">
        <v>10.5</v>
      </c>
      <c r="Z14" s="16">
        <v>10.5</v>
      </c>
      <c r="AA14" s="16">
        <v>10.5</v>
      </c>
      <c r="AB14" s="16">
        <v>10.5</v>
      </c>
      <c r="AC14" s="16">
        <v>10.5</v>
      </c>
      <c r="AD14" s="16">
        <v>5</v>
      </c>
      <c r="AE14" s="11"/>
      <c r="AF14" s="11"/>
      <c r="AG14" s="11"/>
      <c r="AH14" s="11"/>
      <c r="AI14" s="11"/>
      <c r="AJ14" s="11"/>
      <c r="AK14" s="7"/>
      <c r="AR14" s="7">
        <v>5</v>
      </c>
      <c r="AS14" s="11">
        <v>10.5</v>
      </c>
      <c r="AT14" s="11">
        <v>10.5</v>
      </c>
      <c r="AU14" s="11">
        <v>10.5</v>
      </c>
      <c r="AV14" s="11">
        <v>10.5</v>
      </c>
      <c r="AW14" s="11">
        <v>10.5</v>
      </c>
      <c r="AX14" s="11">
        <v>10.5</v>
      </c>
      <c r="AY14" s="11">
        <v>10.5</v>
      </c>
      <c r="AZ14" s="11">
        <v>10.5</v>
      </c>
      <c r="BA14" s="11">
        <v>10.5</v>
      </c>
      <c r="BB14" s="11">
        <v>10.5</v>
      </c>
      <c r="BC14" s="11">
        <v>10.5</v>
      </c>
      <c r="BD14" s="11">
        <v>10.5</v>
      </c>
      <c r="BE14" s="11">
        <v>10.5</v>
      </c>
      <c r="BF14" s="7">
        <v>5</v>
      </c>
      <c r="BT14" s="7">
        <v>5</v>
      </c>
      <c r="BU14" s="11">
        <v>10.5</v>
      </c>
      <c r="BV14" s="11">
        <v>10.5</v>
      </c>
      <c r="BW14" s="11">
        <v>10.5</v>
      </c>
      <c r="BX14" s="11">
        <v>10.5</v>
      </c>
      <c r="BY14" s="11">
        <v>10.5</v>
      </c>
      <c r="BZ14" s="11">
        <v>10.5</v>
      </c>
      <c r="CA14" s="11">
        <v>10.5</v>
      </c>
      <c r="CB14" s="11">
        <v>10.5</v>
      </c>
      <c r="CC14" s="11">
        <v>10.5</v>
      </c>
      <c r="CD14" s="11">
        <v>10.5</v>
      </c>
      <c r="CE14" s="11">
        <v>10.5</v>
      </c>
      <c r="CF14" s="11">
        <v>10.5</v>
      </c>
      <c r="CG14" s="11">
        <v>5</v>
      </c>
      <c r="CH14" s="23"/>
      <c r="CI14" s="22"/>
      <c r="CJ14" s="22"/>
      <c r="CK14" s="22"/>
      <c r="CL14" s="22"/>
      <c r="CM14" s="22"/>
      <c r="CN14" s="22"/>
      <c r="CO14" s="22"/>
      <c r="CP14" s="23"/>
      <c r="CQ14" s="23"/>
      <c r="CR14" s="23"/>
      <c r="CS14" s="23"/>
      <c r="CT14" s="23"/>
      <c r="CU14" s="23"/>
      <c r="CV14" s="7">
        <v>5</v>
      </c>
      <c r="CW14" s="11">
        <v>10.5</v>
      </c>
      <c r="CX14" s="11">
        <v>10.5</v>
      </c>
      <c r="CY14" s="11">
        <v>10.5</v>
      </c>
      <c r="CZ14" s="11">
        <v>10.5</v>
      </c>
      <c r="DA14" s="11">
        <v>10.5</v>
      </c>
      <c r="DB14" s="11">
        <v>10.5</v>
      </c>
      <c r="DC14" s="11">
        <v>10.5</v>
      </c>
      <c r="DD14" s="11">
        <v>10.5</v>
      </c>
      <c r="DE14" s="11">
        <v>10.5</v>
      </c>
      <c r="DF14" s="11">
        <v>10.5</v>
      </c>
      <c r="DG14" s="11">
        <v>10.5</v>
      </c>
      <c r="DH14" s="11">
        <v>10.5</v>
      </c>
      <c r="DI14" s="11">
        <v>10.5</v>
      </c>
      <c r="DJ14" s="11">
        <v>5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7">
        <v>5</v>
      </c>
      <c r="DY14" s="11">
        <v>10.5</v>
      </c>
      <c r="DZ14" s="11">
        <v>10.5</v>
      </c>
      <c r="EA14" s="11">
        <v>10.5</v>
      </c>
      <c r="EB14" s="11">
        <v>10.5</v>
      </c>
      <c r="EC14" s="11">
        <v>10.5</v>
      </c>
      <c r="ED14" s="11">
        <v>10.5</v>
      </c>
      <c r="EE14" s="11">
        <v>10.5</v>
      </c>
      <c r="EF14" s="11">
        <v>10.5</v>
      </c>
      <c r="EG14" s="11">
        <v>10.5</v>
      </c>
      <c r="EH14" s="11">
        <v>10.5</v>
      </c>
      <c r="EI14" s="11">
        <v>10.5</v>
      </c>
      <c r="EJ14" s="11">
        <v>10.5</v>
      </c>
      <c r="EK14" s="11">
        <v>10.5</v>
      </c>
      <c r="EL14" s="11">
        <v>5</v>
      </c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7">
        <v>5</v>
      </c>
      <c r="FA14" s="11">
        <v>10.5</v>
      </c>
      <c r="FB14" s="11">
        <v>10.5</v>
      </c>
      <c r="FC14" s="11">
        <v>10.5</v>
      </c>
      <c r="FD14" s="11">
        <v>10.5</v>
      </c>
      <c r="FE14" s="11">
        <v>10.5</v>
      </c>
      <c r="FF14" s="11">
        <v>10.5</v>
      </c>
      <c r="FG14" s="11">
        <v>10.5</v>
      </c>
      <c r="FH14" s="11">
        <v>10.5</v>
      </c>
      <c r="FI14" s="11">
        <v>10.5</v>
      </c>
      <c r="FJ14" s="11">
        <v>10.5</v>
      </c>
      <c r="FK14" s="11">
        <v>10.5</v>
      </c>
      <c r="FL14" s="11">
        <v>10.5</v>
      </c>
      <c r="FM14" s="11">
        <v>10.5</v>
      </c>
      <c r="FN14" s="11">
        <v>5</v>
      </c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7">
        <v>5</v>
      </c>
      <c r="GC14" s="11">
        <v>10.5</v>
      </c>
      <c r="GD14" s="11">
        <v>10.5</v>
      </c>
      <c r="GE14" s="11">
        <v>10.5</v>
      </c>
      <c r="GF14" s="11">
        <v>10.5</v>
      </c>
      <c r="GG14" s="11">
        <v>10.5</v>
      </c>
      <c r="GH14" s="11">
        <v>10.5</v>
      </c>
      <c r="GI14" s="11">
        <v>10.5</v>
      </c>
      <c r="GJ14" s="11">
        <v>10.5</v>
      </c>
      <c r="GK14" s="11">
        <v>10.5</v>
      </c>
      <c r="GL14" s="11">
        <v>10.5</v>
      </c>
      <c r="GM14" s="11">
        <v>10.5</v>
      </c>
      <c r="GN14" s="11">
        <v>10.5</v>
      </c>
      <c r="GO14" s="11">
        <v>10.5</v>
      </c>
      <c r="GP14" s="11">
        <v>5</v>
      </c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7">
        <v>5</v>
      </c>
      <c r="HE14" s="11">
        <v>10.5</v>
      </c>
      <c r="HF14" s="11">
        <v>10.5</v>
      </c>
      <c r="HG14" s="11">
        <v>10.5</v>
      </c>
      <c r="HH14" s="11">
        <v>10.5</v>
      </c>
      <c r="HI14" s="11">
        <v>10.5</v>
      </c>
      <c r="HJ14" s="11">
        <v>10.5</v>
      </c>
      <c r="HK14" s="11">
        <v>10.5</v>
      </c>
      <c r="HL14" s="11">
        <v>10.5</v>
      </c>
      <c r="HM14" s="11">
        <v>10.5</v>
      </c>
      <c r="HN14" s="11">
        <v>10.5</v>
      </c>
      <c r="HO14" s="11">
        <v>10.5</v>
      </c>
      <c r="HP14" s="11">
        <v>10.5</v>
      </c>
      <c r="HQ14" s="11">
        <v>5</v>
      </c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7">
        <v>5</v>
      </c>
      <c r="IG14" s="11">
        <v>10.5</v>
      </c>
      <c r="IH14" s="11">
        <v>10.5</v>
      </c>
      <c r="II14" s="11">
        <v>10.5</v>
      </c>
      <c r="IJ14" s="11">
        <v>10.5</v>
      </c>
      <c r="IK14" s="11">
        <v>10.5</v>
      </c>
      <c r="IL14" s="11">
        <v>10.5</v>
      </c>
      <c r="IM14" s="11">
        <v>10.5</v>
      </c>
      <c r="IN14" s="11">
        <v>10.5</v>
      </c>
      <c r="IO14" s="11">
        <v>10.5</v>
      </c>
      <c r="IP14" s="11">
        <v>10.5</v>
      </c>
      <c r="IQ14" s="11">
        <v>10.5</v>
      </c>
      <c r="IR14" s="11">
        <v>10.5</v>
      </c>
      <c r="IS14" s="11">
        <v>10.5</v>
      </c>
      <c r="IT14" s="11">
        <v>5</v>
      </c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7">
        <v>5</v>
      </c>
      <c r="JI14" s="11">
        <v>10.5</v>
      </c>
      <c r="JJ14" s="11">
        <v>10.5</v>
      </c>
      <c r="JK14" s="11">
        <v>10.5</v>
      </c>
      <c r="JL14" s="11">
        <v>10.5</v>
      </c>
      <c r="JM14" s="11">
        <v>10.5</v>
      </c>
      <c r="JN14" s="11">
        <v>10.5</v>
      </c>
      <c r="JO14" s="11">
        <v>10.5</v>
      </c>
      <c r="JP14" s="11">
        <v>10.5</v>
      </c>
      <c r="JQ14" s="11">
        <v>10.5</v>
      </c>
      <c r="JR14" s="11">
        <v>10.5</v>
      </c>
      <c r="JS14" s="11">
        <v>10.5</v>
      </c>
      <c r="JT14" s="11">
        <v>10.5</v>
      </c>
      <c r="JU14" s="11">
        <v>10.5</v>
      </c>
      <c r="JV14" s="11">
        <v>5</v>
      </c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7">
        <v>5</v>
      </c>
      <c r="KK14" s="11">
        <v>10.5</v>
      </c>
      <c r="KL14" s="11">
        <v>10.5</v>
      </c>
      <c r="KM14" s="11">
        <v>10.5</v>
      </c>
      <c r="KN14" s="11">
        <v>10.5</v>
      </c>
      <c r="KO14" s="11">
        <v>10.5</v>
      </c>
      <c r="KP14" s="11">
        <v>10.5</v>
      </c>
      <c r="KQ14" s="11">
        <v>10.5</v>
      </c>
      <c r="KR14" s="11">
        <v>10.5</v>
      </c>
      <c r="KS14" s="11">
        <v>10.5</v>
      </c>
      <c r="KT14" s="11">
        <v>10.5</v>
      </c>
      <c r="KU14" s="11">
        <v>10.5</v>
      </c>
      <c r="KV14" s="11">
        <v>10.5</v>
      </c>
      <c r="KW14" s="11">
        <v>10.5</v>
      </c>
      <c r="KX14" s="7">
        <v>5</v>
      </c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27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</row>
    <row r="15" spans="1:337" ht="15.75" x14ac:dyDescent="0.25">
      <c r="A15" s="4" t="s">
        <v>68</v>
      </c>
      <c r="B15" s="3" t="s">
        <v>48</v>
      </c>
      <c r="C15" s="17" t="s">
        <v>65</v>
      </c>
      <c r="D15" s="7"/>
      <c r="E15" s="7"/>
      <c r="F15" s="7"/>
      <c r="G15" s="7"/>
      <c r="H15" s="7"/>
      <c r="I15" s="7">
        <v>5</v>
      </c>
      <c r="J15" s="11">
        <v>10.5</v>
      </c>
      <c r="K15" s="11">
        <v>10.5</v>
      </c>
      <c r="L15" s="11">
        <v>10.5</v>
      </c>
      <c r="M15" s="11">
        <v>10.5</v>
      </c>
      <c r="N15" s="11">
        <v>10.5</v>
      </c>
      <c r="O15" s="11">
        <v>10.5</v>
      </c>
      <c r="P15" s="11">
        <v>10.5</v>
      </c>
      <c r="Q15" s="11">
        <v>10.5</v>
      </c>
      <c r="R15" s="11">
        <v>10.5</v>
      </c>
      <c r="S15" s="11">
        <v>10.5</v>
      </c>
      <c r="T15" s="11">
        <v>10.5</v>
      </c>
      <c r="U15" s="11">
        <v>10.5</v>
      </c>
      <c r="V15" s="11">
        <v>10.5</v>
      </c>
      <c r="W15" s="7">
        <v>5</v>
      </c>
      <c r="X15" s="7"/>
      <c r="Y15" s="7"/>
      <c r="Z15" s="7"/>
      <c r="AA15" s="7"/>
      <c r="AB15" s="7"/>
      <c r="AC15" s="7"/>
      <c r="AD15" s="7"/>
      <c r="AE15" s="7"/>
      <c r="AK15" s="7">
        <v>5</v>
      </c>
      <c r="AL15" s="11">
        <v>10.5</v>
      </c>
      <c r="AM15" s="11">
        <v>10.5</v>
      </c>
      <c r="AN15" s="11">
        <v>10.5</v>
      </c>
      <c r="AO15" s="11">
        <v>10.5</v>
      </c>
      <c r="AP15" s="11">
        <v>10.5</v>
      </c>
      <c r="AQ15" s="11">
        <v>10.5</v>
      </c>
      <c r="AR15" s="11">
        <v>10.5</v>
      </c>
      <c r="AS15" s="11">
        <v>10.5</v>
      </c>
      <c r="AT15" s="11">
        <v>10.5</v>
      </c>
      <c r="AU15" s="11">
        <v>10.5</v>
      </c>
      <c r="AV15" s="11">
        <v>10.5</v>
      </c>
      <c r="AW15" s="11">
        <v>10.5</v>
      </c>
      <c r="AX15" s="11">
        <v>10.5</v>
      </c>
      <c r="AY15" s="7">
        <v>5</v>
      </c>
      <c r="BM15" s="7">
        <v>5</v>
      </c>
      <c r="BN15" s="11">
        <v>10.5</v>
      </c>
      <c r="BO15" s="11">
        <v>10.5</v>
      </c>
      <c r="BP15" s="11">
        <v>10.5</v>
      </c>
      <c r="BQ15" s="11">
        <v>10.5</v>
      </c>
      <c r="BR15" s="11">
        <v>10.5</v>
      </c>
      <c r="BS15" s="11">
        <v>10.5</v>
      </c>
      <c r="BT15" s="11">
        <v>10.5</v>
      </c>
      <c r="BU15" s="11">
        <v>10.5</v>
      </c>
      <c r="BV15" s="11">
        <v>10.5</v>
      </c>
      <c r="BW15" s="11">
        <v>10.5</v>
      </c>
      <c r="BX15" s="11">
        <v>10.5</v>
      </c>
      <c r="BY15" s="11">
        <v>10.5</v>
      </c>
      <c r="BZ15" s="11">
        <v>10.5</v>
      </c>
      <c r="CA15" s="7">
        <v>5</v>
      </c>
      <c r="CO15" s="7">
        <v>5</v>
      </c>
      <c r="CP15" s="11">
        <v>10.5</v>
      </c>
      <c r="CQ15" s="11">
        <v>10.5</v>
      </c>
      <c r="CR15" s="11">
        <v>10.5</v>
      </c>
      <c r="CS15" s="11">
        <v>10.5</v>
      </c>
      <c r="CT15" s="11">
        <v>10.5</v>
      </c>
      <c r="CU15" s="11">
        <v>10.5</v>
      </c>
      <c r="CV15" s="11">
        <v>10.5</v>
      </c>
      <c r="CW15" s="11">
        <v>10.5</v>
      </c>
      <c r="CX15" s="11">
        <v>10.5</v>
      </c>
      <c r="CY15" s="11">
        <v>10.5</v>
      </c>
      <c r="CZ15" s="11">
        <v>10.5</v>
      </c>
      <c r="DA15" s="11">
        <v>10.5</v>
      </c>
      <c r="DB15" s="11">
        <v>10.5</v>
      </c>
      <c r="DC15" s="7">
        <v>5</v>
      </c>
      <c r="DQ15" s="7">
        <v>5</v>
      </c>
      <c r="DR15" s="11">
        <v>10.5</v>
      </c>
      <c r="DS15" s="11">
        <v>10.5</v>
      </c>
      <c r="DT15" s="11">
        <v>10.5</v>
      </c>
      <c r="DU15" s="11">
        <v>10.5</v>
      </c>
      <c r="DV15" s="11">
        <v>10.5</v>
      </c>
      <c r="DW15" s="11">
        <v>10.5</v>
      </c>
      <c r="DX15" s="13">
        <v>10.5</v>
      </c>
      <c r="DY15" s="13">
        <v>10.5</v>
      </c>
      <c r="DZ15" s="13">
        <v>10.5</v>
      </c>
      <c r="EA15" s="13">
        <v>10.5</v>
      </c>
      <c r="EB15" s="13">
        <v>10.5</v>
      </c>
      <c r="EC15" s="13">
        <v>10.5</v>
      </c>
      <c r="ED15" s="13">
        <v>10.5</v>
      </c>
      <c r="EE15" s="13">
        <v>10.5</v>
      </c>
      <c r="EF15" s="13">
        <v>10.5</v>
      </c>
      <c r="EG15" s="13">
        <v>10.5</v>
      </c>
      <c r="EH15" s="13">
        <v>10.5</v>
      </c>
      <c r="EI15" s="13">
        <v>10.5</v>
      </c>
      <c r="EJ15" s="13">
        <v>10.5</v>
      </c>
      <c r="EK15" s="13">
        <v>10.5</v>
      </c>
      <c r="EL15" s="12">
        <v>5</v>
      </c>
      <c r="ES15" s="7">
        <v>5</v>
      </c>
      <c r="ET15" s="11">
        <v>10.5</v>
      </c>
      <c r="EU15" s="11">
        <v>10.5</v>
      </c>
      <c r="EV15" s="11">
        <v>10.5</v>
      </c>
      <c r="EW15" s="11">
        <v>10.5</v>
      </c>
      <c r="EX15" s="11">
        <v>10.5</v>
      </c>
      <c r="EY15" s="11">
        <v>10.5</v>
      </c>
      <c r="EZ15" s="11">
        <v>10.5</v>
      </c>
      <c r="FA15" s="11">
        <v>10.5</v>
      </c>
      <c r="FB15" s="11">
        <v>10.5</v>
      </c>
      <c r="FC15" s="11">
        <v>10.5</v>
      </c>
      <c r="FD15" s="11">
        <v>10.5</v>
      </c>
      <c r="FE15" s="11">
        <v>10.5</v>
      </c>
      <c r="FF15" s="7">
        <v>5</v>
      </c>
      <c r="FG15" s="21"/>
      <c r="FU15" s="7">
        <v>5</v>
      </c>
      <c r="FV15" s="11">
        <v>10.5</v>
      </c>
      <c r="FW15" s="11">
        <v>10.5</v>
      </c>
      <c r="FX15" s="11">
        <v>10.5</v>
      </c>
      <c r="FY15" s="11">
        <v>10.5</v>
      </c>
      <c r="FZ15" s="11">
        <v>10.5</v>
      </c>
      <c r="GA15" s="11">
        <v>10.5</v>
      </c>
      <c r="GB15" s="11">
        <v>10.5</v>
      </c>
      <c r="GC15" s="11">
        <v>10.5</v>
      </c>
      <c r="GD15" s="11">
        <v>10.5</v>
      </c>
      <c r="GE15" s="11">
        <v>10.5</v>
      </c>
      <c r="GF15" s="11">
        <v>10.5</v>
      </c>
      <c r="GG15" s="11">
        <v>10.5</v>
      </c>
      <c r="GH15" s="7">
        <v>5</v>
      </c>
      <c r="GI15" s="21"/>
      <c r="GW15" s="7">
        <v>5</v>
      </c>
      <c r="GX15" s="11">
        <v>10.5</v>
      </c>
      <c r="GY15" s="11">
        <v>10.5</v>
      </c>
      <c r="GZ15" s="11">
        <v>10.5</v>
      </c>
      <c r="HA15" s="11">
        <v>10.5</v>
      </c>
      <c r="HB15" s="11">
        <v>10.5</v>
      </c>
      <c r="HC15" s="11">
        <v>10.5</v>
      </c>
      <c r="HD15" s="11">
        <v>10.5</v>
      </c>
      <c r="HE15" s="11">
        <v>10.5</v>
      </c>
      <c r="HF15" s="11">
        <v>10.5</v>
      </c>
      <c r="HG15" s="11">
        <v>10.5</v>
      </c>
      <c r="HH15" s="11">
        <v>10.5</v>
      </c>
      <c r="HI15" s="11">
        <v>10.5</v>
      </c>
      <c r="HJ15" s="11">
        <v>10.5</v>
      </c>
      <c r="HK15" s="21"/>
      <c r="HY15" s="7">
        <v>5</v>
      </c>
      <c r="HZ15" s="11">
        <v>10.5</v>
      </c>
      <c r="IA15" s="11">
        <v>10.5</v>
      </c>
      <c r="IB15" s="11">
        <v>10.5</v>
      </c>
      <c r="IC15" s="11">
        <v>10.5</v>
      </c>
      <c r="ID15" s="11">
        <v>10.5</v>
      </c>
      <c r="IE15" s="11">
        <v>10.5</v>
      </c>
      <c r="IF15" s="11">
        <v>10.5</v>
      </c>
      <c r="IG15" s="11">
        <v>10.5</v>
      </c>
      <c r="IH15" s="11">
        <v>10.5</v>
      </c>
      <c r="II15" s="11">
        <v>10.5</v>
      </c>
      <c r="IJ15" s="11">
        <v>10.5</v>
      </c>
      <c r="IK15" s="11">
        <v>10.5</v>
      </c>
      <c r="IL15" s="11">
        <v>10.5</v>
      </c>
      <c r="IM15" s="11">
        <v>5</v>
      </c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7">
        <v>5</v>
      </c>
      <c r="JB15" s="11">
        <v>10.5</v>
      </c>
      <c r="JC15" s="11">
        <v>10.5</v>
      </c>
      <c r="JD15" s="11">
        <v>10.5</v>
      </c>
      <c r="JE15" s="11">
        <v>10.5</v>
      </c>
      <c r="JF15" s="11">
        <v>10.5</v>
      </c>
      <c r="JG15" s="11">
        <v>10.5</v>
      </c>
      <c r="JH15" s="11">
        <v>10.5</v>
      </c>
      <c r="JI15" s="11">
        <v>10.5</v>
      </c>
      <c r="JJ15" s="11">
        <v>10.5</v>
      </c>
      <c r="JK15" s="11">
        <v>10.5</v>
      </c>
      <c r="JL15" s="11">
        <v>10.5</v>
      </c>
      <c r="JM15" s="11">
        <v>10.5</v>
      </c>
      <c r="JN15" s="11">
        <v>10.5</v>
      </c>
      <c r="JO15" s="21"/>
      <c r="KC15" s="7">
        <v>5</v>
      </c>
      <c r="KD15" s="11">
        <v>10.5</v>
      </c>
      <c r="KE15" s="11">
        <v>10.5</v>
      </c>
      <c r="KF15" s="11">
        <v>10.5</v>
      </c>
      <c r="KG15" s="11">
        <v>10.5</v>
      </c>
      <c r="KH15" s="11">
        <v>10.5</v>
      </c>
      <c r="KI15" s="11">
        <v>10.5</v>
      </c>
      <c r="KJ15" s="11">
        <v>10.5</v>
      </c>
      <c r="KK15" s="11">
        <v>10.5</v>
      </c>
      <c r="KL15" s="11">
        <v>10.5</v>
      </c>
      <c r="KM15" s="11">
        <v>10.5</v>
      </c>
      <c r="KN15" s="11">
        <v>10.5</v>
      </c>
      <c r="KO15" s="11">
        <v>10.5</v>
      </c>
      <c r="KP15" s="11">
        <v>5</v>
      </c>
      <c r="KQ15" s="21"/>
      <c r="LE15" s="7">
        <v>5</v>
      </c>
      <c r="LF15" s="11">
        <v>10.5</v>
      </c>
      <c r="LG15" s="11">
        <v>10.5</v>
      </c>
      <c r="LH15" s="11">
        <v>10.5</v>
      </c>
      <c r="LI15" s="11">
        <v>10.5</v>
      </c>
      <c r="LJ15" s="11">
        <v>10.5</v>
      </c>
      <c r="LK15" s="11">
        <v>10.5</v>
      </c>
      <c r="LL15" s="11">
        <v>10.5</v>
      </c>
      <c r="LM15" s="11">
        <v>10.5</v>
      </c>
      <c r="LN15" s="11">
        <v>10.5</v>
      </c>
      <c r="LO15" s="11">
        <v>10.5</v>
      </c>
      <c r="LP15" s="11">
        <v>10.5</v>
      </c>
      <c r="LQ15" s="11">
        <v>10.5</v>
      </c>
      <c r="LR15" s="11">
        <v>10.5</v>
      </c>
      <c r="LS15" s="21"/>
    </row>
    <row r="16" spans="1:337" ht="15.75" x14ac:dyDescent="0.25">
      <c r="A16" s="4" t="s">
        <v>69</v>
      </c>
      <c r="B16" s="3" t="s">
        <v>48</v>
      </c>
      <c r="C16" s="17" t="s">
        <v>56</v>
      </c>
      <c r="D16" s="11">
        <v>10.5</v>
      </c>
      <c r="E16" s="11">
        <v>10.5</v>
      </c>
      <c r="F16" s="11">
        <v>10.5</v>
      </c>
      <c r="G16" s="11">
        <v>10.5</v>
      </c>
      <c r="H16" s="11">
        <v>10.5</v>
      </c>
      <c r="I16" s="11">
        <v>10.5</v>
      </c>
      <c r="J16" s="11">
        <v>10.5</v>
      </c>
      <c r="K16" s="11">
        <v>10.5</v>
      </c>
      <c r="L16" s="11">
        <v>10.5</v>
      </c>
      <c r="M16" s="11">
        <v>10.5</v>
      </c>
      <c r="N16" s="11">
        <v>10.5</v>
      </c>
      <c r="O16" s="11">
        <v>10.5</v>
      </c>
      <c r="P16" s="7">
        <v>5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>
        <v>5</v>
      </c>
      <c r="AE16" s="11">
        <v>10.5</v>
      </c>
      <c r="AF16" s="11">
        <v>10.5</v>
      </c>
      <c r="AG16" s="11">
        <v>10.5</v>
      </c>
      <c r="AH16" s="11">
        <v>10.5</v>
      </c>
      <c r="AI16" s="11">
        <v>10.5</v>
      </c>
      <c r="AJ16" s="11">
        <v>10.5</v>
      </c>
      <c r="AK16" s="11">
        <v>10.5</v>
      </c>
      <c r="AL16" s="11">
        <v>10.5</v>
      </c>
      <c r="AM16" s="11">
        <v>10.5</v>
      </c>
      <c r="AN16" s="11">
        <v>10.5</v>
      </c>
      <c r="AO16" s="11">
        <v>10.5</v>
      </c>
      <c r="AP16" s="11">
        <v>10.5</v>
      </c>
      <c r="AQ16" s="11">
        <v>10.5</v>
      </c>
      <c r="AR16" s="7">
        <v>5</v>
      </c>
      <c r="BF16" s="7">
        <v>5</v>
      </c>
      <c r="BG16" s="11">
        <v>10.5</v>
      </c>
      <c r="BH16" s="11">
        <v>10.5</v>
      </c>
      <c r="BI16" s="11">
        <v>10.5</v>
      </c>
      <c r="BJ16" s="11">
        <v>10.5</v>
      </c>
      <c r="BK16" s="11">
        <v>10.5</v>
      </c>
      <c r="BL16" s="11">
        <v>10.5</v>
      </c>
      <c r="BM16" s="11">
        <v>10.5</v>
      </c>
      <c r="BN16" s="11">
        <v>10.5</v>
      </c>
      <c r="BO16" s="11">
        <v>10.5</v>
      </c>
      <c r="BP16" s="11">
        <v>10.5</v>
      </c>
      <c r="BQ16" s="11">
        <v>10.5</v>
      </c>
      <c r="BR16" s="11">
        <v>10.5</v>
      </c>
      <c r="BS16" s="11">
        <v>10.5</v>
      </c>
      <c r="BT16" s="7">
        <v>5</v>
      </c>
      <c r="BX16" s="26"/>
      <c r="BY16" s="26"/>
      <c r="BZ16" s="26"/>
      <c r="CA16" s="26"/>
      <c r="CH16" s="7">
        <v>5</v>
      </c>
      <c r="CI16" s="11">
        <v>10.5</v>
      </c>
      <c r="CJ16" s="11">
        <v>10.5</v>
      </c>
      <c r="CK16" s="11">
        <v>10.5</v>
      </c>
      <c r="CL16" s="11">
        <v>10.5</v>
      </c>
      <c r="CM16" s="11">
        <v>10.5</v>
      </c>
      <c r="CN16" s="11">
        <v>10.5</v>
      </c>
      <c r="CO16" s="11">
        <v>10.5</v>
      </c>
      <c r="CP16" s="11">
        <v>10.5</v>
      </c>
      <c r="CQ16" s="11">
        <v>10.5</v>
      </c>
      <c r="CR16" s="11">
        <v>10.5</v>
      </c>
      <c r="CS16" s="11">
        <v>10.5</v>
      </c>
      <c r="CT16" s="11">
        <v>10.5</v>
      </c>
      <c r="CU16" s="11">
        <v>10.5</v>
      </c>
      <c r="CV16" s="11">
        <v>5</v>
      </c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7">
        <v>5</v>
      </c>
      <c r="DK16" s="11">
        <v>10.5</v>
      </c>
      <c r="DL16" s="11">
        <v>10.5</v>
      </c>
      <c r="DM16" s="11">
        <v>10.5</v>
      </c>
      <c r="DN16" s="11">
        <v>10.5</v>
      </c>
      <c r="DO16" s="11">
        <v>10.5</v>
      </c>
      <c r="DP16" s="11">
        <v>10.5</v>
      </c>
      <c r="DQ16" s="20">
        <v>10.5</v>
      </c>
      <c r="DR16" s="20">
        <v>10.5</v>
      </c>
      <c r="DS16" s="20">
        <v>10.5</v>
      </c>
      <c r="DT16" s="20">
        <v>10.5</v>
      </c>
      <c r="DU16" s="20">
        <v>10.5</v>
      </c>
      <c r="DV16" s="20">
        <v>10.5</v>
      </c>
      <c r="DW16" s="20">
        <v>10.5</v>
      </c>
      <c r="DX16" s="16">
        <v>10.5</v>
      </c>
      <c r="DY16" s="16">
        <v>10.5</v>
      </c>
      <c r="DZ16" s="16">
        <v>10.5</v>
      </c>
      <c r="EA16" s="16">
        <v>10.5</v>
      </c>
      <c r="EB16" s="16">
        <v>10.5</v>
      </c>
      <c r="EC16" s="16">
        <v>10.5</v>
      </c>
      <c r="ED16" s="16">
        <v>10.5</v>
      </c>
      <c r="EE16" s="16">
        <v>10.5</v>
      </c>
      <c r="EF16" s="16">
        <v>10.5</v>
      </c>
      <c r="EG16" s="16">
        <v>10.5</v>
      </c>
      <c r="EH16" s="16">
        <v>10.5</v>
      </c>
      <c r="EI16" s="16">
        <v>10.5</v>
      </c>
      <c r="EJ16" s="16">
        <v>10.5</v>
      </c>
      <c r="EK16" s="16">
        <v>10.5</v>
      </c>
      <c r="EL16" s="15">
        <v>5</v>
      </c>
      <c r="EM16" s="16"/>
      <c r="EN16" s="16"/>
      <c r="EO16" s="16"/>
      <c r="EP16" s="28">
        <v>10.5</v>
      </c>
      <c r="EQ16" s="28">
        <v>10.5</v>
      </c>
      <c r="ER16" s="28">
        <v>10.5</v>
      </c>
      <c r="ES16" s="28">
        <v>10.5</v>
      </c>
      <c r="ET16" s="28">
        <v>10.5</v>
      </c>
      <c r="EU16" s="28">
        <v>10.5</v>
      </c>
      <c r="EV16" s="28">
        <v>10.5</v>
      </c>
      <c r="EW16" s="16"/>
      <c r="EX16" s="16"/>
      <c r="EY16" s="16"/>
      <c r="EZ16" s="16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7">
        <v>5</v>
      </c>
      <c r="FO16" s="11">
        <v>10.5</v>
      </c>
      <c r="FP16" s="11">
        <v>10.5</v>
      </c>
      <c r="FQ16" s="11">
        <v>10.5</v>
      </c>
      <c r="FR16" s="11">
        <v>10.5</v>
      </c>
      <c r="FS16" s="11">
        <v>10.5</v>
      </c>
      <c r="FT16" s="11">
        <v>10.5</v>
      </c>
      <c r="FU16" s="11">
        <v>10.5</v>
      </c>
      <c r="FV16" s="11">
        <v>10.5</v>
      </c>
      <c r="FW16" s="11">
        <v>10.5</v>
      </c>
      <c r="FX16" s="11">
        <v>10.5</v>
      </c>
      <c r="FY16" s="11">
        <v>10.5</v>
      </c>
      <c r="FZ16" s="11">
        <v>10.5</v>
      </c>
      <c r="GA16" s="11">
        <v>10.5</v>
      </c>
      <c r="GB16" s="11">
        <v>5</v>
      </c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7">
        <v>5</v>
      </c>
      <c r="GQ16" s="11">
        <v>10.5</v>
      </c>
      <c r="GR16" s="11">
        <v>10.5</v>
      </c>
      <c r="GS16" s="11">
        <v>10.5</v>
      </c>
      <c r="GT16" s="11">
        <v>10.5</v>
      </c>
      <c r="GU16" s="11">
        <v>10.5</v>
      </c>
      <c r="GV16" s="11">
        <v>10.5</v>
      </c>
      <c r="GW16" s="11">
        <v>10.5</v>
      </c>
      <c r="GX16" s="11">
        <v>10.5</v>
      </c>
      <c r="GY16" s="11">
        <v>10.5</v>
      </c>
      <c r="GZ16" s="11">
        <v>10.5</v>
      </c>
      <c r="HA16" s="11">
        <v>10.5</v>
      </c>
      <c r="HB16" s="11">
        <v>10.5</v>
      </c>
      <c r="HC16" s="11">
        <v>10.5</v>
      </c>
      <c r="HD16" s="11">
        <v>5</v>
      </c>
      <c r="HE16" s="11"/>
      <c r="HF16" s="11"/>
      <c r="HG16" s="11"/>
      <c r="HH16" s="11"/>
      <c r="HI16" s="11"/>
      <c r="HJ16" s="11"/>
      <c r="HK16" s="11"/>
      <c r="HR16" s="7">
        <v>5</v>
      </c>
      <c r="HS16" s="11">
        <v>10.5</v>
      </c>
      <c r="HT16" s="11">
        <v>10.5</v>
      </c>
      <c r="HU16" s="11">
        <v>10.5</v>
      </c>
      <c r="HV16" s="11">
        <v>10.5</v>
      </c>
      <c r="HW16" s="11">
        <v>10.5</v>
      </c>
      <c r="HX16" s="11">
        <v>10.5</v>
      </c>
      <c r="HY16" s="11">
        <v>10.5</v>
      </c>
      <c r="HZ16" s="11">
        <v>10.5</v>
      </c>
      <c r="IA16" s="11">
        <v>10.5</v>
      </c>
      <c r="IB16" s="11">
        <v>10.5</v>
      </c>
      <c r="IC16" s="11">
        <v>10.5</v>
      </c>
      <c r="ID16" s="11">
        <v>5</v>
      </c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7">
        <v>5</v>
      </c>
      <c r="IU16" s="11">
        <v>10.5</v>
      </c>
      <c r="IV16" s="11">
        <v>10.5</v>
      </c>
      <c r="IW16" s="11">
        <v>10.5</v>
      </c>
      <c r="IX16" s="11">
        <v>10.5</v>
      </c>
      <c r="IY16" s="11">
        <v>10.5</v>
      </c>
      <c r="IZ16" s="11">
        <v>10.5</v>
      </c>
      <c r="JA16" s="11">
        <v>10.5</v>
      </c>
      <c r="JB16" s="11">
        <v>10.5</v>
      </c>
      <c r="JC16" s="11">
        <v>10.5</v>
      </c>
      <c r="JD16" s="11">
        <v>10.5</v>
      </c>
      <c r="JE16" s="11">
        <v>10.5</v>
      </c>
      <c r="JF16" s="11">
        <v>10.5</v>
      </c>
      <c r="JG16" s="11">
        <v>10.5</v>
      </c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3"/>
      <c r="JX16" s="23"/>
      <c r="JY16" s="23"/>
      <c r="JZ16" s="23"/>
      <c r="KA16" s="23"/>
      <c r="KB16">
        <v>5</v>
      </c>
      <c r="KC16" s="11">
        <v>10.5</v>
      </c>
      <c r="KD16" s="11">
        <v>10.5</v>
      </c>
      <c r="KE16" s="11">
        <v>10.5</v>
      </c>
      <c r="KF16" s="11">
        <v>10.5</v>
      </c>
      <c r="KG16" s="11">
        <v>10.5</v>
      </c>
      <c r="KH16" s="11">
        <v>10.5</v>
      </c>
      <c r="KI16" s="11">
        <v>10.5</v>
      </c>
      <c r="KJ16" s="11">
        <v>5</v>
      </c>
      <c r="KK16" s="11"/>
      <c r="KL16" s="11"/>
      <c r="KM16" s="11"/>
      <c r="KN16" s="11"/>
      <c r="KO16" s="28"/>
      <c r="KP16" s="28"/>
      <c r="KQ16" s="28"/>
      <c r="KR16" s="26"/>
      <c r="KS16" s="26"/>
      <c r="KT16" s="26"/>
      <c r="KU16" s="28"/>
      <c r="KV16" s="28"/>
      <c r="KW16" s="28"/>
      <c r="KX16" s="27"/>
      <c r="KY16" s="28"/>
      <c r="KZ16" s="28">
        <v>5</v>
      </c>
      <c r="LA16" s="11">
        <v>10.5</v>
      </c>
      <c r="LB16" s="11">
        <v>10.5</v>
      </c>
      <c r="LC16" s="11">
        <v>10.5</v>
      </c>
      <c r="LD16" s="11">
        <v>10.5</v>
      </c>
      <c r="LE16" s="11">
        <v>10.5</v>
      </c>
      <c r="LF16" s="11">
        <v>10.5</v>
      </c>
      <c r="LG16" s="11">
        <v>5</v>
      </c>
      <c r="LH16" s="23"/>
      <c r="LI16" s="23"/>
      <c r="LJ16" s="23"/>
      <c r="LK16" s="23"/>
      <c r="LL16" s="23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7"/>
    </row>
    <row r="17" spans="1:337" ht="15.75" x14ac:dyDescent="0.25">
      <c r="A17" s="4" t="s">
        <v>70</v>
      </c>
      <c r="B17" s="3" t="s">
        <v>48</v>
      </c>
      <c r="C17" s="17" t="s">
        <v>56</v>
      </c>
      <c r="D17" s="11">
        <v>10.5</v>
      </c>
      <c r="E17" s="11">
        <v>10.5</v>
      </c>
      <c r="F17" s="11">
        <v>10.5</v>
      </c>
      <c r="G17" s="11">
        <v>10.5</v>
      </c>
      <c r="H17" s="11">
        <v>10.5</v>
      </c>
      <c r="I17" s="7">
        <v>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>
        <v>5</v>
      </c>
      <c r="X17" s="11">
        <v>10.5</v>
      </c>
      <c r="Y17" s="11">
        <v>10.5</v>
      </c>
      <c r="Z17" s="11">
        <v>10.5</v>
      </c>
      <c r="AA17" s="11">
        <v>10.5</v>
      </c>
      <c r="AB17" s="11">
        <v>10.5</v>
      </c>
      <c r="AC17" s="11">
        <v>10.5</v>
      </c>
      <c r="AD17" s="11">
        <v>10.5</v>
      </c>
      <c r="AE17" s="11">
        <v>10.5</v>
      </c>
      <c r="AF17" s="11">
        <v>10.5</v>
      </c>
      <c r="AG17" s="11">
        <v>10.5</v>
      </c>
      <c r="AH17" s="11">
        <v>10.5</v>
      </c>
      <c r="AI17" s="11">
        <v>10.5</v>
      </c>
      <c r="AJ17" s="11">
        <v>10.5</v>
      </c>
      <c r="AK17" s="7">
        <v>5</v>
      </c>
      <c r="AR17" s="7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7">
        <v>5</v>
      </c>
      <c r="BG17" s="11">
        <v>10.5</v>
      </c>
      <c r="BH17" s="11">
        <v>10.5</v>
      </c>
      <c r="BI17" s="11">
        <v>10.5</v>
      </c>
      <c r="BJ17" s="11">
        <v>10.5</v>
      </c>
      <c r="BK17" s="11">
        <v>10.5</v>
      </c>
      <c r="BL17" s="11">
        <v>10.5</v>
      </c>
      <c r="BM17" s="11">
        <v>10.5</v>
      </c>
      <c r="BN17" s="11">
        <v>10.5</v>
      </c>
      <c r="BO17" s="11">
        <v>10.5</v>
      </c>
      <c r="BP17" s="11">
        <v>10.5</v>
      </c>
      <c r="BQ17" s="11">
        <v>10.5</v>
      </c>
      <c r="BR17" s="11">
        <v>10.5</v>
      </c>
      <c r="BS17" s="11">
        <v>5</v>
      </c>
      <c r="BT17" s="21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7">
        <v>5</v>
      </c>
      <c r="CI17" s="11">
        <v>10.5</v>
      </c>
      <c r="CJ17" s="11">
        <v>10.5</v>
      </c>
      <c r="CK17" s="11">
        <v>10.5</v>
      </c>
      <c r="CL17" s="11">
        <v>10.5</v>
      </c>
      <c r="CM17" s="11">
        <v>10.5</v>
      </c>
      <c r="CN17" s="11">
        <v>10.5</v>
      </c>
      <c r="CO17" s="11">
        <v>10.5</v>
      </c>
      <c r="CP17" s="11">
        <v>10.5</v>
      </c>
      <c r="CQ17" s="11">
        <v>10.5</v>
      </c>
      <c r="CR17" s="11">
        <v>10.5</v>
      </c>
      <c r="CS17" s="11">
        <v>10.5</v>
      </c>
      <c r="CT17" s="11">
        <v>10.5</v>
      </c>
      <c r="CU17" s="11">
        <v>10.5</v>
      </c>
      <c r="CV17" s="7">
        <v>5</v>
      </c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6"/>
      <c r="DK17" s="16"/>
      <c r="DL17" s="16"/>
      <c r="DM17" s="16"/>
      <c r="DN17" s="16"/>
      <c r="DO17" s="16"/>
      <c r="DP17" s="16"/>
      <c r="DQ17" s="15"/>
      <c r="DR17" s="16"/>
      <c r="DS17" s="16"/>
      <c r="DT17" s="16"/>
      <c r="DU17" s="16"/>
      <c r="DV17" s="16"/>
      <c r="DW17" s="16"/>
      <c r="DX17" s="15">
        <v>5</v>
      </c>
      <c r="DY17" s="16">
        <v>10.5</v>
      </c>
      <c r="DZ17" s="16">
        <v>10.5</v>
      </c>
      <c r="EA17" s="16">
        <v>10.5</v>
      </c>
      <c r="EB17" s="16">
        <v>10.5</v>
      </c>
      <c r="EC17" s="16">
        <v>10.5</v>
      </c>
      <c r="ED17" s="16">
        <v>10.5</v>
      </c>
      <c r="EE17" s="16">
        <v>10.5</v>
      </c>
      <c r="EF17" s="16">
        <v>10.5</v>
      </c>
      <c r="EG17" s="16">
        <v>10.5</v>
      </c>
      <c r="EH17" s="16">
        <v>10.5</v>
      </c>
      <c r="EI17" s="16">
        <v>10.5</v>
      </c>
      <c r="EJ17" s="16">
        <v>10.5</v>
      </c>
      <c r="EK17" s="16">
        <v>10.5</v>
      </c>
      <c r="EL17" s="15">
        <v>5</v>
      </c>
      <c r="EM17" s="16">
        <v>10.5</v>
      </c>
      <c r="EN17" s="16">
        <v>10.5</v>
      </c>
      <c r="EO17" s="16">
        <v>10.5</v>
      </c>
      <c r="EP17" s="16">
        <v>10.5</v>
      </c>
      <c r="EQ17" s="16">
        <v>10.5</v>
      </c>
      <c r="ER17" s="16">
        <v>10.5</v>
      </c>
      <c r="ES17" s="16">
        <v>10.5</v>
      </c>
      <c r="ET17" s="11">
        <v>10.5</v>
      </c>
      <c r="EU17" s="11">
        <v>10.5</v>
      </c>
      <c r="EV17" s="11">
        <v>10.5</v>
      </c>
      <c r="EW17" s="11">
        <v>10.5</v>
      </c>
      <c r="EX17" s="11">
        <v>10.5</v>
      </c>
      <c r="EY17" s="11">
        <v>10.5</v>
      </c>
      <c r="EZ17" s="7">
        <v>5</v>
      </c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7">
        <v>5</v>
      </c>
      <c r="FO17" s="11">
        <v>10.5</v>
      </c>
      <c r="FP17" s="11">
        <v>10.5</v>
      </c>
      <c r="FQ17" s="11">
        <v>10.5</v>
      </c>
      <c r="FR17" s="11">
        <v>10.5</v>
      </c>
      <c r="FS17" s="11">
        <v>10.5</v>
      </c>
      <c r="FT17" s="11">
        <v>10.5</v>
      </c>
      <c r="FU17" s="11">
        <v>10.5</v>
      </c>
      <c r="FV17" s="11">
        <v>10.5</v>
      </c>
      <c r="FW17" s="11">
        <v>10.5</v>
      </c>
      <c r="FX17" s="11">
        <v>10.5</v>
      </c>
      <c r="FY17" s="11">
        <v>10.5</v>
      </c>
      <c r="FZ17" s="11">
        <v>10.5</v>
      </c>
      <c r="GA17" s="11">
        <v>10.5</v>
      </c>
      <c r="GB17" s="7">
        <v>5</v>
      </c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7">
        <v>5</v>
      </c>
      <c r="GQ17" s="11">
        <v>10.5</v>
      </c>
      <c r="GR17" s="11">
        <v>10.5</v>
      </c>
      <c r="GS17" s="11">
        <v>10.5</v>
      </c>
      <c r="GT17" s="11">
        <v>10.5</v>
      </c>
      <c r="GU17" s="11">
        <v>10.5</v>
      </c>
      <c r="GV17" s="11">
        <v>10.5</v>
      </c>
      <c r="GW17" s="11">
        <v>10.5</v>
      </c>
      <c r="GX17" s="11">
        <v>10.5</v>
      </c>
      <c r="GY17" s="11">
        <v>10.5</v>
      </c>
      <c r="GZ17" s="11">
        <v>10.5</v>
      </c>
      <c r="HA17" s="11">
        <v>10.5</v>
      </c>
      <c r="HB17" s="11">
        <v>10.5</v>
      </c>
      <c r="HC17" s="11">
        <v>10.5</v>
      </c>
      <c r="HD17" s="7">
        <v>5</v>
      </c>
      <c r="HE17" s="11"/>
      <c r="HF17" s="11"/>
      <c r="HG17" s="11"/>
      <c r="HH17" s="11"/>
      <c r="HI17" s="11"/>
      <c r="HJ17" s="11"/>
      <c r="HK17" s="11"/>
      <c r="HR17" s="7">
        <v>5</v>
      </c>
      <c r="HS17" s="11">
        <v>10.5</v>
      </c>
      <c r="HT17" s="11">
        <v>10.5</v>
      </c>
      <c r="HU17" s="11">
        <v>10.5</v>
      </c>
      <c r="HV17" s="11">
        <v>10.5</v>
      </c>
      <c r="HW17" s="11">
        <v>10.5</v>
      </c>
      <c r="HX17" s="11">
        <v>10.5</v>
      </c>
      <c r="HY17" s="11">
        <v>10.5</v>
      </c>
      <c r="HZ17" s="11">
        <v>10.5</v>
      </c>
      <c r="IA17" s="11">
        <v>10.5</v>
      </c>
      <c r="IB17" s="11">
        <v>10.5</v>
      </c>
      <c r="IC17" s="11">
        <v>10.5</v>
      </c>
      <c r="ID17" s="11">
        <v>10.5</v>
      </c>
      <c r="IE17" s="11">
        <v>10.5</v>
      </c>
      <c r="IF17" s="7">
        <v>5</v>
      </c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7">
        <v>5</v>
      </c>
      <c r="IU17" s="11">
        <v>10.5</v>
      </c>
      <c r="IV17" s="11">
        <v>10.5</v>
      </c>
      <c r="IW17" s="11">
        <v>10.5</v>
      </c>
      <c r="IX17" s="11">
        <v>10.5</v>
      </c>
      <c r="IY17" s="11">
        <v>10.5</v>
      </c>
      <c r="IZ17" s="11">
        <v>10.5</v>
      </c>
      <c r="JA17" s="11">
        <v>10.5</v>
      </c>
      <c r="JB17" s="11">
        <v>10.5</v>
      </c>
      <c r="JC17" s="11">
        <v>10.5</v>
      </c>
      <c r="JD17" s="11">
        <v>10.5</v>
      </c>
      <c r="JE17" s="11">
        <v>10.5</v>
      </c>
      <c r="JF17" s="11">
        <v>10.5</v>
      </c>
      <c r="JG17" s="11">
        <v>10.5</v>
      </c>
      <c r="JH17" s="7">
        <v>5</v>
      </c>
      <c r="JI17" s="11"/>
      <c r="JJ17" s="11"/>
      <c r="JK17" s="11"/>
      <c r="JL17" s="11"/>
      <c r="JM17" s="11"/>
      <c r="JN17" s="11"/>
      <c r="JO17" s="11"/>
      <c r="JP17" s="11"/>
      <c r="JV17" s="7">
        <v>5</v>
      </c>
      <c r="JW17" s="11">
        <v>10.5</v>
      </c>
      <c r="JX17" s="11">
        <v>10.5</v>
      </c>
      <c r="JY17" s="11">
        <v>10.5</v>
      </c>
      <c r="JZ17" s="11">
        <v>10.5</v>
      </c>
      <c r="KA17" s="11">
        <v>10.5</v>
      </c>
      <c r="KB17" s="11">
        <v>10.5</v>
      </c>
      <c r="KC17" s="11">
        <v>10.5</v>
      </c>
      <c r="KD17" s="11">
        <v>10.5</v>
      </c>
      <c r="KE17" s="11">
        <v>10.5</v>
      </c>
      <c r="KF17" s="11">
        <v>10.5</v>
      </c>
      <c r="KG17" s="11">
        <v>10.5</v>
      </c>
      <c r="KH17" s="11">
        <v>5</v>
      </c>
      <c r="KI17" s="21"/>
      <c r="KJ17" s="21"/>
      <c r="KK17" s="11"/>
      <c r="KL17" s="11"/>
      <c r="KM17" s="11"/>
      <c r="KN17" s="11"/>
      <c r="KO17" s="11"/>
      <c r="KP17" s="11"/>
      <c r="KQ17" s="11"/>
      <c r="KU17" s="11"/>
      <c r="KV17" s="11"/>
      <c r="KW17" s="11"/>
      <c r="KX17" s="7">
        <v>5</v>
      </c>
      <c r="KY17" s="11">
        <v>10.5</v>
      </c>
      <c r="KZ17" s="11">
        <v>10.5</v>
      </c>
      <c r="LA17" s="11">
        <v>10.5</v>
      </c>
      <c r="LB17" s="11">
        <v>10.5</v>
      </c>
      <c r="LC17" s="11">
        <v>10.5</v>
      </c>
      <c r="LD17" s="11">
        <v>10.5</v>
      </c>
      <c r="LE17" s="11">
        <v>10.5</v>
      </c>
      <c r="LF17" s="11">
        <v>10.5</v>
      </c>
      <c r="LG17" s="11">
        <v>10.5</v>
      </c>
      <c r="LH17" s="11">
        <v>10.5</v>
      </c>
      <c r="LI17" s="11">
        <v>10.5</v>
      </c>
      <c r="LJ17" s="7">
        <v>5</v>
      </c>
      <c r="LK17" s="23"/>
      <c r="LL17" s="2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7"/>
    </row>
    <row r="18" spans="1:337" ht="15.75" x14ac:dyDescent="0.25">
      <c r="A18" s="4" t="s">
        <v>71</v>
      </c>
      <c r="B18" s="3" t="s">
        <v>48</v>
      </c>
      <c r="C18" s="17" t="s">
        <v>65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5</v>
      </c>
      <c r="Q18" s="11">
        <v>10.5</v>
      </c>
      <c r="R18" s="11">
        <v>10.5</v>
      </c>
      <c r="S18" s="11">
        <v>10.5</v>
      </c>
      <c r="T18" s="11">
        <v>10.5</v>
      </c>
      <c r="U18" s="11">
        <v>10.5</v>
      </c>
      <c r="V18" s="11">
        <v>10.5</v>
      </c>
      <c r="W18" s="11">
        <v>10.5</v>
      </c>
      <c r="X18" s="11">
        <v>10.5</v>
      </c>
      <c r="Y18" s="11">
        <v>10.5</v>
      </c>
      <c r="Z18" s="11">
        <v>10.5</v>
      </c>
      <c r="AA18" s="11">
        <v>10.5</v>
      </c>
      <c r="AB18" s="11">
        <v>10.5</v>
      </c>
      <c r="AC18" s="11">
        <v>10.5</v>
      </c>
      <c r="AD18" s="7">
        <v>5</v>
      </c>
      <c r="AE18" s="7"/>
      <c r="AR18" s="7">
        <v>5</v>
      </c>
      <c r="AS18" s="11">
        <v>10.5</v>
      </c>
      <c r="AT18" s="11">
        <v>10.5</v>
      </c>
      <c r="AU18" s="11">
        <v>10.5</v>
      </c>
      <c r="AV18" s="11">
        <v>10.5</v>
      </c>
      <c r="AW18" s="11">
        <v>10.5</v>
      </c>
      <c r="AX18" s="11">
        <v>10.5</v>
      </c>
      <c r="AY18" s="11">
        <v>5</v>
      </c>
      <c r="AZ18" s="11"/>
      <c r="BA18" s="11"/>
      <c r="BB18" s="11"/>
      <c r="BC18" s="11"/>
      <c r="BD18" s="11"/>
      <c r="BE18" s="11"/>
      <c r="BF18" s="7"/>
      <c r="BM18" s="7">
        <v>5</v>
      </c>
      <c r="BN18" s="11">
        <v>10.5</v>
      </c>
      <c r="BO18" s="11">
        <v>10.5</v>
      </c>
      <c r="BP18" s="11">
        <v>10.5</v>
      </c>
      <c r="BQ18" s="11">
        <v>10.5</v>
      </c>
      <c r="BR18" s="11">
        <v>10.5</v>
      </c>
      <c r="BS18" s="11">
        <v>10.5</v>
      </c>
      <c r="BT18" s="11">
        <v>10.5</v>
      </c>
      <c r="BU18" s="11">
        <v>10.5</v>
      </c>
      <c r="BV18" s="11">
        <v>10.5</v>
      </c>
      <c r="BW18" s="11">
        <v>10.5</v>
      </c>
      <c r="BX18" s="11">
        <v>10.5</v>
      </c>
      <c r="BY18" s="11">
        <v>10.5</v>
      </c>
      <c r="BZ18" s="11">
        <v>10.5</v>
      </c>
      <c r="CA18" s="11">
        <v>5</v>
      </c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7">
        <v>5</v>
      </c>
      <c r="CP18" s="11">
        <v>10.5</v>
      </c>
      <c r="CQ18" s="11">
        <v>10.5</v>
      </c>
      <c r="CR18" s="11">
        <v>10.5</v>
      </c>
      <c r="CS18" s="11">
        <v>10.5</v>
      </c>
      <c r="CT18" s="11">
        <v>10.5</v>
      </c>
      <c r="CU18" s="11">
        <v>10.5</v>
      </c>
      <c r="CV18" s="11">
        <v>10.5</v>
      </c>
      <c r="CW18" s="11">
        <v>10.5</v>
      </c>
      <c r="CX18" s="11">
        <v>10.5</v>
      </c>
      <c r="CY18" s="11">
        <v>10.5</v>
      </c>
      <c r="CZ18" s="11">
        <v>10.5</v>
      </c>
      <c r="DA18" s="11">
        <v>10.5</v>
      </c>
      <c r="DB18" s="11">
        <v>5</v>
      </c>
      <c r="DC18" s="22"/>
      <c r="DQ18" s="7">
        <v>5</v>
      </c>
      <c r="DR18" s="11">
        <v>10.5</v>
      </c>
      <c r="DS18" s="11">
        <v>10.5</v>
      </c>
      <c r="DT18" s="11">
        <v>10.5</v>
      </c>
      <c r="DU18" s="11">
        <v>10.5</v>
      </c>
      <c r="DV18" s="11">
        <v>10.5</v>
      </c>
      <c r="DW18" s="11">
        <v>10.5</v>
      </c>
      <c r="DX18" s="13">
        <v>10.5</v>
      </c>
      <c r="DY18" s="13">
        <v>10.5</v>
      </c>
      <c r="DZ18" s="13">
        <v>10.5</v>
      </c>
      <c r="EA18" s="13">
        <v>10.5</v>
      </c>
      <c r="EB18" s="13">
        <v>10.5</v>
      </c>
      <c r="EC18" s="13">
        <v>10.5</v>
      </c>
      <c r="ED18" s="13">
        <v>10.5</v>
      </c>
      <c r="EE18" s="13">
        <v>10.5</v>
      </c>
      <c r="EF18" s="13">
        <v>10.5</v>
      </c>
      <c r="EG18" s="13">
        <v>10.5</v>
      </c>
      <c r="EH18" s="13">
        <v>10.5</v>
      </c>
      <c r="EI18" s="13">
        <v>10.5</v>
      </c>
      <c r="EJ18" s="13">
        <v>10.5</v>
      </c>
      <c r="EK18" s="13">
        <v>10.5</v>
      </c>
      <c r="EL18" s="12">
        <v>5</v>
      </c>
      <c r="ES18" s="7">
        <v>5</v>
      </c>
      <c r="ET18" s="11">
        <v>10.5</v>
      </c>
      <c r="EU18" s="11">
        <v>10.5</v>
      </c>
      <c r="EV18" s="11">
        <v>10.5</v>
      </c>
      <c r="EW18" s="11">
        <v>10.5</v>
      </c>
      <c r="EX18" s="11">
        <v>10.5</v>
      </c>
      <c r="EY18" s="11">
        <v>10.5</v>
      </c>
      <c r="EZ18" s="11">
        <v>10.5</v>
      </c>
      <c r="FA18" s="11">
        <v>10.5</v>
      </c>
      <c r="FB18" s="11">
        <v>10.5</v>
      </c>
      <c r="FC18" s="11">
        <v>10.5</v>
      </c>
      <c r="FD18" s="11">
        <v>10.5</v>
      </c>
      <c r="FE18" s="11">
        <v>10.5</v>
      </c>
      <c r="FF18" s="11">
        <v>5</v>
      </c>
      <c r="FG18" s="21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1"/>
      <c r="FV18" s="23"/>
      <c r="FW18" s="23"/>
      <c r="FX18" s="23"/>
      <c r="FY18" s="23"/>
      <c r="FZ18" s="23"/>
      <c r="GA18" s="23"/>
      <c r="GB18" s="11">
        <v>5</v>
      </c>
      <c r="GC18" s="11">
        <v>10.5</v>
      </c>
      <c r="GD18" s="11">
        <v>10.5</v>
      </c>
      <c r="GE18" s="11">
        <v>10.5</v>
      </c>
      <c r="GF18" s="11">
        <v>10.5</v>
      </c>
      <c r="GG18" s="13">
        <v>10.5</v>
      </c>
      <c r="GH18" s="13">
        <v>10.5</v>
      </c>
      <c r="GI18" s="13">
        <v>6.5</v>
      </c>
      <c r="GW18" s="7">
        <v>5</v>
      </c>
      <c r="GX18" s="11">
        <v>10.5</v>
      </c>
      <c r="GY18" s="11">
        <v>10.5</v>
      </c>
      <c r="GZ18" s="11">
        <v>10.5</v>
      </c>
      <c r="HA18" s="11">
        <v>10.5</v>
      </c>
      <c r="HB18" s="11">
        <v>10.5</v>
      </c>
      <c r="HC18" s="11">
        <v>10.5</v>
      </c>
      <c r="HD18" s="11">
        <v>10.5</v>
      </c>
      <c r="HE18" s="11">
        <v>10.5</v>
      </c>
      <c r="HF18" s="11">
        <v>10.5</v>
      </c>
      <c r="HG18" s="11">
        <v>10.5</v>
      </c>
      <c r="HH18" s="11">
        <v>10.5</v>
      </c>
      <c r="HI18" s="11">
        <v>10.5</v>
      </c>
      <c r="HJ18" s="11">
        <v>10.5</v>
      </c>
      <c r="HK18" s="7">
        <v>5</v>
      </c>
      <c r="HY18" s="27"/>
      <c r="HZ18" s="28"/>
      <c r="IA18" s="28"/>
      <c r="IB18" s="28"/>
      <c r="IC18" s="28"/>
      <c r="ID18" s="11">
        <v>10.5</v>
      </c>
      <c r="IE18" s="11">
        <v>10.5</v>
      </c>
      <c r="IF18" s="11">
        <v>10.5</v>
      </c>
      <c r="IG18" s="11">
        <v>10.5</v>
      </c>
      <c r="IH18" s="11">
        <v>10.5</v>
      </c>
      <c r="II18" s="11">
        <v>10.5</v>
      </c>
      <c r="IJ18" s="11">
        <v>10.5</v>
      </c>
      <c r="IK18" s="11">
        <v>10.5</v>
      </c>
      <c r="IL18" s="11">
        <v>10.5</v>
      </c>
      <c r="IM18" s="7">
        <v>5</v>
      </c>
      <c r="IX18" s="27"/>
      <c r="IY18" s="26"/>
      <c r="IZ18" s="26"/>
      <c r="JA18" s="27"/>
      <c r="JB18" s="28"/>
      <c r="JC18" s="28"/>
      <c r="JD18" s="27"/>
      <c r="JE18" s="28">
        <v>5</v>
      </c>
      <c r="JF18" s="11">
        <v>10.5</v>
      </c>
      <c r="JG18" s="11">
        <v>10.5</v>
      </c>
      <c r="JH18" s="11">
        <v>10.5</v>
      </c>
      <c r="JI18" s="11">
        <v>10.5</v>
      </c>
      <c r="JJ18" s="11">
        <v>10.5</v>
      </c>
      <c r="JK18" s="11">
        <v>10.5</v>
      </c>
      <c r="JL18" s="11">
        <v>10.5</v>
      </c>
      <c r="JM18" s="11">
        <v>10.5</v>
      </c>
      <c r="JN18" s="11">
        <v>5</v>
      </c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7">
        <v>5</v>
      </c>
      <c r="KD18" s="11">
        <v>10.5</v>
      </c>
      <c r="KE18" s="11">
        <v>10.5</v>
      </c>
      <c r="KF18" s="11">
        <v>10.5</v>
      </c>
      <c r="KG18" s="11">
        <v>10.5</v>
      </c>
      <c r="KH18" s="11">
        <v>10.5</v>
      </c>
      <c r="KI18" s="11">
        <v>10.5</v>
      </c>
      <c r="KJ18" s="11">
        <v>10.5</v>
      </c>
      <c r="KK18" s="11">
        <v>10.5</v>
      </c>
      <c r="KL18" s="11">
        <v>10.5</v>
      </c>
      <c r="KM18" s="11">
        <v>10.5</v>
      </c>
      <c r="KN18" s="11">
        <v>10.5</v>
      </c>
      <c r="KO18" s="11">
        <v>10.5</v>
      </c>
      <c r="KP18" s="11">
        <v>5</v>
      </c>
      <c r="KQ18" s="21"/>
      <c r="LE18" s="7">
        <v>5</v>
      </c>
      <c r="LF18" s="11">
        <v>10.5</v>
      </c>
      <c r="LG18" s="11">
        <v>10.5</v>
      </c>
      <c r="LH18" s="11">
        <v>10.5</v>
      </c>
      <c r="LI18" s="11">
        <v>10.5</v>
      </c>
      <c r="LJ18" s="11">
        <v>10.5</v>
      </c>
      <c r="LK18" s="11">
        <v>10.5</v>
      </c>
      <c r="LL18" s="11">
        <v>10.5</v>
      </c>
      <c r="LM18" s="11">
        <v>10.5</v>
      </c>
      <c r="LN18" s="11">
        <v>10.5</v>
      </c>
      <c r="LO18" s="11">
        <v>10.5</v>
      </c>
      <c r="LP18" s="11">
        <v>10.5</v>
      </c>
      <c r="LQ18" s="11">
        <v>10.5</v>
      </c>
      <c r="LR18" s="13">
        <v>10.5</v>
      </c>
      <c r="LS18" s="12"/>
    </row>
    <row r="19" spans="1:337" ht="15.75" x14ac:dyDescent="0.25">
      <c r="A19" s="4" t="s">
        <v>72</v>
      </c>
      <c r="B19" s="3" t="s">
        <v>48</v>
      </c>
      <c r="C19" s="17" t="s">
        <v>52</v>
      </c>
      <c r="D19" s="11">
        <v>10.5</v>
      </c>
      <c r="E19" s="11">
        <v>10.5</v>
      </c>
      <c r="F19" s="11">
        <v>10.5</v>
      </c>
      <c r="G19" s="11">
        <v>10.5</v>
      </c>
      <c r="H19" s="11">
        <v>10.5</v>
      </c>
      <c r="I19" s="7">
        <v>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>
        <v>5</v>
      </c>
      <c r="X19" s="11">
        <v>10.5</v>
      </c>
      <c r="Y19" s="11">
        <v>10.5</v>
      </c>
      <c r="Z19" s="11">
        <v>10.5</v>
      </c>
      <c r="AA19" s="11">
        <v>10.5</v>
      </c>
      <c r="AB19" s="11">
        <v>10.5</v>
      </c>
      <c r="AC19" s="11">
        <v>10.5</v>
      </c>
      <c r="AD19" s="11">
        <v>10.5</v>
      </c>
      <c r="AE19" s="11">
        <v>10.5</v>
      </c>
      <c r="AF19" s="11">
        <v>10.5</v>
      </c>
      <c r="AG19" s="11">
        <v>10.5</v>
      </c>
      <c r="AH19" s="11">
        <v>10.5</v>
      </c>
      <c r="AI19" s="11">
        <v>10.5</v>
      </c>
      <c r="AJ19" s="11">
        <v>10.5</v>
      </c>
      <c r="AK19" s="7">
        <v>5</v>
      </c>
      <c r="AY19" s="7">
        <v>5</v>
      </c>
      <c r="AZ19" s="11">
        <v>10.5</v>
      </c>
      <c r="BA19" s="11">
        <v>10.5</v>
      </c>
      <c r="BB19" s="11">
        <v>10.5</v>
      </c>
      <c r="BC19" s="11">
        <v>10.5</v>
      </c>
      <c r="BD19" s="11">
        <v>10.5</v>
      </c>
      <c r="BE19" s="11">
        <v>10.5</v>
      </c>
      <c r="BF19" s="11">
        <v>10.5</v>
      </c>
      <c r="BG19" s="11">
        <v>10.5</v>
      </c>
      <c r="BH19" s="11">
        <v>10.5</v>
      </c>
      <c r="BI19" s="11">
        <v>10.5</v>
      </c>
      <c r="BJ19" s="11">
        <v>10.5</v>
      </c>
      <c r="BK19" s="11">
        <v>10.5</v>
      </c>
      <c r="BL19" s="11">
        <v>5</v>
      </c>
      <c r="BM19" s="21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7">
        <v>5</v>
      </c>
      <c r="CB19" s="11">
        <v>10.5</v>
      </c>
      <c r="CC19" s="11">
        <v>10.5</v>
      </c>
      <c r="CD19" s="28">
        <v>10.5</v>
      </c>
      <c r="CE19" s="28">
        <v>10.5</v>
      </c>
      <c r="CF19" s="28">
        <v>10.5</v>
      </c>
      <c r="CG19" s="28">
        <v>10.5</v>
      </c>
      <c r="CH19" s="28">
        <v>10.5</v>
      </c>
      <c r="CI19" s="28">
        <v>10.5</v>
      </c>
      <c r="CJ19" s="28">
        <v>10.5</v>
      </c>
      <c r="CK19" s="28">
        <v>10.5</v>
      </c>
      <c r="CL19" s="11">
        <v>10.5</v>
      </c>
      <c r="CM19" s="11">
        <v>10.5</v>
      </c>
      <c r="CN19" s="11">
        <v>10.5</v>
      </c>
      <c r="CO19" s="11">
        <v>5</v>
      </c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7">
        <v>5</v>
      </c>
      <c r="DD19" s="11">
        <v>10.5</v>
      </c>
      <c r="DE19" s="11">
        <v>10.5</v>
      </c>
      <c r="DF19" s="11">
        <v>10.5</v>
      </c>
      <c r="DG19" s="11">
        <v>10.5</v>
      </c>
      <c r="DH19" s="11">
        <v>10.5</v>
      </c>
      <c r="DI19" s="11">
        <v>10.5</v>
      </c>
      <c r="DJ19" s="11">
        <v>10.5</v>
      </c>
      <c r="DK19" s="11">
        <v>10.5</v>
      </c>
      <c r="DL19" s="11">
        <v>10.5</v>
      </c>
      <c r="DM19" s="11">
        <v>10.5</v>
      </c>
      <c r="DN19" s="11">
        <v>10.5</v>
      </c>
      <c r="DO19" s="11">
        <v>10.5</v>
      </c>
      <c r="DP19" s="11">
        <v>10.5</v>
      </c>
      <c r="DQ19" s="11">
        <v>5</v>
      </c>
      <c r="DR19" s="11"/>
      <c r="DS19" s="11"/>
      <c r="DT19" s="11"/>
      <c r="DU19" s="11"/>
      <c r="DV19" s="11"/>
      <c r="DW19" s="11"/>
      <c r="DX19" s="12">
        <v>5</v>
      </c>
      <c r="DY19" s="13">
        <v>10.5</v>
      </c>
      <c r="DZ19" s="13">
        <v>10.5</v>
      </c>
      <c r="EA19" s="13">
        <v>10.5</v>
      </c>
      <c r="EB19" s="13">
        <v>10.5</v>
      </c>
      <c r="EC19" s="13">
        <v>10.5</v>
      </c>
      <c r="ED19" s="13">
        <v>10.5</v>
      </c>
      <c r="EE19" s="13">
        <v>10.5</v>
      </c>
      <c r="EF19" s="13">
        <v>10.5</v>
      </c>
      <c r="EG19" s="13">
        <v>10.5</v>
      </c>
      <c r="EH19" s="13">
        <v>10.5</v>
      </c>
      <c r="EI19" s="13">
        <v>10.5</v>
      </c>
      <c r="EJ19" s="13">
        <v>10.5</v>
      </c>
      <c r="EK19" s="13">
        <v>10.5</v>
      </c>
      <c r="EL19" s="13">
        <v>10.5</v>
      </c>
      <c r="EM19" s="11">
        <v>10.5</v>
      </c>
      <c r="EN19" s="11">
        <v>10.5</v>
      </c>
      <c r="EO19" s="11">
        <v>10.5</v>
      </c>
      <c r="EP19" s="11">
        <v>10.5</v>
      </c>
      <c r="EQ19" s="11">
        <v>10.5</v>
      </c>
      <c r="ER19" s="11">
        <v>10.5</v>
      </c>
      <c r="ES19" s="11">
        <v>5</v>
      </c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7">
        <v>5</v>
      </c>
      <c r="FH19" s="11">
        <v>10.5</v>
      </c>
      <c r="FI19" s="11">
        <v>10.5</v>
      </c>
      <c r="FJ19" s="11">
        <v>10.5</v>
      </c>
      <c r="FK19" s="11">
        <v>10.5</v>
      </c>
      <c r="FL19" s="11">
        <v>10.5</v>
      </c>
      <c r="FM19" s="11">
        <v>10.5</v>
      </c>
      <c r="FN19" s="11">
        <v>10.5</v>
      </c>
      <c r="FO19" s="11">
        <v>10.5</v>
      </c>
      <c r="FP19" s="11">
        <v>10.5</v>
      </c>
      <c r="FQ19" s="11">
        <v>10.5</v>
      </c>
      <c r="FR19" s="11">
        <v>10.5</v>
      </c>
      <c r="FS19" s="11">
        <v>10.5</v>
      </c>
      <c r="FT19" s="11">
        <v>10.5</v>
      </c>
      <c r="FU19" s="11">
        <v>5</v>
      </c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7">
        <v>5</v>
      </c>
      <c r="GJ19" s="11">
        <v>10.5</v>
      </c>
      <c r="GK19" s="11">
        <v>10.5</v>
      </c>
      <c r="GL19" s="11">
        <v>10.5</v>
      </c>
      <c r="GM19" s="11">
        <v>10.5</v>
      </c>
      <c r="GN19" s="11">
        <v>10.5</v>
      </c>
      <c r="GO19" s="11">
        <v>10.5</v>
      </c>
      <c r="GP19" s="11">
        <v>10.5</v>
      </c>
      <c r="GQ19" s="11">
        <v>10.5</v>
      </c>
      <c r="GR19" s="11">
        <v>10.5</v>
      </c>
      <c r="GS19" s="11">
        <v>10.5</v>
      </c>
      <c r="GT19" s="11">
        <v>10.5</v>
      </c>
      <c r="GU19" s="11">
        <v>10.5</v>
      </c>
      <c r="GV19" s="11">
        <v>10.5</v>
      </c>
      <c r="GW19" s="11">
        <v>5</v>
      </c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K19" s="7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7">
        <v>5</v>
      </c>
      <c r="HZ19" s="11">
        <v>10.5</v>
      </c>
      <c r="IA19" s="11">
        <v>10.5</v>
      </c>
      <c r="IB19" s="11">
        <v>10.5</v>
      </c>
      <c r="IC19" s="11">
        <v>10.5</v>
      </c>
      <c r="ID19" s="11">
        <v>10.5</v>
      </c>
      <c r="IE19" s="11">
        <v>10.5</v>
      </c>
      <c r="IF19" s="11">
        <v>10.5</v>
      </c>
      <c r="IG19" s="11"/>
      <c r="IH19" s="11"/>
      <c r="II19" s="11"/>
      <c r="IJ19" s="11"/>
      <c r="IK19" s="11"/>
      <c r="IL19" s="11"/>
      <c r="IM19" s="7"/>
      <c r="IN19" s="23"/>
      <c r="IO19" s="23"/>
      <c r="IP19" s="23"/>
      <c r="IQ19" s="23"/>
      <c r="IR19" s="23"/>
      <c r="IS19" s="23"/>
      <c r="IT19" s="11">
        <v>5</v>
      </c>
      <c r="IU19" s="11">
        <v>10.5</v>
      </c>
      <c r="IV19" s="11">
        <v>10.5</v>
      </c>
      <c r="IW19" s="11">
        <v>10.5</v>
      </c>
      <c r="IX19" s="11">
        <v>10.5</v>
      </c>
      <c r="IY19" s="11">
        <v>10.5</v>
      </c>
      <c r="IZ19" s="11">
        <v>10.5</v>
      </c>
      <c r="JA19" s="11">
        <v>5</v>
      </c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7">
        <v>5</v>
      </c>
      <c r="JP19" s="11">
        <v>10.5</v>
      </c>
      <c r="JQ19" s="11">
        <v>10.5</v>
      </c>
      <c r="JR19" s="11">
        <v>10.5</v>
      </c>
      <c r="JS19" s="11">
        <v>10.5</v>
      </c>
      <c r="JT19" s="11">
        <v>10.5</v>
      </c>
      <c r="JU19" s="11">
        <v>10.5</v>
      </c>
      <c r="JV19" s="11">
        <v>10.5</v>
      </c>
      <c r="JW19" s="11">
        <v>10.5</v>
      </c>
      <c r="JX19" s="11">
        <v>10.5</v>
      </c>
      <c r="JY19" s="11">
        <v>10.5</v>
      </c>
      <c r="JZ19" s="11">
        <v>10.5</v>
      </c>
      <c r="KA19" s="11">
        <v>10.5</v>
      </c>
      <c r="KB19" s="11">
        <v>10.5</v>
      </c>
      <c r="KC19" s="11">
        <v>5</v>
      </c>
      <c r="KQ19" s="7">
        <v>5</v>
      </c>
      <c r="KR19" s="11">
        <v>10.5</v>
      </c>
      <c r="KS19" s="11">
        <v>10.5</v>
      </c>
      <c r="KT19" s="11">
        <v>10.5</v>
      </c>
      <c r="KU19" s="43">
        <v>10.5</v>
      </c>
      <c r="KV19" s="11">
        <v>10.5</v>
      </c>
      <c r="KW19" s="11">
        <v>10.5</v>
      </c>
      <c r="KX19" s="11">
        <v>10.5</v>
      </c>
      <c r="KY19" s="11">
        <v>10.5</v>
      </c>
      <c r="KZ19" s="11">
        <v>10.5</v>
      </c>
      <c r="LA19" s="11">
        <v>10.5</v>
      </c>
      <c r="LB19" s="11">
        <v>10.5</v>
      </c>
      <c r="LC19" s="11">
        <v>10.5</v>
      </c>
      <c r="LD19" s="11">
        <v>10.5</v>
      </c>
      <c r="LE19" s="11">
        <v>5</v>
      </c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7">
        <v>5</v>
      </c>
      <c r="LT19" s="11">
        <v>10.5</v>
      </c>
      <c r="LU19" s="11">
        <v>10.5</v>
      </c>
      <c r="LV19" s="11">
        <v>10.5</v>
      </c>
      <c r="LW19" s="11">
        <v>10.5</v>
      </c>
      <c r="LX19" s="11">
        <v>10.5</v>
      </c>
      <c r="LY19" s="11">
        <v>10.5</v>
      </c>
    </row>
    <row r="20" spans="1:337" ht="15.75" x14ac:dyDescent="0.25">
      <c r="A20" s="4" t="s">
        <v>73</v>
      </c>
      <c r="B20" s="3" t="s">
        <v>48</v>
      </c>
      <c r="C20" s="17" t="s">
        <v>74</v>
      </c>
      <c r="D20" s="11">
        <v>10.5</v>
      </c>
      <c r="E20" s="11">
        <v>10.5</v>
      </c>
      <c r="F20" s="11">
        <v>10.5</v>
      </c>
      <c r="G20" s="11">
        <v>10.5</v>
      </c>
      <c r="H20" s="11">
        <v>10.5</v>
      </c>
      <c r="I20" s="11">
        <v>10.5</v>
      </c>
      <c r="J20" s="11">
        <v>10.5</v>
      </c>
      <c r="K20" s="11">
        <v>10.5</v>
      </c>
      <c r="L20" s="11">
        <v>10.5</v>
      </c>
      <c r="M20" s="11">
        <v>10.5</v>
      </c>
      <c r="N20" s="11">
        <v>10.5</v>
      </c>
      <c r="O20" s="11">
        <v>10.5</v>
      </c>
      <c r="P20" s="7">
        <v>5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5">
        <v>5</v>
      </c>
      <c r="AE20" s="16">
        <v>10.5</v>
      </c>
      <c r="AF20" s="16">
        <v>10.5</v>
      </c>
      <c r="AG20" s="16">
        <v>10.5</v>
      </c>
      <c r="AH20" s="16">
        <v>10.5</v>
      </c>
      <c r="AI20" s="16">
        <v>10.5</v>
      </c>
      <c r="AJ20" s="16">
        <v>10.5</v>
      </c>
      <c r="AK20" s="16">
        <v>5</v>
      </c>
      <c r="AL20" s="11"/>
      <c r="AM20" s="11"/>
      <c r="AN20" s="11"/>
      <c r="AO20" s="11"/>
      <c r="AP20" s="11"/>
      <c r="AQ20" s="11"/>
      <c r="AR20" s="7"/>
      <c r="AY20" s="9">
        <v>5</v>
      </c>
      <c r="AZ20" s="10">
        <v>10.5</v>
      </c>
      <c r="BA20" s="10">
        <v>10.5</v>
      </c>
      <c r="BB20" s="10">
        <v>10.5</v>
      </c>
      <c r="BC20" s="10">
        <v>10.5</v>
      </c>
      <c r="BD20" s="10">
        <v>10.5</v>
      </c>
      <c r="BE20" s="10">
        <v>10.5</v>
      </c>
      <c r="BF20" s="10">
        <v>10.5</v>
      </c>
      <c r="BG20" s="10">
        <v>10.5</v>
      </c>
      <c r="BH20" s="10">
        <v>10.5</v>
      </c>
      <c r="BI20" s="10">
        <v>10.5</v>
      </c>
      <c r="BJ20" s="10">
        <v>10.5</v>
      </c>
      <c r="BK20" s="10">
        <v>10.5</v>
      </c>
      <c r="BL20" s="10">
        <v>5</v>
      </c>
      <c r="BM20" s="21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12">
        <v>5</v>
      </c>
      <c r="CB20" s="13">
        <v>10.5</v>
      </c>
      <c r="CC20" s="13">
        <v>10.5</v>
      </c>
      <c r="CD20" s="13">
        <v>10.5</v>
      </c>
      <c r="CE20" s="13">
        <v>10.5</v>
      </c>
      <c r="CF20" s="13">
        <v>10.5</v>
      </c>
      <c r="CG20" s="13">
        <v>10.5</v>
      </c>
      <c r="CH20" s="13">
        <v>10.5</v>
      </c>
      <c r="CI20" s="13">
        <v>10.5</v>
      </c>
      <c r="CJ20" s="13">
        <v>10.5</v>
      </c>
      <c r="CK20" s="13">
        <v>10.5</v>
      </c>
      <c r="CL20" s="13">
        <v>10.5</v>
      </c>
      <c r="CM20" s="13">
        <v>10.5</v>
      </c>
      <c r="CN20" s="13">
        <v>10.5</v>
      </c>
      <c r="CO20" s="13">
        <v>5</v>
      </c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9">
        <v>4</v>
      </c>
      <c r="DD20" s="10">
        <v>10.5</v>
      </c>
      <c r="DE20" s="10">
        <v>10.5</v>
      </c>
      <c r="DF20" s="10">
        <v>10.5</v>
      </c>
      <c r="DG20" s="10">
        <v>10.5</v>
      </c>
      <c r="DH20" s="10">
        <v>10.5</v>
      </c>
      <c r="DI20" s="10">
        <v>10.5</v>
      </c>
      <c r="DJ20" s="10">
        <v>10.5</v>
      </c>
      <c r="DK20" s="10">
        <v>10.5</v>
      </c>
      <c r="DL20" s="10">
        <v>10.5</v>
      </c>
      <c r="DM20" s="10">
        <v>10.5</v>
      </c>
      <c r="DN20" s="10">
        <v>10.5</v>
      </c>
      <c r="DO20" s="10">
        <v>10.5</v>
      </c>
      <c r="DP20" s="10">
        <v>10.5</v>
      </c>
      <c r="DQ20" s="10">
        <v>6.5</v>
      </c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12">
        <v>5</v>
      </c>
      <c r="EF20" s="13">
        <v>10.5</v>
      </c>
      <c r="EG20" s="13">
        <v>10.5</v>
      </c>
      <c r="EH20" s="13">
        <v>10.5</v>
      </c>
      <c r="EI20" s="13">
        <v>10.5</v>
      </c>
      <c r="EJ20" s="13">
        <v>10.5</v>
      </c>
      <c r="EK20" s="13">
        <v>10.5</v>
      </c>
      <c r="EL20" s="13">
        <v>10.5</v>
      </c>
      <c r="EM20" s="13">
        <v>10.5</v>
      </c>
      <c r="EN20" s="13">
        <v>10.5</v>
      </c>
      <c r="EO20" s="13">
        <v>10.5</v>
      </c>
      <c r="EP20" s="13">
        <v>10.5</v>
      </c>
      <c r="EQ20" s="13">
        <v>10.5</v>
      </c>
      <c r="ER20" s="13">
        <v>10.5</v>
      </c>
      <c r="ES20" s="12">
        <v>5</v>
      </c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9">
        <v>4</v>
      </c>
      <c r="FH20" s="10">
        <v>10.5</v>
      </c>
      <c r="FI20" s="10">
        <v>10.5</v>
      </c>
      <c r="FJ20" s="10">
        <v>10.5</v>
      </c>
      <c r="FK20" s="10">
        <v>10.5</v>
      </c>
      <c r="FL20" s="10">
        <v>10.5</v>
      </c>
      <c r="FM20" s="10">
        <v>10.5</v>
      </c>
      <c r="FN20" s="10">
        <v>10.5</v>
      </c>
      <c r="FO20" s="10">
        <v>10.5</v>
      </c>
      <c r="FP20" s="10">
        <v>10.5</v>
      </c>
      <c r="FQ20" s="10">
        <v>10.5</v>
      </c>
      <c r="FR20" s="10">
        <v>10.5</v>
      </c>
      <c r="FS20" s="10">
        <v>10.5</v>
      </c>
      <c r="FT20" s="10">
        <v>10.5</v>
      </c>
      <c r="FU20" s="10">
        <v>6.5</v>
      </c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12">
        <v>5</v>
      </c>
      <c r="GJ20" s="13">
        <v>10.5</v>
      </c>
      <c r="GK20" s="13">
        <v>10.5</v>
      </c>
      <c r="GL20" s="13">
        <v>10.5</v>
      </c>
      <c r="GM20" s="13">
        <v>10.5</v>
      </c>
      <c r="GN20" s="13">
        <v>10.5</v>
      </c>
      <c r="GO20" s="13">
        <v>10.5</v>
      </c>
      <c r="GP20" s="13">
        <v>10.5</v>
      </c>
      <c r="GQ20" s="13">
        <v>10.5</v>
      </c>
      <c r="GR20" s="13">
        <v>10.5</v>
      </c>
      <c r="GS20" s="13">
        <v>10.5</v>
      </c>
      <c r="GT20" s="13">
        <v>10.5</v>
      </c>
      <c r="GU20" s="13">
        <v>10.5</v>
      </c>
      <c r="GV20" s="13">
        <v>10.5</v>
      </c>
      <c r="GW20" s="12">
        <v>5</v>
      </c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K20" s="9">
        <v>4</v>
      </c>
      <c r="HL20" s="10">
        <v>10.5</v>
      </c>
      <c r="HM20" s="10">
        <v>10.5</v>
      </c>
      <c r="HN20" s="10">
        <v>10.5</v>
      </c>
      <c r="HO20" s="10">
        <v>10.5</v>
      </c>
      <c r="HP20" s="10">
        <v>10.5</v>
      </c>
      <c r="HQ20" s="10">
        <v>10.5</v>
      </c>
      <c r="HR20" s="10">
        <v>10.5</v>
      </c>
      <c r="HS20" s="10">
        <v>10.5</v>
      </c>
      <c r="HT20" s="10">
        <v>10.5</v>
      </c>
      <c r="HU20" s="10">
        <v>10.5</v>
      </c>
      <c r="HV20" s="10">
        <v>10.5</v>
      </c>
      <c r="HW20" s="28">
        <v>5</v>
      </c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12">
        <v>5</v>
      </c>
      <c r="IN20" s="13">
        <v>10.5</v>
      </c>
      <c r="IO20" s="13">
        <v>10.5</v>
      </c>
      <c r="IP20" s="13">
        <v>10.5</v>
      </c>
      <c r="IQ20" s="13">
        <v>10.5</v>
      </c>
      <c r="IR20" s="13">
        <v>10.5</v>
      </c>
      <c r="IS20" s="13">
        <v>10.5</v>
      </c>
      <c r="IT20" s="13">
        <v>10.5</v>
      </c>
      <c r="IU20" s="13">
        <v>10.5</v>
      </c>
      <c r="IV20" s="13">
        <v>10.5</v>
      </c>
      <c r="IW20" s="13">
        <v>10.5</v>
      </c>
      <c r="IX20" s="13">
        <v>10.5</v>
      </c>
      <c r="IY20" s="13">
        <v>10.5</v>
      </c>
      <c r="IZ20" s="13">
        <v>10.5</v>
      </c>
      <c r="JA20" s="12">
        <v>5</v>
      </c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9">
        <v>4</v>
      </c>
      <c r="JP20" s="10">
        <v>10.5</v>
      </c>
      <c r="JQ20" s="10">
        <v>10.5</v>
      </c>
      <c r="JR20" s="10">
        <v>10.5</v>
      </c>
      <c r="JS20" s="10">
        <v>10.5</v>
      </c>
      <c r="JT20" s="10">
        <v>10.5</v>
      </c>
      <c r="JU20" s="10">
        <v>10.5</v>
      </c>
      <c r="JV20" s="10">
        <v>10.5</v>
      </c>
      <c r="JW20" s="10">
        <v>10.5</v>
      </c>
      <c r="JX20" s="10">
        <v>10.5</v>
      </c>
      <c r="JY20" s="10">
        <v>10.5</v>
      </c>
      <c r="JZ20" s="10">
        <v>10.5</v>
      </c>
      <c r="KA20" s="10">
        <v>10.5</v>
      </c>
      <c r="KB20" s="10">
        <v>10.5</v>
      </c>
      <c r="KC20" s="10">
        <v>6.5</v>
      </c>
      <c r="KQ20" s="12">
        <v>5</v>
      </c>
      <c r="KR20" s="13">
        <v>10.5</v>
      </c>
      <c r="KS20" s="13">
        <v>10.5</v>
      </c>
      <c r="KT20" s="13">
        <v>10.5</v>
      </c>
      <c r="KU20" s="13">
        <v>10.5</v>
      </c>
      <c r="KV20" s="13">
        <v>10.5</v>
      </c>
      <c r="KW20" s="13">
        <v>10.5</v>
      </c>
      <c r="KX20" s="13">
        <v>10.5</v>
      </c>
      <c r="KY20" s="13">
        <v>10.5</v>
      </c>
      <c r="KZ20" s="13">
        <v>10.5</v>
      </c>
      <c r="LA20" s="13">
        <v>10.5</v>
      </c>
      <c r="LB20" s="13">
        <v>10.5</v>
      </c>
      <c r="LC20" s="13">
        <v>10.5</v>
      </c>
      <c r="LD20" s="13">
        <v>10.5</v>
      </c>
      <c r="LE20" s="12">
        <v>5</v>
      </c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9">
        <v>4</v>
      </c>
      <c r="LT20" s="10">
        <v>10.5</v>
      </c>
      <c r="LU20" s="10">
        <v>10.5</v>
      </c>
      <c r="LV20" s="10">
        <v>10.5</v>
      </c>
      <c r="LW20" s="10">
        <v>10.5</v>
      </c>
      <c r="LX20" s="10">
        <v>10.5</v>
      </c>
      <c r="LY20" s="10">
        <v>10.5</v>
      </c>
    </row>
    <row r="21" spans="1:337" ht="15.75" x14ac:dyDescent="0.25">
      <c r="A21" s="4" t="s">
        <v>75</v>
      </c>
      <c r="B21" s="3" t="s">
        <v>48</v>
      </c>
      <c r="C21" s="17" t="s">
        <v>52</v>
      </c>
      <c r="D21" s="11">
        <v>10.5</v>
      </c>
      <c r="E21" s="11">
        <v>10.5</v>
      </c>
      <c r="F21" s="11">
        <v>10.5</v>
      </c>
      <c r="G21" s="11">
        <v>10.5</v>
      </c>
      <c r="H21" s="11">
        <v>10.5</v>
      </c>
      <c r="I21" s="7">
        <v>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5</v>
      </c>
      <c r="X21" s="11">
        <v>10.5</v>
      </c>
      <c r="Y21" s="11">
        <v>10.5</v>
      </c>
      <c r="Z21" s="11">
        <v>10.5</v>
      </c>
      <c r="AA21" s="11">
        <v>10.5</v>
      </c>
      <c r="AB21" s="11">
        <v>10.5</v>
      </c>
      <c r="AC21" s="11">
        <v>10.5</v>
      </c>
      <c r="AD21" s="11">
        <v>10.5</v>
      </c>
      <c r="AE21" s="11">
        <v>10.5</v>
      </c>
      <c r="AF21" s="11">
        <v>10.5</v>
      </c>
      <c r="AG21" s="11">
        <v>10.5</v>
      </c>
      <c r="AH21" s="11">
        <v>10.5</v>
      </c>
      <c r="AI21" s="11">
        <v>10.5</v>
      </c>
      <c r="AJ21" s="11">
        <v>10.5</v>
      </c>
      <c r="AK21" s="7">
        <v>5</v>
      </c>
      <c r="AY21" s="7">
        <v>5</v>
      </c>
      <c r="AZ21" s="11">
        <v>10.5</v>
      </c>
      <c r="BA21" s="11">
        <v>10.5</v>
      </c>
      <c r="BB21" s="11">
        <v>10.5</v>
      </c>
      <c r="BC21" s="11">
        <v>10.5</v>
      </c>
      <c r="BD21" s="11">
        <v>10.5</v>
      </c>
      <c r="BE21" s="11">
        <v>10.5</v>
      </c>
      <c r="BF21" s="11">
        <v>10.5</v>
      </c>
      <c r="BG21" s="11">
        <v>10.5</v>
      </c>
      <c r="BH21" s="11">
        <v>10.5</v>
      </c>
      <c r="BI21" s="11">
        <v>10.5</v>
      </c>
      <c r="BJ21" s="11">
        <v>10.5</v>
      </c>
      <c r="BK21" s="11">
        <v>10.5</v>
      </c>
      <c r="BL21" s="11">
        <v>10.5</v>
      </c>
      <c r="BM21" s="7">
        <v>5</v>
      </c>
      <c r="CA21" s="7">
        <v>5</v>
      </c>
      <c r="CB21" s="11">
        <v>10.5</v>
      </c>
      <c r="CC21" s="11">
        <v>10.5</v>
      </c>
      <c r="CD21" s="11">
        <v>10.5</v>
      </c>
      <c r="CE21" s="11">
        <v>10.5</v>
      </c>
      <c r="CF21" s="11">
        <v>10.5</v>
      </c>
      <c r="CG21" s="11">
        <v>10.5</v>
      </c>
      <c r="CH21" s="11">
        <v>10.5</v>
      </c>
      <c r="CI21" s="11">
        <v>10.5</v>
      </c>
      <c r="CJ21" s="11">
        <v>10.5</v>
      </c>
      <c r="CK21" s="11">
        <v>10.5</v>
      </c>
      <c r="CL21" s="11">
        <v>10.5</v>
      </c>
      <c r="CM21" s="11">
        <v>10.5</v>
      </c>
      <c r="CN21" s="11">
        <v>10.5</v>
      </c>
      <c r="CO21" s="11">
        <v>5</v>
      </c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7">
        <v>5</v>
      </c>
      <c r="DD21" s="11">
        <v>10.5</v>
      </c>
      <c r="DE21" s="11">
        <v>10.5</v>
      </c>
      <c r="DF21" s="11">
        <v>10.5</v>
      </c>
      <c r="DG21" s="11">
        <v>10.5</v>
      </c>
      <c r="DH21" s="11">
        <v>10.5</v>
      </c>
      <c r="DI21" s="11">
        <v>10.5</v>
      </c>
      <c r="DJ21" s="11">
        <v>10.5</v>
      </c>
      <c r="DK21" s="11">
        <v>10.5</v>
      </c>
      <c r="DL21" s="11">
        <v>10.5</v>
      </c>
      <c r="DM21" s="11">
        <v>10.5</v>
      </c>
      <c r="DN21" s="11">
        <v>10.5</v>
      </c>
      <c r="DO21" s="11">
        <v>10.5</v>
      </c>
      <c r="DP21" s="11">
        <v>10.5</v>
      </c>
      <c r="DQ21" s="11">
        <v>5</v>
      </c>
      <c r="DR21" s="11"/>
      <c r="DS21" s="11"/>
      <c r="DT21" s="11"/>
      <c r="DU21" s="11"/>
      <c r="DV21" s="11"/>
      <c r="DW21" s="11"/>
      <c r="DX21" s="12">
        <v>5</v>
      </c>
      <c r="DY21" s="13">
        <v>10.5</v>
      </c>
      <c r="DZ21" s="13">
        <v>10.5</v>
      </c>
      <c r="EA21" s="13">
        <v>10.5</v>
      </c>
      <c r="EB21" s="13">
        <v>10.5</v>
      </c>
      <c r="EC21" s="13">
        <v>10.5</v>
      </c>
      <c r="ED21" s="13">
        <v>10.5</v>
      </c>
      <c r="EE21" s="13">
        <v>10.5</v>
      </c>
      <c r="EF21" s="13">
        <v>10.5</v>
      </c>
      <c r="EG21" s="13">
        <v>10.5</v>
      </c>
      <c r="EH21" s="13">
        <v>10.5</v>
      </c>
      <c r="EI21" s="13">
        <v>10.5</v>
      </c>
      <c r="EJ21" s="13">
        <v>10.5</v>
      </c>
      <c r="EK21" s="13">
        <v>10.5</v>
      </c>
      <c r="EL21" s="13">
        <v>10.5</v>
      </c>
      <c r="EM21" s="11">
        <v>10.5</v>
      </c>
      <c r="EN21" s="11">
        <v>10.5</v>
      </c>
      <c r="EO21" s="11">
        <v>10.5</v>
      </c>
      <c r="EP21" s="11">
        <v>10.5</v>
      </c>
      <c r="EQ21" s="11">
        <v>10.5</v>
      </c>
      <c r="ER21" s="11">
        <v>10.5</v>
      </c>
      <c r="ES21" s="11">
        <v>5</v>
      </c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7">
        <v>5</v>
      </c>
      <c r="FH21" s="11">
        <v>10.5</v>
      </c>
      <c r="FI21" s="11">
        <v>10.5</v>
      </c>
      <c r="FJ21" s="11">
        <v>10.5</v>
      </c>
      <c r="FK21" s="11">
        <v>10.5</v>
      </c>
      <c r="FL21" s="11">
        <v>10.5</v>
      </c>
      <c r="FM21" s="11">
        <v>10.5</v>
      </c>
      <c r="FN21" s="11">
        <v>10.5</v>
      </c>
      <c r="FO21" s="11">
        <v>10.5</v>
      </c>
      <c r="FP21" s="11">
        <v>10.5</v>
      </c>
      <c r="FQ21" s="11">
        <v>10.5</v>
      </c>
      <c r="FR21" s="11">
        <v>10.5</v>
      </c>
      <c r="FS21" s="11">
        <v>10.5</v>
      </c>
      <c r="FT21" s="11">
        <v>10.5</v>
      </c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7">
        <v>5</v>
      </c>
      <c r="GJ21" s="11">
        <v>10.5</v>
      </c>
      <c r="GK21" s="11">
        <v>10.5</v>
      </c>
      <c r="GL21" s="11">
        <v>10.5</v>
      </c>
      <c r="GM21" s="11">
        <v>10.5</v>
      </c>
      <c r="GN21" s="11">
        <v>10.5</v>
      </c>
      <c r="GO21" s="11">
        <v>10.5</v>
      </c>
      <c r="GP21" s="11">
        <v>10.5</v>
      </c>
      <c r="GQ21" s="11">
        <v>10.5</v>
      </c>
      <c r="GR21" s="11">
        <v>10.5</v>
      </c>
      <c r="GS21" s="11">
        <v>10.5</v>
      </c>
      <c r="GT21" s="11">
        <v>10.5</v>
      </c>
      <c r="GU21" s="11">
        <v>10.5</v>
      </c>
      <c r="GV21" s="11">
        <v>10.5</v>
      </c>
      <c r="GW21" s="11">
        <v>5</v>
      </c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K21" s="7">
        <v>5</v>
      </c>
      <c r="HL21" s="11">
        <v>10.5</v>
      </c>
      <c r="HM21" s="11">
        <v>10.5</v>
      </c>
      <c r="HN21" s="11">
        <v>10.5</v>
      </c>
      <c r="HO21" s="11">
        <v>10.5</v>
      </c>
      <c r="HP21" s="11">
        <v>10.5</v>
      </c>
      <c r="HQ21" s="11">
        <v>10.5</v>
      </c>
      <c r="HR21" s="11">
        <v>10.5</v>
      </c>
      <c r="HS21" s="11">
        <v>10.5</v>
      </c>
      <c r="HT21" s="11">
        <v>10.5</v>
      </c>
      <c r="HU21" s="11">
        <v>10.5</v>
      </c>
      <c r="HV21" s="11">
        <v>10.5</v>
      </c>
      <c r="HW21" s="11">
        <v>10.5</v>
      </c>
      <c r="HX21" s="11">
        <v>10.5</v>
      </c>
      <c r="HY21" s="11">
        <v>5</v>
      </c>
      <c r="IL21" s="11"/>
      <c r="IM21" s="7">
        <v>5</v>
      </c>
      <c r="IN21" s="11">
        <v>10.5</v>
      </c>
      <c r="IO21" s="11">
        <v>10.5</v>
      </c>
      <c r="IP21" s="11">
        <v>10.5</v>
      </c>
      <c r="IQ21" s="11">
        <v>10.5</v>
      </c>
      <c r="IR21" s="11">
        <v>10.5</v>
      </c>
      <c r="IS21" s="11">
        <v>10.5</v>
      </c>
      <c r="IT21" s="11">
        <v>10.5</v>
      </c>
      <c r="IU21" s="11">
        <v>10.5</v>
      </c>
      <c r="IV21" s="11">
        <v>10.5</v>
      </c>
      <c r="IW21" s="11">
        <v>10.5</v>
      </c>
      <c r="IX21" s="11">
        <v>10.5</v>
      </c>
      <c r="IY21" s="11">
        <v>10.5</v>
      </c>
      <c r="IZ21" s="11">
        <v>10.5</v>
      </c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7">
        <v>5</v>
      </c>
      <c r="JP21" s="11">
        <v>10.5</v>
      </c>
      <c r="JQ21" s="11">
        <v>10.5</v>
      </c>
      <c r="JR21" s="11">
        <v>10.5</v>
      </c>
      <c r="JS21" s="11">
        <v>10.5</v>
      </c>
      <c r="JT21" s="11">
        <v>10.5</v>
      </c>
      <c r="JU21" s="11">
        <v>10.5</v>
      </c>
      <c r="JV21" s="11">
        <v>10.5</v>
      </c>
      <c r="JW21" s="11">
        <v>10.5</v>
      </c>
      <c r="JX21" s="11">
        <v>10.5</v>
      </c>
      <c r="JY21" s="11">
        <v>5</v>
      </c>
      <c r="JZ21" s="23"/>
      <c r="KA21" s="23"/>
      <c r="KB21" s="23"/>
      <c r="KC21" s="23"/>
      <c r="KQ21" s="7">
        <v>5</v>
      </c>
      <c r="KR21" s="11">
        <v>10.5</v>
      </c>
      <c r="KS21" s="11">
        <v>10.5</v>
      </c>
      <c r="KT21" s="11">
        <v>10.5</v>
      </c>
      <c r="KU21" s="11">
        <v>10.5</v>
      </c>
      <c r="KV21" s="11">
        <v>10.5</v>
      </c>
      <c r="KW21" s="11">
        <v>10.5</v>
      </c>
      <c r="KX21" s="11">
        <v>10.5</v>
      </c>
      <c r="KY21" s="11">
        <v>10.5</v>
      </c>
      <c r="KZ21" s="11">
        <v>10.5</v>
      </c>
      <c r="LA21" s="11">
        <v>10.5</v>
      </c>
      <c r="LB21" s="11">
        <v>10.5</v>
      </c>
      <c r="LC21" s="11">
        <v>5</v>
      </c>
      <c r="LD21" s="23"/>
      <c r="LE21" s="23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7">
        <v>5</v>
      </c>
      <c r="LT21" s="11">
        <v>10.5</v>
      </c>
      <c r="LU21" s="11">
        <v>10.5</v>
      </c>
      <c r="LV21" s="11">
        <v>10.5</v>
      </c>
      <c r="LW21" s="11">
        <v>10.5</v>
      </c>
      <c r="LX21" s="11">
        <v>10.5</v>
      </c>
      <c r="LY21" s="11">
        <v>10.5</v>
      </c>
    </row>
    <row r="22" spans="1:337" ht="15.75" x14ac:dyDescent="0.25">
      <c r="A22" s="4" t="s">
        <v>76</v>
      </c>
      <c r="B22" s="3" t="s">
        <v>48</v>
      </c>
      <c r="C22" s="17" t="s">
        <v>65</v>
      </c>
      <c r="D22" s="7"/>
      <c r="E22" s="7"/>
      <c r="F22" s="7"/>
      <c r="G22" s="7"/>
      <c r="H22" s="7"/>
      <c r="I22" s="7">
        <v>5</v>
      </c>
      <c r="J22" s="11">
        <v>10.5</v>
      </c>
      <c r="K22" s="11">
        <v>10.5</v>
      </c>
      <c r="L22" s="11">
        <v>10.5</v>
      </c>
      <c r="M22" s="11">
        <v>10.5</v>
      </c>
      <c r="N22" s="11">
        <v>10.5</v>
      </c>
      <c r="O22" s="11">
        <v>10.5</v>
      </c>
      <c r="P22" s="11">
        <v>10.5</v>
      </c>
      <c r="Q22" s="11">
        <v>10.5</v>
      </c>
      <c r="R22" s="11">
        <v>10.5</v>
      </c>
      <c r="S22" s="11">
        <v>10.5</v>
      </c>
      <c r="T22" s="11">
        <v>10.5</v>
      </c>
      <c r="U22" s="11">
        <v>10.5</v>
      </c>
      <c r="V22" s="11">
        <v>10.5</v>
      </c>
      <c r="W22" s="7">
        <v>5</v>
      </c>
      <c r="X22" s="7"/>
      <c r="Y22" s="7"/>
      <c r="Z22" s="7"/>
      <c r="AA22" s="7"/>
      <c r="AB22" s="7"/>
      <c r="AC22" s="7"/>
      <c r="AD22" s="7"/>
      <c r="AE22" s="7"/>
      <c r="AK22" s="7">
        <v>5</v>
      </c>
      <c r="AL22" s="11">
        <v>10.5</v>
      </c>
      <c r="AM22" s="11">
        <v>10.5</v>
      </c>
      <c r="AN22" s="11">
        <v>10.5</v>
      </c>
      <c r="AO22" s="11">
        <v>10.5</v>
      </c>
      <c r="AP22" s="11">
        <v>10.5</v>
      </c>
      <c r="AQ22" s="11">
        <v>10.5</v>
      </c>
      <c r="AR22" s="11">
        <v>10.5</v>
      </c>
      <c r="AS22" s="11">
        <v>10.5</v>
      </c>
      <c r="AT22" s="11">
        <v>10.5</v>
      </c>
      <c r="AU22" s="11">
        <v>10.5</v>
      </c>
      <c r="AV22" s="11">
        <v>10.5</v>
      </c>
      <c r="AW22" s="11">
        <v>10.5</v>
      </c>
      <c r="AX22" s="11">
        <v>10.5</v>
      </c>
      <c r="AY22" s="7">
        <v>5</v>
      </c>
      <c r="BM22" s="7">
        <v>5</v>
      </c>
      <c r="BN22" s="11">
        <v>10.5</v>
      </c>
      <c r="BO22" s="11">
        <v>10.5</v>
      </c>
      <c r="BP22" s="11">
        <v>10.5</v>
      </c>
      <c r="BQ22" s="11">
        <v>10.5</v>
      </c>
      <c r="BR22" s="11">
        <v>10.5</v>
      </c>
      <c r="BS22" s="11">
        <v>10.5</v>
      </c>
      <c r="BT22" s="11">
        <v>10.5</v>
      </c>
      <c r="BU22" s="11">
        <v>10.5</v>
      </c>
      <c r="BV22" s="11">
        <v>10.5</v>
      </c>
      <c r="BW22" s="11">
        <v>10.5</v>
      </c>
      <c r="BX22" s="11">
        <v>10.5</v>
      </c>
      <c r="BY22" s="11">
        <v>10.5</v>
      </c>
      <c r="BZ22" s="11">
        <v>10.5</v>
      </c>
      <c r="CA22" s="7">
        <v>5</v>
      </c>
      <c r="CO22" s="7">
        <v>5</v>
      </c>
      <c r="CP22" s="11">
        <v>10.5</v>
      </c>
      <c r="CQ22" s="11">
        <v>10.5</v>
      </c>
      <c r="CR22" s="11">
        <v>10.5</v>
      </c>
      <c r="CS22" s="11">
        <v>10.5</v>
      </c>
      <c r="CT22" s="11">
        <v>10.5</v>
      </c>
      <c r="CU22" s="11">
        <v>10.5</v>
      </c>
      <c r="CV22" s="11">
        <v>10.5</v>
      </c>
      <c r="CW22" s="11">
        <v>10.5</v>
      </c>
      <c r="CX22" s="11">
        <v>10.5</v>
      </c>
      <c r="CY22" s="11">
        <v>10.5</v>
      </c>
      <c r="CZ22" s="11">
        <v>10.5</v>
      </c>
      <c r="DA22" s="11">
        <v>10.5</v>
      </c>
      <c r="DB22" s="11">
        <v>5</v>
      </c>
      <c r="DC22" s="21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7">
        <v>5</v>
      </c>
      <c r="DR22" s="11">
        <v>10.5</v>
      </c>
      <c r="DS22" s="11">
        <v>10.5</v>
      </c>
      <c r="DT22" s="11">
        <v>10.5</v>
      </c>
      <c r="DU22" s="11">
        <v>10.5</v>
      </c>
      <c r="DV22" s="11">
        <v>10.5</v>
      </c>
      <c r="DW22" s="11">
        <v>10.5</v>
      </c>
      <c r="DX22" s="13">
        <v>10.5</v>
      </c>
      <c r="DY22" s="13">
        <v>10.5</v>
      </c>
      <c r="DZ22" s="13">
        <v>10.5</v>
      </c>
      <c r="EA22" s="13">
        <v>10.5</v>
      </c>
      <c r="EB22" s="13">
        <v>10.5</v>
      </c>
      <c r="EC22" s="13">
        <v>10.5</v>
      </c>
      <c r="ED22" s="13">
        <v>10.5</v>
      </c>
      <c r="EE22" s="13">
        <v>10.5</v>
      </c>
      <c r="EF22" s="13">
        <v>10.5</v>
      </c>
      <c r="EG22" s="13">
        <v>10.5</v>
      </c>
      <c r="EH22" s="13">
        <v>10.5</v>
      </c>
      <c r="EI22" s="13">
        <v>10.5</v>
      </c>
      <c r="EJ22" s="13">
        <v>10.5</v>
      </c>
      <c r="EK22" s="13">
        <v>10.5</v>
      </c>
      <c r="EL22" s="12">
        <v>5</v>
      </c>
      <c r="ES22" s="7">
        <v>5</v>
      </c>
      <c r="ET22" s="11">
        <v>10.5</v>
      </c>
      <c r="EU22" s="11">
        <v>10.5</v>
      </c>
      <c r="EV22" s="11">
        <v>10.5</v>
      </c>
      <c r="EW22" s="11">
        <v>10.5</v>
      </c>
      <c r="EX22" s="11">
        <v>10.5</v>
      </c>
      <c r="EY22" s="11">
        <v>10.5</v>
      </c>
      <c r="EZ22" s="11">
        <v>10.5</v>
      </c>
      <c r="FA22" s="11">
        <v>10.5</v>
      </c>
      <c r="FB22" s="11">
        <v>10.5</v>
      </c>
      <c r="FC22" s="11">
        <v>10.5</v>
      </c>
      <c r="FD22" s="11">
        <v>10.5</v>
      </c>
      <c r="FE22" s="11">
        <v>10.5</v>
      </c>
      <c r="FF22" s="11">
        <v>10.5</v>
      </c>
      <c r="FG22" s="7">
        <v>5</v>
      </c>
      <c r="FU22" s="7">
        <v>5</v>
      </c>
      <c r="FV22" s="11">
        <v>10.5</v>
      </c>
      <c r="FW22" s="11">
        <v>10.5</v>
      </c>
      <c r="FX22" s="11">
        <v>10.5</v>
      </c>
      <c r="FY22" s="11">
        <v>10.5</v>
      </c>
      <c r="FZ22" s="11">
        <v>10.5</v>
      </c>
      <c r="GA22" s="11">
        <v>10.5</v>
      </c>
      <c r="GB22" s="11">
        <v>10.5</v>
      </c>
      <c r="GC22" s="11">
        <v>10.5</v>
      </c>
      <c r="GD22" s="11">
        <v>10.5</v>
      </c>
      <c r="GE22" s="11">
        <v>10.5</v>
      </c>
      <c r="GF22" s="11">
        <v>10.5</v>
      </c>
      <c r="GG22" s="11">
        <v>10.5</v>
      </c>
      <c r="GH22" s="11">
        <v>10.5</v>
      </c>
      <c r="GI22" s="7">
        <v>5</v>
      </c>
      <c r="GW22" s="7">
        <v>5</v>
      </c>
      <c r="GX22" s="11">
        <v>10.5</v>
      </c>
      <c r="GY22" s="11">
        <v>10.5</v>
      </c>
      <c r="GZ22" s="11">
        <v>10.5</v>
      </c>
      <c r="HA22" s="11">
        <v>10.5</v>
      </c>
      <c r="HB22" s="11">
        <v>10.5</v>
      </c>
      <c r="HC22" s="11">
        <v>10.5</v>
      </c>
      <c r="HD22" s="11">
        <v>10.5</v>
      </c>
      <c r="HE22" s="11">
        <v>10.5</v>
      </c>
      <c r="HF22" s="11">
        <v>10.5</v>
      </c>
      <c r="HG22" s="11">
        <v>10.5</v>
      </c>
      <c r="HH22" s="11">
        <v>10.5</v>
      </c>
      <c r="HI22" s="11">
        <v>10.5</v>
      </c>
      <c r="HJ22" s="11">
        <v>10.5</v>
      </c>
      <c r="HK22" s="7">
        <v>5</v>
      </c>
      <c r="HY22" s="7">
        <v>5</v>
      </c>
      <c r="HZ22" s="11">
        <v>10.5</v>
      </c>
      <c r="IA22" s="11">
        <v>10.5</v>
      </c>
      <c r="IB22" s="11">
        <v>10.5</v>
      </c>
      <c r="IC22" s="11">
        <v>10.5</v>
      </c>
      <c r="ID22" s="11">
        <v>10.5</v>
      </c>
      <c r="IE22" s="11">
        <v>10.5</v>
      </c>
      <c r="IF22" s="11">
        <v>10.5</v>
      </c>
      <c r="IG22" s="11">
        <v>10.5</v>
      </c>
      <c r="IH22" s="11">
        <v>10.5</v>
      </c>
      <c r="II22" s="11">
        <v>10.5</v>
      </c>
      <c r="IJ22" s="11">
        <v>10.5</v>
      </c>
      <c r="IK22" s="11">
        <v>10.5</v>
      </c>
      <c r="IL22" s="11">
        <v>5</v>
      </c>
      <c r="IM22" s="21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7">
        <v>5</v>
      </c>
      <c r="JB22" s="11">
        <v>10.5</v>
      </c>
      <c r="JC22" s="11">
        <v>10.5</v>
      </c>
      <c r="JD22" s="11">
        <v>10.5</v>
      </c>
      <c r="JE22" s="11">
        <v>10.5</v>
      </c>
      <c r="JF22" s="11">
        <v>10.5</v>
      </c>
      <c r="JG22" s="11">
        <v>10.5</v>
      </c>
      <c r="JH22" s="11">
        <v>10.5</v>
      </c>
      <c r="JI22" s="11">
        <v>10.5</v>
      </c>
      <c r="JJ22" s="11">
        <v>10.5</v>
      </c>
      <c r="JK22" s="11">
        <v>10.5</v>
      </c>
      <c r="JL22" s="11">
        <v>10.5</v>
      </c>
      <c r="JM22" s="11">
        <v>10.5</v>
      </c>
      <c r="JN22" s="11">
        <v>10.5</v>
      </c>
      <c r="JO22" s="7">
        <v>5</v>
      </c>
      <c r="KC22" s="7">
        <v>5</v>
      </c>
      <c r="KD22" s="11">
        <v>10.5</v>
      </c>
      <c r="KE22" s="11">
        <v>10.5</v>
      </c>
      <c r="KF22" s="11">
        <v>10.5</v>
      </c>
      <c r="KG22" s="11">
        <v>10.5</v>
      </c>
      <c r="KH22" s="11">
        <v>10.5</v>
      </c>
      <c r="KI22" s="11">
        <v>10.5</v>
      </c>
      <c r="KJ22" s="11">
        <v>10.5</v>
      </c>
      <c r="KK22" s="11">
        <v>10.5</v>
      </c>
      <c r="KL22" s="11">
        <v>10.5</v>
      </c>
      <c r="KM22" s="11">
        <v>5</v>
      </c>
      <c r="KN22" s="23"/>
      <c r="KO22" s="23"/>
      <c r="KP22" s="23"/>
      <c r="KQ22" s="21"/>
      <c r="LE22" s="7">
        <v>5</v>
      </c>
      <c r="LF22" s="11">
        <v>10.5</v>
      </c>
      <c r="LG22" s="11">
        <v>10.5</v>
      </c>
      <c r="LH22" s="11">
        <v>10.5</v>
      </c>
      <c r="LI22" s="11">
        <v>10.5</v>
      </c>
      <c r="LJ22" s="11">
        <v>10.5</v>
      </c>
      <c r="LK22" s="11">
        <v>10.5</v>
      </c>
      <c r="LL22" s="11">
        <v>10.5</v>
      </c>
      <c r="LM22" s="11">
        <v>10.5</v>
      </c>
      <c r="LN22" s="11">
        <v>10.5</v>
      </c>
      <c r="LO22" s="11">
        <v>10.5</v>
      </c>
      <c r="LP22" s="11">
        <v>10.5</v>
      </c>
      <c r="LQ22" s="20">
        <v>2</v>
      </c>
      <c r="LR22" s="23"/>
      <c r="LS22" s="21"/>
    </row>
    <row r="23" spans="1:337" ht="15.75" x14ac:dyDescent="0.25">
      <c r="A23" s="24" t="s">
        <v>77</v>
      </c>
      <c r="B23" s="3" t="s">
        <v>48</v>
      </c>
      <c r="C23" s="17" t="s">
        <v>54</v>
      </c>
      <c r="D23" s="7"/>
      <c r="E23" s="7"/>
      <c r="F23" s="7"/>
      <c r="G23" s="7"/>
      <c r="H23" s="7"/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7"/>
      <c r="X23" s="7"/>
      <c r="Y23" s="7"/>
      <c r="Z23" s="7"/>
      <c r="AA23" s="7"/>
      <c r="AB23" s="7"/>
      <c r="AC23" s="7"/>
      <c r="AD23" s="7"/>
      <c r="AE23" s="7"/>
      <c r="AK23" s="7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7"/>
      <c r="BF23" s="7">
        <v>5</v>
      </c>
      <c r="BG23" s="11">
        <v>10.5</v>
      </c>
      <c r="BH23" s="11">
        <v>10.5</v>
      </c>
      <c r="BI23" s="11">
        <v>10.5</v>
      </c>
      <c r="BJ23" s="11">
        <v>10.5</v>
      </c>
      <c r="BK23" s="11">
        <v>10.5</v>
      </c>
      <c r="BL23" s="11">
        <v>10.5</v>
      </c>
      <c r="BM23" s="11">
        <v>10.5</v>
      </c>
      <c r="BN23" s="11">
        <v>10.5</v>
      </c>
      <c r="BO23" s="11">
        <v>10.5</v>
      </c>
      <c r="BP23" s="11">
        <v>10.5</v>
      </c>
      <c r="BQ23" s="11">
        <v>10.5</v>
      </c>
      <c r="BR23" s="11">
        <v>10.5</v>
      </c>
      <c r="BS23" s="11">
        <v>10.5</v>
      </c>
      <c r="BT23" s="7">
        <v>5</v>
      </c>
      <c r="BU23" s="11"/>
      <c r="BV23" s="11"/>
      <c r="BW23" s="11"/>
      <c r="BX23" s="11"/>
      <c r="BY23" s="11"/>
      <c r="BZ23" s="11"/>
      <c r="CA23" s="7">
        <v>5</v>
      </c>
      <c r="CB23" s="11">
        <v>10.5</v>
      </c>
      <c r="CC23" s="11">
        <v>10.5</v>
      </c>
      <c r="CD23" s="11">
        <v>10.5</v>
      </c>
      <c r="CE23" s="11">
        <v>10.5</v>
      </c>
      <c r="CF23" s="11">
        <v>10.5</v>
      </c>
      <c r="CG23" s="11">
        <v>10.5</v>
      </c>
      <c r="CH23" s="11">
        <v>5</v>
      </c>
      <c r="CI23" s="11"/>
      <c r="CJ23" s="11"/>
      <c r="CK23" s="11"/>
      <c r="CL23" s="11"/>
      <c r="CM23" s="11"/>
      <c r="CN23" s="11"/>
      <c r="CO23" s="7"/>
      <c r="CP23" s="11"/>
      <c r="CQ23" s="11"/>
      <c r="CR23" s="11"/>
      <c r="CS23" s="11"/>
      <c r="CT23" s="11"/>
      <c r="CU23" s="11"/>
      <c r="CV23" s="7">
        <v>5</v>
      </c>
      <c r="CW23" s="11">
        <v>10.5</v>
      </c>
      <c r="CX23" s="11">
        <v>10.5</v>
      </c>
      <c r="CY23" s="11">
        <v>10.5</v>
      </c>
      <c r="CZ23" s="11">
        <v>10.5</v>
      </c>
      <c r="DA23" s="11">
        <v>10.5</v>
      </c>
      <c r="DB23" s="11">
        <v>10.5</v>
      </c>
      <c r="DC23" s="11">
        <v>10.5</v>
      </c>
      <c r="DD23" s="11">
        <v>10.5</v>
      </c>
      <c r="DE23" s="11">
        <v>10.5</v>
      </c>
      <c r="DF23" s="11">
        <v>10.5</v>
      </c>
      <c r="DG23" s="11">
        <v>10.5</v>
      </c>
      <c r="DH23" s="11">
        <v>10.5</v>
      </c>
      <c r="DI23" s="11">
        <v>10.5</v>
      </c>
      <c r="DJ23" s="7">
        <v>5</v>
      </c>
      <c r="DR23" s="11"/>
      <c r="DS23" s="11"/>
      <c r="DT23" s="11"/>
      <c r="DU23" s="11"/>
      <c r="DV23" s="11"/>
      <c r="DW23" s="11"/>
      <c r="DX23" s="7">
        <v>5</v>
      </c>
      <c r="DY23" s="11">
        <v>10.5</v>
      </c>
      <c r="DZ23" s="11">
        <v>10.5</v>
      </c>
      <c r="EA23" s="11">
        <v>10.5</v>
      </c>
      <c r="EB23" s="11">
        <v>10.5</v>
      </c>
      <c r="EC23" s="11">
        <v>10.5</v>
      </c>
      <c r="ED23" s="11">
        <v>10.5</v>
      </c>
      <c r="EE23" s="11">
        <v>10.5</v>
      </c>
      <c r="EF23" s="11">
        <v>10.5</v>
      </c>
      <c r="EG23" s="11">
        <v>10.5</v>
      </c>
      <c r="EH23" s="11">
        <v>10.5</v>
      </c>
      <c r="EI23" s="11">
        <v>10.5</v>
      </c>
      <c r="EJ23" s="11">
        <v>10.5</v>
      </c>
      <c r="EK23" s="11">
        <v>10.5</v>
      </c>
      <c r="EL23" s="7">
        <v>5</v>
      </c>
      <c r="EM23" s="11"/>
      <c r="EN23" s="11"/>
      <c r="EO23" s="11"/>
      <c r="EP23" s="11"/>
      <c r="EQ23" s="11"/>
      <c r="ER23" s="11"/>
      <c r="ES23" s="7"/>
      <c r="ET23" s="11"/>
      <c r="EU23" s="11"/>
      <c r="EV23" s="11"/>
      <c r="EW23" s="11"/>
      <c r="EX23" s="11"/>
      <c r="EY23" s="11"/>
      <c r="EZ23" s="7">
        <v>5</v>
      </c>
      <c r="FA23" s="11">
        <v>10.5</v>
      </c>
      <c r="FB23" s="11">
        <v>10.5</v>
      </c>
      <c r="FC23" s="11">
        <v>10.5</v>
      </c>
      <c r="FD23" s="11">
        <v>10.5</v>
      </c>
      <c r="FE23" s="11">
        <v>10.5</v>
      </c>
      <c r="FF23" s="11">
        <v>10.5</v>
      </c>
      <c r="FG23" s="11">
        <v>10.5</v>
      </c>
      <c r="FH23" s="11">
        <v>10.5</v>
      </c>
      <c r="FI23" s="11">
        <v>10.5</v>
      </c>
      <c r="FJ23" s="11">
        <v>10.5</v>
      </c>
      <c r="FK23" s="11">
        <v>10.5</v>
      </c>
      <c r="FL23" s="11">
        <v>10.5</v>
      </c>
      <c r="FM23" s="11">
        <v>10.5</v>
      </c>
      <c r="FN23" s="7">
        <v>5</v>
      </c>
      <c r="FO23" s="11"/>
      <c r="FP23" s="11"/>
      <c r="FQ23" s="11"/>
      <c r="FR23" s="11"/>
      <c r="FS23" s="11"/>
      <c r="FT23" s="11"/>
      <c r="FU23" s="7"/>
      <c r="FV23" s="11"/>
      <c r="FW23" s="11"/>
      <c r="FX23" s="11"/>
      <c r="FY23" s="11"/>
      <c r="FZ23" s="11"/>
      <c r="GA23" s="11"/>
      <c r="GB23" s="23"/>
      <c r="GC23" s="23"/>
      <c r="GD23" s="23"/>
      <c r="GE23" s="23"/>
      <c r="GF23" s="23"/>
      <c r="GG23" s="23"/>
      <c r="GH23" s="23"/>
      <c r="GI23" s="7">
        <v>5</v>
      </c>
      <c r="GJ23" s="11">
        <v>10.5</v>
      </c>
      <c r="GK23" s="11">
        <v>10.5</v>
      </c>
      <c r="GL23" s="11">
        <v>10.5</v>
      </c>
      <c r="GM23" s="11">
        <v>10.5</v>
      </c>
      <c r="GN23" s="11">
        <v>10.5</v>
      </c>
      <c r="GO23" s="11">
        <v>10.5</v>
      </c>
      <c r="GP23" s="11">
        <v>10.5</v>
      </c>
      <c r="GQ23" s="11">
        <v>10.5</v>
      </c>
      <c r="GR23" s="11">
        <v>10.5</v>
      </c>
      <c r="GS23" s="11">
        <v>10.5</v>
      </c>
      <c r="GT23" s="11">
        <v>10.5</v>
      </c>
      <c r="GU23" s="11">
        <v>10.5</v>
      </c>
      <c r="GV23" s="11">
        <v>10.5</v>
      </c>
      <c r="GW23" s="7">
        <v>5</v>
      </c>
      <c r="GX23" s="11"/>
      <c r="GY23" s="11"/>
      <c r="GZ23" s="11"/>
      <c r="HA23" s="11"/>
      <c r="HB23" s="11"/>
      <c r="HC23" s="11"/>
      <c r="HD23" s="7">
        <v>5</v>
      </c>
      <c r="HE23" s="11">
        <v>10.5</v>
      </c>
      <c r="HF23" s="11">
        <v>10.5</v>
      </c>
      <c r="HG23" s="11">
        <v>10.5</v>
      </c>
      <c r="HH23" s="11">
        <v>10.5</v>
      </c>
      <c r="HI23" s="11">
        <v>10.5</v>
      </c>
      <c r="HJ23" s="11">
        <v>10.5</v>
      </c>
      <c r="HK23" s="11">
        <v>10.5</v>
      </c>
      <c r="HL23" s="11">
        <v>10.5</v>
      </c>
      <c r="HM23" s="11">
        <v>10.5</v>
      </c>
      <c r="HN23" s="11">
        <v>10.5</v>
      </c>
      <c r="HO23" s="11">
        <v>10.5</v>
      </c>
      <c r="HP23" s="11">
        <v>10.5</v>
      </c>
      <c r="HQ23" s="11">
        <v>10.5</v>
      </c>
      <c r="HR23" s="7">
        <v>5</v>
      </c>
      <c r="HS23" s="11"/>
      <c r="HT23" s="11"/>
      <c r="HU23" s="11"/>
      <c r="HV23" s="11"/>
      <c r="HW23" s="11"/>
      <c r="HX23" s="11"/>
      <c r="HY23" s="7"/>
      <c r="HZ23" s="11"/>
      <c r="IA23" s="11"/>
      <c r="IB23" s="11"/>
      <c r="IC23" s="11"/>
      <c r="ID23" s="11"/>
      <c r="IE23" s="11"/>
      <c r="IF23" s="7">
        <v>5</v>
      </c>
      <c r="IG23" s="11">
        <v>10.5</v>
      </c>
      <c r="IH23" s="11">
        <v>10.5</v>
      </c>
      <c r="II23" s="11">
        <v>10.5</v>
      </c>
      <c r="IJ23" s="11">
        <v>10.5</v>
      </c>
      <c r="IK23" s="11">
        <v>10.5</v>
      </c>
      <c r="IL23" s="11">
        <v>10.5</v>
      </c>
      <c r="IM23" s="11">
        <v>10.5</v>
      </c>
      <c r="IN23" s="11">
        <v>10.5</v>
      </c>
      <c r="IO23" s="11">
        <v>10.5</v>
      </c>
      <c r="IP23" s="11">
        <v>10.5</v>
      </c>
      <c r="IQ23" s="11">
        <v>10.5</v>
      </c>
      <c r="IR23" s="11">
        <v>10.5</v>
      </c>
      <c r="IS23" s="11">
        <v>10.5</v>
      </c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7">
        <v>5</v>
      </c>
      <c r="JI23" s="11">
        <v>10.5</v>
      </c>
      <c r="JJ23" s="11">
        <v>10.5</v>
      </c>
      <c r="JK23" s="11">
        <v>10.5</v>
      </c>
      <c r="JL23" s="11">
        <v>10.5</v>
      </c>
      <c r="JM23" s="11">
        <v>10.5</v>
      </c>
      <c r="JN23" s="11">
        <v>10.5</v>
      </c>
      <c r="JO23" s="11">
        <v>10.5</v>
      </c>
      <c r="JP23" s="11">
        <v>10.5</v>
      </c>
      <c r="JQ23" s="11">
        <v>10.5</v>
      </c>
      <c r="JR23" s="11">
        <v>10.5</v>
      </c>
      <c r="JS23" s="11">
        <v>10.5</v>
      </c>
      <c r="JT23" s="11">
        <v>10.5</v>
      </c>
      <c r="JU23" s="11">
        <v>10.5</v>
      </c>
      <c r="JV23" s="7">
        <v>5</v>
      </c>
      <c r="KC23" s="7"/>
      <c r="KD23" s="11"/>
      <c r="KE23" s="11"/>
      <c r="KF23" s="11"/>
      <c r="KG23" s="11"/>
      <c r="KH23" s="11"/>
      <c r="KI23" s="11"/>
      <c r="KJ23" s="7">
        <v>5</v>
      </c>
      <c r="KK23" s="11">
        <v>10.5</v>
      </c>
      <c r="KL23" s="11">
        <v>10.5</v>
      </c>
      <c r="KM23" s="11">
        <v>10.5</v>
      </c>
      <c r="KN23" s="28">
        <v>5</v>
      </c>
      <c r="KO23" s="28"/>
      <c r="KP23" s="28"/>
      <c r="KQ23" s="28"/>
      <c r="KR23" s="28"/>
      <c r="KS23" s="28"/>
      <c r="KT23" s="28"/>
      <c r="KU23" s="28"/>
      <c r="KV23" s="28"/>
      <c r="KW23" s="28"/>
      <c r="KX23" s="27"/>
      <c r="KY23" s="26"/>
      <c r="LE23" s="7"/>
      <c r="LF23" s="11"/>
      <c r="LG23" s="11"/>
      <c r="LH23" s="11"/>
      <c r="LI23" s="11"/>
      <c r="LJ23" s="11"/>
      <c r="LK23" s="11"/>
      <c r="LL23" s="7">
        <v>5</v>
      </c>
      <c r="LM23" s="11">
        <v>10.5</v>
      </c>
      <c r="LN23" s="11">
        <v>10.5</v>
      </c>
      <c r="LO23" s="11">
        <v>10.5</v>
      </c>
      <c r="LP23" s="11">
        <v>10.5</v>
      </c>
      <c r="LQ23" s="11">
        <v>10.5</v>
      </c>
      <c r="LR23" s="11">
        <v>10.5</v>
      </c>
      <c r="LS23" s="11">
        <v>10.5</v>
      </c>
      <c r="LT23" s="11">
        <v>10.5</v>
      </c>
      <c r="LU23" s="11">
        <v>10.5</v>
      </c>
      <c r="LV23" s="11">
        <v>10.5</v>
      </c>
      <c r="LW23" s="11">
        <v>10.5</v>
      </c>
      <c r="LX23" s="11">
        <v>10.5</v>
      </c>
      <c r="LY23" s="11">
        <v>10.5</v>
      </c>
    </row>
    <row r="24" spans="1:337" ht="15.75" x14ac:dyDescent="0.25">
      <c r="A24" s="24" t="s">
        <v>78</v>
      </c>
      <c r="B24" s="25" t="s">
        <v>79</v>
      </c>
      <c r="C24" s="8"/>
      <c r="D24" s="7"/>
      <c r="E24" s="7"/>
      <c r="F24" s="7"/>
      <c r="G24" s="7"/>
      <c r="H24" s="7"/>
      <c r="I24" s="7"/>
      <c r="J24" s="11"/>
      <c r="K24" s="11"/>
      <c r="L24" s="11"/>
      <c r="M24" s="11"/>
      <c r="N24" s="11"/>
      <c r="O24" s="11"/>
      <c r="P24">
        <v>10</v>
      </c>
      <c r="Q24">
        <v>10</v>
      </c>
      <c r="R24">
        <v>10</v>
      </c>
      <c r="S24">
        <v>10</v>
      </c>
      <c r="T24">
        <v>10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10</v>
      </c>
      <c r="AF24">
        <v>10</v>
      </c>
      <c r="AG24">
        <v>10</v>
      </c>
      <c r="AH24">
        <v>10</v>
      </c>
      <c r="AI24">
        <v>10</v>
      </c>
      <c r="AJ24">
        <v>10</v>
      </c>
      <c r="AK24">
        <v>10</v>
      </c>
      <c r="AL24">
        <v>10</v>
      </c>
      <c r="AM24">
        <v>10</v>
      </c>
      <c r="AN24">
        <v>10</v>
      </c>
      <c r="AO24">
        <v>10</v>
      </c>
      <c r="AP24">
        <v>10</v>
      </c>
      <c r="AQ24">
        <v>10</v>
      </c>
      <c r="AR24" s="11"/>
      <c r="AS24" s="11"/>
      <c r="AT24" s="11"/>
      <c r="AU24" s="11"/>
      <c r="AV24" s="11"/>
      <c r="AW24" s="11"/>
      <c r="AX24" s="11"/>
      <c r="AY24" s="7"/>
      <c r="BM24" s="7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7"/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EL24">
        <v>10</v>
      </c>
      <c r="EM24">
        <v>10</v>
      </c>
      <c r="EN24">
        <v>10</v>
      </c>
      <c r="EO24">
        <v>10</v>
      </c>
      <c r="EP24">
        <v>10</v>
      </c>
      <c r="EQ24">
        <v>10</v>
      </c>
      <c r="ER24">
        <v>10</v>
      </c>
      <c r="ES24">
        <v>10</v>
      </c>
      <c r="ET24">
        <v>10</v>
      </c>
      <c r="EU24">
        <v>10</v>
      </c>
      <c r="EV24">
        <v>10</v>
      </c>
      <c r="EW24">
        <v>10</v>
      </c>
      <c r="EX24">
        <v>10</v>
      </c>
      <c r="EY24">
        <v>10</v>
      </c>
      <c r="EZ24">
        <v>10</v>
      </c>
      <c r="FA24">
        <v>10</v>
      </c>
      <c r="FB24">
        <v>10</v>
      </c>
      <c r="FC24">
        <v>10</v>
      </c>
      <c r="FD24">
        <v>10</v>
      </c>
      <c r="FE24">
        <v>10</v>
      </c>
      <c r="FF24">
        <v>10</v>
      </c>
      <c r="FG24">
        <v>10</v>
      </c>
      <c r="FH24">
        <v>10</v>
      </c>
      <c r="FI24">
        <v>10</v>
      </c>
      <c r="FJ24" s="22"/>
      <c r="FK24" s="23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GP24">
        <v>10</v>
      </c>
      <c r="GQ24">
        <v>10</v>
      </c>
      <c r="GR24">
        <v>10</v>
      </c>
      <c r="GS24">
        <v>10</v>
      </c>
      <c r="GT24">
        <v>10</v>
      </c>
      <c r="GU24">
        <v>10</v>
      </c>
      <c r="GV24">
        <v>10</v>
      </c>
      <c r="GW24">
        <v>10</v>
      </c>
      <c r="GX24">
        <v>10</v>
      </c>
      <c r="GY24">
        <v>10</v>
      </c>
      <c r="GZ24">
        <v>10</v>
      </c>
      <c r="HA24">
        <v>10</v>
      </c>
      <c r="HB24">
        <v>10</v>
      </c>
      <c r="HC24">
        <v>10</v>
      </c>
      <c r="HD24">
        <v>10</v>
      </c>
      <c r="HE24">
        <v>10</v>
      </c>
      <c r="HF24">
        <v>10</v>
      </c>
      <c r="HG24">
        <v>10</v>
      </c>
      <c r="HH24">
        <v>10</v>
      </c>
      <c r="HI24">
        <v>10</v>
      </c>
      <c r="HJ24">
        <v>10</v>
      </c>
      <c r="HK24">
        <v>10</v>
      </c>
      <c r="HL24">
        <v>10</v>
      </c>
      <c r="HM24">
        <v>10</v>
      </c>
      <c r="HN24">
        <v>10</v>
      </c>
      <c r="HO24">
        <v>10</v>
      </c>
      <c r="IT24">
        <v>10</v>
      </c>
      <c r="IU24">
        <v>10</v>
      </c>
      <c r="IV24">
        <v>10</v>
      </c>
      <c r="IW24">
        <v>10</v>
      </c>
      <c r="IX24">
        <v>10</v>
      </c>
      <c r="IY24">
        <v>10</v>
      </c>
      <c r="IZ24">
        <v>10</v>
      </c>
      <c r="JA24">
        <v>10</v>
      </c>
      <c r="JB24">
        <v>10</v>
      </c>
      <c r="JC24">
        <v>10</v>
      </c>
      <c r="JD24">
        <v>10</v>
      </c>
      <c r="JE24">
        <v>10</v>
      </c>
      <c r="JF24">
        <v>10</v>
      </c>
      <c r="JG24">
        <v>10</v>
      </c>
      <c r="JH24">
        <v>10</v>
      </c>
      <c r="JI24">
        <v>10</v>
      </c>
      <c r="JJ24">
        <v>10</v>
      </c>
      <c r="JK24">
        <v>10</v>
      </c>
      <c r="JL24">
        <v>10</v>
      </c>
      <c r="JM24">
        <v>10</v>
      </c>
      <c r="JN24">
        <v>10</v>
      </c>
      <c r="JO24">
        <v>10</v>
      </c>
      <c r="JP24">
        <v>10</v>
      </c>
      <c r="JQ24">
        <v>10</v>
      </c>
      <c r="JR24">
        <v>10</v>
      </c>
      <c r="JS24">
        <v>10</v>
      </c>
      <c r="KX24">
        <v>10</v>
      </c>
      <c r="KY24">
        <v>10</v>
      </c>
      <c r="KZ24">
        <v>10</v>
      </c>
      <c r="LA24">
        <v>10</v>
      </c>
      <c r="LB24">
        <v>10</v>
      </c>
      <c r="LC24">
        <v>10</v>
      </c>
      <c r="LD24">
        <v>10</v>
      </c>
      <c r="LE24">
        <v>10</v>
      </c>
      <c r="LF24">
        <v>10</v>
      </c>
      <c r="LG24">
        <v>10</v>
      </c>
      <c r="LH24">
        <v>10</v>
      </c>
      <c r="LI24">
        <v>10</v>
      </c>
      <c r="LJ24">
        <v>10</v>
      </c>
      <c r="LK24">
        <v>10</v>
      </c>
      <c r="LL24">
        <v>10</v>
      </c>
      <c r="LM24">
        <v>10</v>
      </c>
      <c r="LN24">
        <v>10</v>
      </c>
      <c r="LO24">
        <v>10</v>
      </c>
      <c r="LP24">
        <v>10</v>
      </c>
      <c r="LQ24">
        <v>10</v>
      </c>
      <c r="LR24">
        <v>10</v>
      </c>
      <c r="LS24">
        <v>10</v>
      </c>
    </row>
    <row r="25" spans="1:337" ht="15.75" x14ac:dyDescent="0.25">
      <c r="A25" s="24" t="s">
        <v>80</v>
      </c>
      <c r="B25" s="25" t="s">
        <v>79</v>
      </c>
      <c r="C25" s="8"/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 s="11"/>
      <c r="Q25" s="11"/>
      <c r="R25" s="11"/>
      <c r="S25" s="11"/>
      <c r="T25" s="11"/>
      <c r="U25" s="11"/>
      <c r="V25" s="11"/>
      <c r="W25" s="7"/>
      <c r="X25" s="7"/>
      <c r="Y25" s="7"/>
      <c r="Z25" s="7"/>
      <c r="AA25" s="7"/>
      <c r="AB25" s="7"/>
      <c r="AC25" s="7"/>
      <c r="AD25" s="7"/>
      <c r="AE25" s="7"/>
      <c r="AK25" s="7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7"/>
      <c r="BF25">
        <v>10</v>
      </c>
      <c r="BG25">
        <v>10</v>
      </c>
      <c r="BH25">
        <v>10</v>
      </c>
      <c r="BI25">
        <v>10</v>
      </c>
      <c r="BJ25">
        <v>10</v>
      </c>
      <c r="BK25">
        <v>10</v>
      </c>
      <c r="BL25">
        <v>10</v>
      </c>
      <c r="BM25">
        <v>10</v>
      </c>
      <c r="BN25">
        <v>10</v>
      </c>
      <c r="BO25">
        <v>10</v>
      </c>
      <c r="BP25">
        <v>10</v>
      </c>
      <c r="BQ25">
        <v>10</v>
      </c>
      <c r="BR25">
        <v>10</v>
      </c>
      <c r="BS25">
        <v>10</v>
      </c>
      <c r="BT25">
        <v>10</v>
      </c>
      <c r="BU25">
        <v>10</v>
      </c>
      <c r="BV25">
        <v>10</v>
      </c>
      <c r="BW25">
        <v>10</v>
      </c>
      <c r="BX25">
        <v>10</v>
      </c>
      <c r="BY25">
        <v>10</v>
      </c>
      <c r="BZ25">
        <v>10</v>
      </c>
      <c r="CA25">
        <v>10</v>
      </c>
      <c r="CB25">
        <v>10</v>
      </c>
      <c r="CC25">
        <v>10</v>
      </c>
      <c r="CD25">
        <v>10</v>
      </c>
      <c r="CE25">
        <v>10</v>
      </c>
      <c r="CF25">
        <v>10</v>
      </c>
      <c r="CG25">
        <v>10</v>
      </c>
      <c r="CO25" s="7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7"/>
      <c r="DH25">
        <v>10</v>
      </c>
      <c r="DI25">
        <v>10</v>
      </c>
      <c r="DJ25">
        <v>10</v>
      </c>
      <c r="DK25">
        <v>10</v>
      </c>
      <c r="DL25">
        <v>10</v>
      </c>
      <c r="DM25">
        <v>10</v>
      </c>
      <c r="DN25">
        <v>10</v>
      </c>
      <c r="DO25">
        <v>10</v>
      </c>
      <c r="DP25">
        <v>10</v>
      </c>
      <c r="DQ25">
        <v>10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10</v>
      </c>
      <c r="EJ25">
        <v>10</v>
      </c>
      <c r="EK25">
        <v>10</v>
      </c>
      <c r="FL25">
        <v>10</v>
      </c>
      <c r="FM25">
        <v>10</v>
      </c>
      <c r="FN25">
        <v>10</v>
      </c>
      <c r="FO25">
        <v>10</v>
      </c>
      <c r="FP25">
        <v>10</v>
      </c>
      <c r="FQ25">
        <v>10</v>
      </c>
      <c r="FR25">
        <v>10</v>
      </c>
      <c r="FS25">
        <v>10</v>
      </c>
      <c r="FT25">
        <v>10</v>
      </c>
      <c r="FU25">
        <v>10</v>
      </c>
      <c r="FV25">
        <v>10</v>
      </c>
      <c r="FW25">
        <v>10</v>
      </c>
      <c r="FX25">
        <v>10</v>
      </c>
      <c r="FY25">
        <v>10</v>
      </c>
      <c r="FZ25">
        <v>10</v>
      </c>
      <c r="GA25">
        <v>10</v>
      </c>
      <c r="GB25">
        <v>10</v>
      </c>
      <c r="GC25">
        <v>10</v>
      </c>
      <c r="GD25">
        <v>10</v>
      </c>
      <c r="GE25">
        <v>10</v>
      </c>
      <c r="GF25">
        <v>10</v>
      </c>
      <c r="GG25">
        <v>10</v>
      </c>
      <c r="GH25">
        <v>10</v>
      </c>
      <c r="GI25">
        <v>10</v>
      </c>
      <c r="GJ25">
        <v>10</v>
      </c>
      <c r="GK25">
        <v>10</v>
      </c>
      <c r="GL25">
        <v>10</v>
      </c>
      <c r="GM25">
        <v>10</v>
      </c>
      <c r="GN25">
        <v>10</v>
      </c>
      <c r="GO25">
        <v>10</v>
      </c>
      <c r="HP25">
        <v>10</v>
      </c>
      <c r="HQ25">
        <v>10</v>
      </c>
      <c r="HR25">
        <v>10</v>
      </c>
      <c r="HS25">
        <v>10</v>
      </c>
      <c r="HT25">
        <v>10</v>
      </c>
      <c r="HU25">
        <v>10</v>
      </c>
      <c r="HV25">
        <v>10</v>
      </c>
      <c r="HW25">
        <v>10</v>
      </c>
      <c r="HX25">
        <v>10</v>
      </c>
      <c r="HY25">
        <v>10</v>
      </c>
      <c r="HZ25">
        <v>10</v>
      </c>
      <c r="IA25">
        <v>10</v>
      </c>
      <c r="IB25">
        <v>10</v>
      </c>
      <c r="IC25">
        <v>10</v>
      </c>
      <c r="ID25">
        <v>10</v>
      </c>
      <c r="IE25">
        <v>10</v>
      </c>
      <c r="IF25">
        <v>10</v>
      </c>
      <c r="IG25">
        <v>10</v>
      </c>
      <c r="IH25">
        <v>10</v>
      </c>
      <c r="II25">
        <v>10</v>
      </c>
      <c r="IJ25">
        <v>10</v>
      </c>
      <c r="IK25">
        <v>10</v>
      </c>
      <c r="IL25">
        <v>10</v>
      </c>
      <c r="IM25">
        <v>10</v>
      </c>
      <c r="IN25">
        <v>10</v>
      </c>
      <c r="IO25">
        <v>10</v>
      </c>
      <c r="IP25">
        <v>10</v>
      </c>
      <c r="IQ25">
        <v>10</v>
      </c>
      <c r="IR25">
        <v>10</v>
      </c>
      <c r="IS25">
        <v>10</v>
      </c>
      <c r="JT25">
        <v>10</v>
      </c>
      <c r="JU25">
        <v>10</v>
      </c>
      <c r="JV25">
        <v>10</v>
      </c>
      <c r="JW25">
        <v>10</v>
      </c>
      <c r="JX25">
        <v>10</v>
      </c>
      <c r="JY25">
        <v>10</v>
      </c>
      <c r="JZ25">
        <v>10</v>
      </c>
      <c r="KA25">
        <v>10</v>
      </c>
      <c r="KB25">
        <v>10</v>
      </c>
      <c r="KC25">
        <v>10</v>
      </c>
      <c r="KD25">
        <v>10</v>
      </c>
      <c r="KE25">
        <v>10</v>
      </c>
      <c r="KF25">
        <v>10</v>
      </c>
      <c r="KG25">
        <v>10</v>
      </c>
      <c r="KH25">
        <v>10</v>
      </c>
      <c r="KI25">
        <v>10</v>
      </c>
      <c r="KJ25">
        <v>10</v>
      </c>
      <c r="KK25">
        <v>10</v>
      </c>
      <c r="KL25">
        <v>10</v>
      </c>
      <c r="KM25">
        <v>10</v>
      </c>
      <c r="KN25">
        <v>10</v>
      </c>
      <c r="KO25">
        <v>10</v>
      </c>
      <c r="KP25">
        <v>10</v>
      </c>
      <c r="KQ25">
        <v>10</v>
      </c>
      <c r="KR25">
        <v>10</v>
      </c>
      <c r="KS25">
        <v>10</v>
      </c>
      <c r="KT25">
        <v>10</v>
      </c>
      <c r="KU25">
        <v>10</v>
      </c>
      <c r="KV25">
        <v>10</v>
      </c>
      <c r="KW25">
        <v>10</v>
      </c>
    </row>
    <row r="26" spans="1:337" ht="15.75" x14ac:dyDescent="0.25">
      <c r="A26" s="384" t="s">
        <v>81</v>
      </c>
      <c r="B26" s="25" t="s">
        <v>82</v>
      </c>
      <c r="C26" s="8"/>
      <c r="D26" s="7"/>
      <c r="E26" s="7"/>
      <c r="F26" s="7"/>
      <c r="G26" s="7"/>
      <c r="H26" s="7"/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S26" s="11"/>
      <c r="AT26" s="11"/>
      <c r="AU26" s="11"/>
      <c r="AV26" s="11"/>
      <c r="AW26" s="11"/>
      <c r="AX26" s="11"/>
      <c r="AY26" s="7"/>
      <c r="BM26" s="7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D26">
        <v>10</v>
      </c>
      <c r="CE26">
        <v>10</v>
      </c>
      <c r="CF26">
        <v>10</v>
      </c>
      <c r="CG26">
        <v>10</v>
      </c>
      <c r="CH26">
        <v>10</v>
      </c>
      <c r="CI26">
        <v>10</v>
      </c>
      <c r="CJ26">
        <v>10</v>
      </c>
      <c r="CK26">
        <v>10</v>
      </c>
      <c r="CL26">
        <v>10</v>
      </c>
      <c r="CM26">
        <v>10</v>
      </c>
      <c r="CN26">
        <v>10</v>
      </c>
      <c r="CO26">
        <v>10</v>
      </c>
      <c r="CP26">
        <v>10</v>
      </c>
      <c r="CQ26">
        <v>10</v>
      </c>
      <c r="CR26">
        <v>10</v>
      </c>
      <c r="CS26">
        <v>10</v>
      </c>
      <c r="CT26">
        <v>10</v>
      </c>
      <c r="CU26">
        <v>10</v>
      </c>
      <c r="CV26">
        <v>10</v>
      </c>
      <c r="CW26">
        <v>10</v>
      </c>
      <c r="CX26">
        <v>10</v>
      </c>
      <c r="CY26">
        <v>10</v>
      </c>
      <c r="CZ26">
        <v>10</v>
      </c>
      <c r="DA26">
        <v>10</v>
      </c>
      <c r="DB26">
        <v>10</v>
      </c>
      <c r="DC26" s="7"/>
      <c r="EE26">
        <v>10</v>
      </c>
      <c r="EF26">
        <v>10</v>
      </c>
      <c r="EG26">
        <v>10</v>
      </c>
      <c r="EH26">
        <v>10</v>
      </c>
      <c r="EI26">
        <v>10</v>
      </c>
      <c r="EJ26">
        <v>10</v>
      </c>
      <c r="EK26">
        <v>10</v>
      </c>
      <c r="EL26">
        <v>10</v>
      </c>
      <c r="EM26">
        <v>10</v>
      </c>
      <c r="EN26">
        <v>10</v>
      </c>
      <c r="EO26">
        <v>10</v>
      </c>
      <c r="EP26">
        <v>10</v>
      </c>
      <c r="EQ26">
        <v>10</v>
      </c>
      <c r="ER26">
        <v>10</v>
      </c>
      <c r="ES26">
        <v>10</v>
      </c>
      <c r="ET26">
        <v>10</v>
      </c>
      <c r="EU26">
        <v>10</v>
      </c>
      <c r="EV26">
        <v>10</v>
      </c>
      <c r="EW26">
        <v>10</v>
      </c>
      <c r="EX26">
        <v>10</v>
      </c>
      <c r="EY26">
        <v>10</v>
      </c>
      <c r="EZ26">
        <v>10</v>
      </c>
      <c r="FA26">
        <v>10</v>
      </c>
      <c r="FB26">
        <v>10</v>
      </c>
      <c r="FC26">
        <v>10</v>
      </c>
      <c r="FD26">
        <v>10</v>
      </c>
      <c r="FE26">
        <v>10</v>
      </c>
      <c r="FF26">
        <v>10</v>
      </c>
      <c r="GI26">
        <v>10</v>
      </c>
      <c r="GJ26">
        <v>10</v>
      </c>
      <c r="GK26">
        <v>10</v>
      </c>
      <c r="GL26">
        <v>10</v>
      </c>
      <c r="GM26">
        <v>10</v>
      </c>
      <c r="GN26">
        <v>10</v>
      </c>
      <c r="GO26">
        <v>10</v>
      </c>
      <c r="GP26">
        <v>10</v>
      </c>
      <c r="GQ26">
        <v>10</v>
      </c>
      <c r="GR26">
        <v>10</v>
      </c>
      <c r="GS26">
        <v>10</v>
      </c>
      <c r="GT26">
        <v>10</v>
      </c>
      <c r="GU26">
        <v>10</v>
      </c>
      <c r="GV26">
        <v>10</v>
      </c>
      <c r="GW26">
        <v>10</v>
      </c>
      <c r="GX26">
        <v>10</v>
      </c>
      <c r="GY26">
        <v>10</v>
      </c>
      <c r="GZ26">
        <v>10</v>
      </c>
      <c r="HA26">
        <v>10</v>
      </c>
      <c r="HB26">
        <v>10</v>
      </c>
      <c r="HC26">
        <v>10</v>
      </c>
      <c r="HD26">
        <v>10</v>
      </c>
      <c r="HE26">
        <v>10</v>
      </c>
      <c r="HF26">
        <v>10</v>
      </c>
      <c r="HG26">
        <v>10</v>
      </c>
      <c r="HH26">
        <v>10</v>
      </c>
      <c r="HI26">
        <v>10</v>
      </c>
      <c r="HJ26">
        <v>10</v>
      </c>
      <c r="IM26">
        <v>10</v>
      </c>
      <c r="IN26">
        <v>10</v>
      </c>
      <c r="IO26">
        <v>10</v>
      </c>
      <c r="IP26">
        <v>10</v>
      </c>
      <c r="IQ26">
        <v>10</v>
      </c>
      <c r="IR26">
        <v>10</v>
      </c>
      <c r="IS26">
        <v>10</v>
      </c>
      <c r="IT26">
        <v>10</v>
      </c>
      <c r="IU26">
        <v>10</v>
      </c>
      <c r="IV26">
        <v>10</v>
      </c>
      <c r="IW26">
        <v>10</v>
      </c>
      <c r="IX26">
        <v>10</v>
      </c>
      <c r="IY26">
        <v>10</v>
      </c>
      <c r="IZ26">
        <v>10</v>
      </c>
      <c r="JA26">
        <v>10</v>
      </c>
      <c r="JB26">
        <v>10</v>
      </c>
      <c r="JC26">
        <v>10</v>
      </c>
      <c r="JD26">
        <v>10</v>
      </c>
      <c r="JE26">
        <v>10</v>
      </c>
      <c r="JF26">
        <v>10</v>
      </c>
      <c r="JG26">
        <v>10</v>
      </c>
      <c r="JH26">
        <v>10</v>
      </c>
      <c r="JI26">
        <v>10</v>
      </c>
      <c r="JJ26">
        <v>10</v>
      </c>
      <c r="JK26">
        <v>10</v>
      </c>
      <c r="JL26">
        <v>10</v>
      </c>
      <c r="JM26">
        <v>10</v>
      </c>
      <c r="JN26">
        <v>10</v>
      </c>
      <c r="KQ26">
        <v>10</v>
      </c>
      <c r="KR26">
        <v>10</v>
      </c>
      <c r="KS26">
        <v>10</v>
      </c>
      <c r="KT26">
        <v>10</v>
      </c>
      <c r="KU26">
        <v>10</v>
      </c>
      <c r="KV26">
        <v>10</v>
      </c>
      <c r="KW26">
        <v>10</v>
      </c>
      <c r="KX26">
        <v>10</v>
      </c>
      <c r="KY26">
        <v>10</v>
      </c>
      <c r="KZ26">
        <v>10</v>
      </c>
      <c r="LA26">
        <v>10</v>
      </c>
      <c r="LB26">
        <v>10</v>
      </c>
      <c r="LC26">
        <v>10</v>
      </c>
      <c r="LD26">
        <v>10</v>
      </c>
      <c r="LE26">
        <v>10</v>
      </c>
      <c r="LF26">
        <v>10</v>
      </c>
      <c r="LG26">
        <v>10</v>
      </c>
      <c r="LH26">
        <v>10</v>
      </c>
      <c r="LI26">
        <v>10</v>
      </c>
      <c r="LJ26">
        <v>10</v>
      </c>
      <c r="LK26">
        <v>10</v>
      </c>
      <c r="LL26">
        <v>10</v>
      </c>
      <c r="LM26">
        <v>10</v>
      </c>
      <c r="LN26">
        <v>10</v>
      </c>
      <c r="LO26">
        <v>10</v>
      </c>
      <c r="LP26">
        <v>10</v>
      </c>
      <c r="LQ26">
        <v>10</v>
      </c>
      <c r="LR26">
        <v>10</v>
      </c>
    </row>
    <row r="27" spans="1:337" ht="15.75" x14ac:dyDescent="0.25">
      <c r="A27" s="24" t="s">
        <v>83</v>
      </c>
      <c r="B27" s="25" t="s">
        <v>82</v>
      </c>
      <c r="C27" s="8"/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  <c r="Z27">
        <v>10</v>
      </c>
      <c r="AA27">
        <v>10</v>
      </c>
      <c r="AB27">
        <v>10</v>
      </c>
      <c r="AC27">
        <v>10</v>
      </c>
      <c r="AD27">
        <v>10</v>
      </c>
      <c r="AE27" s="7"/>
      <c r="AK27" s="7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>
        <v>10</v>
      </c>
      <c r="AZ27">
        <v>10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10</v>
      </c>
      <c r="BJ27">
        <v>10</v>
      </c>
      <c r="BK27">
        <v>10</v>
      </c>
      <c r="BL27">
        <v>10</v>
      </c>
      <c r="BM27">
        <v>10</v>
      </c>
      <c r="BN27">
        <v>10</v>
      </c>
      <c r="BO27">
        <v>10</v>
      </c>
      <c r="BP27">
        <v>10</v>
      </c>
      <c r="BQ27">
        <v>10</v>
      </c>
      <c r="BR27">
        <v>10</v>
      </c>
      <c r="BS27">
        <v>10</v>
      </c>
      <c r="BT27">
        <v>10</v>
      </c>
      <c r="BU27">
        <v>10</v>
      </c>
      <c r="BV27">
        <v>10</v>
      </c>
      <c r="BW27">
        <v>10</v>
      </c>
      <c r="BX27">
        <v>10</v>
      </c>
      <c r="BY27">
        <v>10</v>
      </c>
      <c r="BZ27">
        <v>10</v>
      </c>
      <c r="CA27">
        <v>10</v>
      </c>
      <c r="CB27">
        <v>10</v>
      </c>
      <c r="CO27" s="7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>
        <v>10</v>
      </c>
      <c r="DD27">
        <v>10</v>
      </c>
      <c r="DE27">
        <v>10</v>
      </c>
      <c r="DF27">
        <v>10</v>
      </c>
      <c r="DG27">
        <v>10</v>
      </c>
      <c r="DH27">
        <v>10</v>
      </c>
      <c r="DI27">
        <v>10</v>
      </c>
      <c r="DJ27">
        <v>10</v>
      </c>
      <c r="DK27">
        <v>10</v>
      </c>
      <c r="DL27">
        <v>10</v>
      </c>
      <c r="DM27">
        <v>10</v>
      </c>
      <c r="DN27">
        <v>10</v>
      </c>
      <c r="DO27">
        <v>10</v>
      </c>
      <c r="DP27">
        <v>10</v>
      </c>
      <c r="DQ27">
        <v>10</v>
      </c>
      <c r="DR27">
        <v>10</v>
      </c>
      <c r="DS27">
        <v>10</v>
      </c>
      <c r="DT27">
        <v>10</v>
      </c>
      <c r="DU27">
        <v>10</v>
      </c>
      <c r="DV27">
        <v>10</v>
      </c>
      <c r="DW27">
        <v>10</v>
      </c>
      <c r="DX27">
        <v>10</v>
      </c>
      <c r="DY27">
        <v>10</v>
      </c>
      <c r="DZ27">
        <v>10</v>
      </c>
      <c r="EA27">
        <v>10</v>
      </c>
      <c r="EB27">
        <v>10</v>
      </c>
      <c r="EC27">
        <v>10</v>
      </c>
      <c r="ED27">
        <v>10</v>
      </c>
      <c r="FG27">
        <v>10</v>
      </c>
      <c r="FH27">
        <v>10</v>
      </c>
      <c r="FI27">
        <v>10</v>
      </c>
      <c r="FJ27">
        <v>10</v>
      </c>
      <c r="FK27">
        <v>10</v>
      </c>
      <c r="FL27">
        <v>10</v>
      </c>
      <c r="FM27">
        <v>10</v>
      </c>
      <c r="FN27">
        <v>10</v>
      </c>
      <c r="FO27">
        <v>10</v>
      </c>
      <c r="FP27">
        <v>10</v>
      </c>
      <c r="FQ27">
        <v>10</v>
      </c>
      <c r="FR27">
        <v>10</v>
      </c>
      <c r="FS27">
        <v>10</v>
      </c>
      <c r="FT27">
        <v>10</v>
      </c>
      <c r="FU27">
        <v>10</v>
      </c>
      <c r="FV27">
        <v>10</v>
      </c>
      <c r="FW27">
        <v>10</v>
      </c>
      <c r="FX27">
        <v>10</v>
      </c>
      <c r="FY27">
        <v>10</v>
      </c>
      <c r="FZ27">
        <v>10</v>
      </c>
      <c r="GA27">
        <v>10</v>
      </c>
      <c r="GB27">
        <v>10</v>
      </c>
      <c r="GC27">
        <v>10</v>
      </c>
      <c r="GD27">
        <v>10</v>
      </c>
      <c r="GE27">
        <v>10</v>
      </c>
      <c r="GF27">
        <v>10</v>
      </c>
      <c r="GG27">
        <v>10</v>
      </c>
      <c r="GH27">
        <v>10</v>
      </c>
      <c r="HK27">
        <v>10</v>
      </c>
      <c r="HL27">
        <v>10</v>
      </c>
      <c r="HM27">
        <v>10</v>
      </c>
      <c r="HN27">
        <v>10</v>
      </c>
      <c r="HO27">
        <v>10</v>
      </c>
      <c r="HP27">
        <v>10</v>
      </c>
      <c r="HQ27">
        <v>10</v>
      </c>
      <c r="HR27">
        <v>10</v>
      </c>
      <c r="HS27">
        <v>10</v>
      </c>
      <c r="HT27">
        <v>10</v>
      </c>
      <c r="HU27">
        <v>10</v>
      </c>
      <c r="HV27">
        <v>10</v>
      </c>
      <c r="HW27">
        <v>10</v>
      </c>
      <c r="HX27">
        <v>10</v>
      </c>
      <c r="HY27">
        <v>10</v>
      </c>
      <c r="HZ27">
        <v>10</v>
      </c>
      <c r="IA27">
        <v>10</v>
      </c>
      <c r="IB27">
        <v>10</v>
      </c>
      <c r="IC27">
        <v>10</v>
      </c>
      <c r="ID27">
        <v>10</v>
      </c>
      <c r="IE27">
        <v>10</v>
      </c>
      <c r="IF27">
        <v>10</v>
      </c>
      <c r="IG27">
        <v>10</v>
      </c>
      <c r="IH27">
        <v>10</v>
      </c>
      <c r="II27">
        <v>10</v>
      </c>
      <c r="IJ27">
        <v>10</v>
      </c>
      <c r="IK27">
        <v>10</v>
      </c>
      <c r="IL27">
        <v>10</v>
      </c>
      <c r="JO27">
        <v>10</v>
      </c>
      <c r="JP27">
        <v>10</v>
      </c>
      <c r="JQ27">
        <v>10</v>
      </c>
      <c r="JR27">
        <v>10</v>
      </c>
      <c r="JS27">
        <v>10</v>
      </c>
      <c r="JT27">
        <v>10</v>
      </c>
      <c r="JU27">
        <v>10</v>
      </c>
      <c r="JV27">
        <v>10</v>
      </c>
      <c r="JW27">
        <v>10</v>
      </c>
      <c r="JX27">
        <v>10</v>
      </c>
      <c r="JY27">
        <v>10</v>
      </c>
      <c r="JZ27">
        <v>10</v>
      </c>
      <c r="KA27">
        <v>10</v>
      </c>
      <c r="KB27">
        <v>10</v>
      </c>
      <c r="KC27">
        <v>10</v>
      </c>
      <c r="KD27">
        <v>10</v>
      </c>
      <c r="KE27">
        <v>10</v>
      </c>
      <c r="KF27">
        <v>10</v>
      </c>
      <c r="KG27">
        <v>10</v>
      </c>
      <c r="KH27">
        <v>10</v>
      </c>
      <c r="KI27">
        <v>10</v>
      </c>
      <c r="KJ27">
        <v>10</v>
      </c>
      <c r="KK27">
        <v>10</v>
      </c>
      <c r="KL27">
        <v>10</v>
      </c>
      <c r="KM27" s="44">
        <v>10</v>
      </c>
      <c r="KN27">
        <v>10</v>
      </c>
      <c r="KO27">
        <v>10</v>
      </c>
      <c r="KP27">
        <v>10</v>
      </c>
      <c r="LS27">
        <v>10</v>
      </c>
      <c r="LT27">
        <v>10</v>
      </c>
      <c r="LU27">
        <v>10</v>
      </c>
      <c r="LV27">
        <v>10</v>
      </c>
      <c r="LW27">
        <v>10</v>
      </c>
      <c r="LX27">
        <v>10</v>
      </c>
      <c r="LY27">
        <v>10</v>
      </c>
    </row>
    <row r="28" spans="1:337" ht="15.75" x14ac:dyDescent="0.25">
      <c r="B28" s="14" t="s">
        <v>84</v>
      </c>
      <c r="D28">
        <f>COUNTA(D4:D27)</f>
        <v>13</v>
      </c>
      <c r="E28">
        <f t="shared" ref="E28:BP28" si="0">COUNTA(E4:E27)</f>
        <v>13</v>
      </c>
      <c r="F28">
        <f t="shared" si="0"/>
        <v>13</v>
      </c>
      <c r="G28">
        <f t="shared" si="0"/>
        <v>13</v>
      </c>
      <c r="H28">
        <f t="shared" si="0"/>
        <v>13</v>
      </c>
      <c r="I28">
        <f t="shared" si="0"/>
        <v>19</v>
      </c>
      <c r="J28">
        <f t="shared" si="0"/>
        <v>13</v>
      </c>
      <c r="K28">
        <f t="shared" si="0"/>
        <v>13</v>
      </c>
      <c r="L28">
        <f t="shared" si="0"/>
        <v>13</v>
      </c>
      <c r="M28">
        <f t="shared" si="0"/>
        <v>13</v>
      </c>
      <c r="N28">
        <f t="shared" si="0"/>
        <v>13</v>
      </c>
      <c r="O28">
        <f t="shared" si="0"/>
        <v>13</v>
      </c>
      <c r="P28">
        <f t="shared" si="0"/>
        <v>16</v>
      </c>
      <c r="Q28">
        <f t="shared" si="0"/>
        <v>11</v>
      </c>
      <c r="R28">
        <f t="shared" si="0"/>
        <v>11</v>
      </c>
      <c r="S28">
        <f t="shared" si="0"/>
        <v>11</v>
      </c>
      <c r="T28">
        <f t="shared" si="0"/>
        <v>11</v>
      </c>
      <c r="U28">
        <f t="shared" si="0"/>
        <v>11</v>
      </c>
      <c r="V28">
        <f t="shared" si="0"/>
        <v>11</v>
      </c>
      <c r="W28">
        <f t="shared" si="0"/>
        <v>17</v>
      </c>
      <c r="X28">
        <f t="shared" si="0"/>
        <v>12</v>
      </c>
      <c r="Y28">
        <f t="shared" si="0"/>
        <v>12</v>
      </c>
      <c r="Z28">
        <f t="shared" si="0"/>
        <v>12</v>
      </c>
      <c r="AA28">
        <f t="shared" si="0"/>
        <v>12</v>
      </c>
      <c r="AB28">
        <f t="shared" si="0"/>
        <v>12</v>
      </c>
      <c r="AC28">
        <f t="shared" si="0"/>
        <v>12</v>
      </c>
      <c r="AD28">
        <f t="shared" si="0"/>
        <v>18</v>
      </c>
      <c r="AE28">
        <f t="shared" si="0"/>
        <v>13</v>
      </c>
      <c r="AF28">
        <f t="shared" si="0"/>
        <v>13</v>
      </c>
      <c r="AG28">
        <f t="shared" si="0"/>
        <v>13</v>
      </c>
      <c r="AH28">
        <f t="shared" si="0"/>
        <v>13</v>
      </c>
      <c r="AI28">
        <f t="shared" si="0"/>
        <v>13</v>
      </c>
      <c r="AJ28">
        <f t="shared" si="0"/>
        <v>13</v>
      </c>
      <c r="AK28">
        <f t="shared" si="0"/>
        <v>16</v>
      </c>
      <c r="AL28">
        <f t="shared" si="0"/>
        <v>8</v>
      </c>
      <c r="AM28">
        <f t="shared" si="0"/>
        <v>8</v>
      </c>
      <c r="AN28">
        <f t="shared" si="0"/>
        <v>8</v>
      </c>
      <c r="AO28">
        <f t="shared" si="0"/>
        <v>8</v>
      </c>
      <c r="AP28">
        <f t="shared" si="0"/>
        <v>8</v>
      </c>
      <c r="AQ28">
        <f t="shared" si="0"/>
        <v>8</v>
      </c>
      <c r="AR28">
        <f t="shared" si="0"/>
        <v>12</v>
      </c>
      <c r="AS28">
        <f t="shared" si="0"/>
        <v>9</v>
      </c>
      <c r="AT28">
        <f t="shared" si="0"/>
        <v>9</v>
      </c>
      <c r="AU28">
        <f t="shared" si="0"/>
        <v>9</v>
      </c>
      <c r="AV28">
        <f t="shared" si="0"/>
        <v>9</v>
      </c>
      <c r="AW28">
        <f t="shared" si="0"/>
        <v>9</v>
      </c>
      <c r="AX28">
        <f t="shared" si="0"/>
        <v>9</v>
      </c>
      <c r="AY28">
        <f t="shared" si="0"/>
        <v>15</v>
      </c>
      <c r="AZ28">
        <f t="shared" si="0"/>
        <v>10</v>
      </c>
      <c r="BA28">
        <f t="shared" si="0"/>
        <v>10</v>
      </c>
      <c r="BB28">
        <f t="shared" si="0"/>
        <v>10</v>
      </c>
      <c r="BC28">
        <f t="shared" si="0"/>
        <v>10</v>
      </c>
      <c r="BD28">
        <f t="shared" si="0"/>
        <v>10</v>
      </c>
      <c r="BE28">
        <f t="shared" si="0"/>
        <v>10</v>
      </c>
      <c r="BF28">
        <f t="shared" si="0"/>
        <v>15</v>
      </c>
      <c r="BG28">
        <f t="shared" si="0"/>
        <v>13</v>
      </c>
      <c r="BH28">
        <f t="shared" si="0"/>
        <v>13</v>
      </c>
      <c r="BI28">
        <f t="shared" si="0"/>
        <v>13</v>
      </c>
      <c r="BJ28">
        <f t="shared" si="0"/>
        <v>13</v>
      </c>
      <c r="BK28">
        <f t="shared" si="0"/>
        <v>13</v>
      </c>
      <c r="BL28">
        <f t="shared" si="0"/>
        <v>13</v>
      </c>
      <c r="BM28">
        <f t="shared" si="0"/>
        <v>17</v>
      </c>
      <c r="BN28">
        <f>COUNTA(BN4:BN27)</f>
        <v>13</v>
      </c>
      <c r="BO28">
        <f t="shared" si="0"/>
        <v>13</v>
      </c>
      <c r="BP28">
        <f t="shared" si="0"/>
        <v>13</v>
      </c>
      <c r="BQ28">
        <f t="shared" ref="BQ28:EB28" si="1">COUNTA(BQ4:BQ27)</f>
        <v>13</v>
      </c>
      <c r="BR28">
        <f t="shared" si="1"/>
        <v>13</v>
      </c>
      <c r="BS28">
        <f t="shared" si="1"/>
        <v>13</v>
      </c>
      <c r="BT28">
        <f t="shared" si="1"/>
        <v>15</v>
      </c>
      <c r="BU28">
        <f t="shared" si="1"/>
        <v>11</v>
      </c>
      <c r="BV28">
        <f t="shared" si="1"/>
        <v>11</v>
      </c>
      <c r="BW28">
        <f t="shared" si="1"/>
        <v>11</v>
      </c>
      <c r="BX28">
        <f t="shared" si="1"/>
        <v>11</v>
      </c>
      <c r="BY28">
        <f t="shared" si="1"/>
        <v>11</v>
      </c>
      <c r="BZ28">
        <f t="shared" si="1"/>
        <v>11</v>
      </c>
      <c r="CA28">
        <f>COUNTA(CA4:CA27)</f>
        <v>17</v>
      </c>
      <c r="CB28">
        <f>COUNTA(CB4:CB27)</f>
        <v>12</v>
      </c>
      <c r="CC28">
        <f>COUNTA(CC4:CC27)</f>
        <v>11</v>
      </c>
      <c r="CD28">
        <f t="shared" si="1"/>
        <v>12</v>
      </c>
      <c r="CE28">
        <f t="shared" si="1"/>
        <v>12</v>
      </c>
      <c r="CF28">
        <f t="shared" si="1"/>
        <v>12</v>
      </c>
      <c r="CG28">
        <f t="shared" si="1"/>
        <v>12</v>
      </c>
      <c r="CH28">
        <f t="shared" si="1"/>
        <v>15</v>
      </c>
      <c r="CI28">
        <f t="shared" si="1"/>
        <v>12</v>
      </c>
      <c r="CJ28">
        <f t="shared" si="1"/>
        <v>12</v>
      </c>
      <c r="CK28">
        <f t="shared" si="1"/>
        <v>12</v>
      </c>
      <c r="CL28">
        <f t="shared" si="1"/>
        <v>12</v>
      </c>
      <c r="CM28">
        <f t="shared" si="1"/>
        <v>12</v>
      </c>
      <c r="CN28">
        <f t="shared" si="1"/>
        <v>12</v>
      </c>
      <c r="CO28">
        <f t="shared" si="1"/>
        <v>17</v>
      </c>
      <c r="CP28">
        <f t="shared" si="1"/>
        <v>12</v>
      </c>
      <c r="CQ28">
        <f>COUNTA(CQ4:CQ27)</f>
        <v>12</v>
      </c>
      <c r="CR28">
        <f t="shared" si="1"/>
        <v>12</v>
      </c>
      <c r="CS28">
        <f t="shared" si="1"/>
        <v>12</v>
      </c>
      <c r="CT28">
        <f t="shared" si="1"/>
        <v>12</v>
      </c>
      <c r="CU28">
        <f t="shared" si="1"/>
        <v>12</v>
      </c>
      <c r="CV28">
        <f t="shared" si="1"/>
        <v>16</v>
      </c>
      <c r="CW28">
        <f t="shared" si="1"/>
        <v>12</v>
      </c>
      <c r="CX28">
        <f t="shared" si="1"/>
        <v>12</v>
      </c>
      <c r="CY28">
        <f t="shared" si="1"/>
        <v>12</v>
      </c>
      <c r="CZ28">
        <f t="shared" si="1"/>
        <v>12</v>
      </c>
      <c r="DA28">
        <f t="shared" si="1"/>
        <v>12</v>
      </c>
      <c r="DB28">
        <f t="shared" si="1"/>
        <v>12</v>
      </c>
      <c r="DC28">
        <f t="shared" si="1"/>
        <v>16</v>
      </c>
      <c r="DD28">
        <f t="shared" si="1"/>
        <v>12</v>
      </c>
      <c r="DE28">
        <f t="shared" si="1"/>
        <v>12</v>
      </c>
      <c r="DF28">
        <f t="shared" si="1"/>
        <v>12</v>
      </c>
      <c r="DG28">
        <f t="shared" si="1"/>
        <v>12</v>
      </c>
      <c r="DH28">
        <f t="shared" si="1"/>
        <v>12</v>
      </c>
      <c r="DI28">
        <f t="shared" si="1"/>
        <v>12</v>
      </c>
      <c r="DJ28">
        <f t="shared" si="1"/>
        <v>13</v>
      </c>
      <c r="DK28">
        <f t="shared" si="1"/>
        <v>9</v>
      </c>
      <c r="DL28">
        <f t="shared" si="1"/>
        <v>9</v>
      </c>
      <c r="DM28">
        <f t="shared" si="1"/>
        <v>9</v>
      </c>
      <c r="DN28">
        <f t="shared" si="1"/>
        <v>9</v>
      </c>
      <c r="DO28">
        <f t="shared" si="1"/>
        <v>9</v>
      </c>
      <c r="DP28">
        <f t="shared" si="1"/>
        <v>9</v>
      </c>
      <c r="DQ28">
        <f t="shared" si="1"/>
        <v>16</v>
      </c>
      <c r="DR28">
        <f t="shared" si="1"/>
        <v>10</v>
      </c>
      <c r="DS28">
        <f t="shared" si="1"/>
        <v>10</v>
      </c>
      <c r="DT28">
        <f t="shared" si="1"/>
        <v>10</v>
      </c>
      <c r="DU28">
        <f t="shared" si="1"/>
        <v>10</v>
      </c>
      <c r="DV28">
        <f t="shared" si="1"/>
        <v>10</v>
      </c>
      <c r="DW28">
        <f t="shared" si="1"/>
        <v>10</v>
      </c>
      <c r="DX28">
        <f t="shared" si="1"/>
        <v>21</v>
      </c>
      <c r="DY28">
        <f t="shared" si="1"/>
        <v>21</v>
      </c>
      <c r="DZ28">
        <f t="shared" si="1"/>
        <v>21</v>
      </c>
      <c r="EA28">
        <f t="shared" si="1"/>
        <v>21</v>
      </c>
      <c r="EB28">
        <f t="shared" si="1"/>
        <v>21</v>
      </c>
      <c r="EC28">
        <f t="shared" ref="EC28:GN28" si="2">COUNTA(EC4:EC27)</f>
        <v>21</v>
      </c>
      <c r="ED28">
        <f t="shared" si="2"/>
        <v>21</v>
      </c>
      <c r="EE28">
        <f t="shared" si="2"/>
        <v>22</v>
      </c>
      <c r="EF28">
        <f t="shared" si="2"/>
        <v>21</v>
      </c>
      <c r="EG28">
        <f t="shared" si="2"/>
        <v>21</v>
      </c>
      <c r="EH28">
        <f t="shared" si="2"/>
        <v>21</v>
      </c>
      <c r="EI28">
        <f t="shared" si="2"/>
        <v>21</v>
      </c>
      <c r="EJ28">
        <f t="shared" si="2"/>
        <v>21</v>
      </c>
      <c r="EK28">
        <f t="shared" si="2"/>
        <v>21</v>
      </c>
      <c r="EL28">
        <f t="shared" si="2"/>
        <v>21</v>
      </c>
      <c r="EM28">
        <f t="shared" si="2"/>
        <v>10</v>
      </c>
      <c r="EN28">
        <f t="shared" si="2"/>
        <v>10</v>
      </c>
      <c r="EO28">
        <f t="shared" si="2"/>
        <v>10</v>
      </c>
      <c r="EP28">
        <f t="shared" si="2"/>
        <v>11</v>
      </c>
      <c r="EQ28">
        <f t="shared" si="2"/>
        <v>11</v>
      </c>
      <c r="ER28">
        <f t="shared" si="2"/>
        <v>11</v>
      </c>
      <c r="ES28">
        <f t="shared" si="2"/>
        <v>18</v>
      </c>
      <c r="ET28">
        <f t="shared" si="2"/>
        <v>11</v>
      </c>
      <c r="EU28">
        <f t="shared" si="2"/>
        <v>11</v>
      </c>
      <c r="EV28">
        <f t="shared" si="2"/>
        <v>11</v>
      </c>
      <c r="EW28">
        <f t="shared" si="2"/>
        <v>10</v>
      </c>
      <c r="EX28">
        <f t="shared" si="2"/>
        <v>10</v>
      </c>
      <c r="EY28">
        <f t="shared" si="2"/>
        <v>10</v>
      </c>
      <c r="EZ28">
        <f t="shared" si="2"/>
        <v>14</v>
      </c>
      <c r="FA28">
        <f t="shared" si="2"/>
        <v>12</v>
      </c>
      <c r="FB28">
        <f t="shared" si="2"/>
        <v>12</v>
      </c>
      <c r="FC28">
        <f t="shared" si="2"/>
        <v>12</v>
      </c>
      <c r="FD28">
        <f t="shared" si="2"/>
        <v>12</v>
      </c>
      <c r="FE28">
        <f t="shared" si="2"/>
        <v>12</v>
      </c>
      <c r="FF28">
        <f t="shared" si="2"/>
        <v>12</v>
      </c>
      <c r="FG28">
        <f t="shared" si="2"/>
        <v>15</v>
      </c>
      <c r="FH28">
        <f t="shared" si="2"/>
        <v>12</v>
      </c>
      <c r="FI28">
        <f t="shared" si="2"/>
        <v>12</v>
      </c>
      <c r="FJ28">
        <f t="shared" si="2"/>
        <v>11</v>
      </c>
      <c r="FK28">
        <f t="shared" si="2"/>
        <v>11</v>
      </c>
      <c r="FL28">
        <f t="shared" si="2"/>
        <v>12</v>
      </c>
      <c r="FM28">
        <f t="shared" si="2"/>
        <v>12</v>
      </c>
      <c r="FN28">
        <f t="shared" si="2"/>
        <v>15</v>
      </c>
      <c r="FO28">
        <f t="shared" si="2"/>
        <v>12</v>
      </c>
      <c r="FP28">
        <f t="shared" si="2"/>
        <v>12</v>
      </c>
      <c r="FQ28">
        <f t="shared" si="2"/>
        <v>12</v>
      </c>
      <c r="FR28">
        <f t="shared" si="2"/>
        <v>12</v>
      </c>
      <c r="FS28">
        <f t="shared" si="2"/>
        <v>12</v>
      </c>
      <c r="FT28">
        <f t="shared" si="2"/>
        <v>12</v>
      </c>
      <c r="FU28">
        <f t="shared" si="2"/>
        <v>16</v>
      </c>
      <c r="FV28">
        <f t="shared" si="2"/>
        <v>11</v>
      </c>
      <c r="FW28">
        <f t="shared" si="2"/>
        <v>11</v>
      </c>
      <c r="FX28">
        <f t="shared" si="2"/>
        <v>11</v>
      </c>
      <c r="FY28">
        <f t="shared" si="2"/>
        <v>11</v>
      </c>
      <c r="FZ28">
        <f t="shared" si="2"/>
        <v>11</v>
      </c>
      <c r="GA28">
        <f t="shared" si="2"/>
        <v>11</v>
      </c>
      <c r="GB28">
        <f t="shared" si="2"/>
        <v>15</v>
      </c>
      <c r="GC28">
        <f t="shared" si="2"/>
        <v>11</v>
      </c>
      <c r="GD28">
        <f t="shared" si="2"/>
        <v>11</v>
      </c>
      <c r="GE28">
        <f t="shared" si="2"/>
        <v>11</v>
      </c>
      <c r="GF28">
        <f t="shared" si="2"/>
        <v>11</v>
      </c>
      <c r="GG28">
        <f t="shared" si="2"/>
        <v>11</v>
      </c>
      <c r="GH28">
        <f t="shared" si="2"/>
        <v>10</v>
      </c>
      <c r="GI28">
        <f t="shared" si="2"/>
        <v>15</v>
      </c>
      <c r="GJ28">
        <f t="shared" si="2"/>
        <v>12</v>
      </c>
      <c r="GK28">
        <f t="shared" si="2"/>
        <v>12</v>
      </c>
      <c r="GL28">
        <f>COUNTA(GL4:GL27)</f>
        <v>12</v>
      </c>
      <c r="GM28">
        <f t="shared" si="2"/>
        <v>12</v>
      </c>
      <c r="GN28">
        <f t="shared" si="2"/>
        <v>12</v>
      </c>
      <c r="GO28">
        <f t="shared" ref="GO28:IZ28" si="3">COUNTA(GO4:GO27)</f>
        <v>12</v>
      </c>
      <c r="GP28">
        <f t="shared" si="3"/>
        <v>15</v>
      </c>
      <c r="GQ28">
        <f t="shared" si="3"/>
        <v>13</v>
      </c>
      <c r="GR28">
        <f t="shared" si="3"/>
        <v>13</v>
      </c>
      <c r="GS28">
        <f>COUNTA(GS4:GS27)</f>
        <v>13</v>
      </c>
      <c r="GT28">
        <f t="shared" si="3"/>
        <v>13</v>
      </c>
      <c r="GU28">
        <f t="shared" si="3"/>
        <v>13</v>
      </c>
      <c r="GV28">
        <f t="shared" si="3"/>
        <v>13</v>
      </c>
      <c r="GW28">
        <f t="shared" si="3"/>
        <v>18</v>
      </c>
      <c r="GX28">
        <f t="shared" si="3"/>
        <v>12</v>
      </c>
      <c r="GY28">
        <f t="shared" si="3"/>
        <v>12</v>
      </c>
      <c r="GZ28">
        <f t="shared" si="3"/>
        <v>12</v>
      </c>
      <c r="HA28">
        <f t="shared" si="3"/>
        <v>12</v>
      </c>
      <c r="HB28">
        <f t="shared" si="3"/>
        <v>12</v>
      </c>
      <c r="HC28">
        <f t="shared" si="3"/>
        <v>12</v>
      </c>
      <c r="HD28">
        <f t="shared" si="3"/>
        <v>13</v>
      </c>
      <c r="HE28">
        <f t="shared" si="3"/>
        <v>10</v>
      </c>
      <c r="HF28">
        <f t="shared" si="3"/>
        <v>10</v>
      </c>
      <c r="HG28">
        <f t="shared" si="3"/>
        <v>10</v>
      </c>
      <c r="HH28">
        <f t="shared" si="3"/>
        <v>10</v>
      </c>
      <c r="HI28">
        <f t="shared" si="3"/>
        <v>10</v>
      </c>
      <c r="HJ28">
        <f t="shared" si="3"/>
        <v>10</v>
      </c>
      <c r="HK28">
        <f t="shared" si="3"/>
        <v>12</v>
      </c>
      <c r="HL28">
        <f t="shared" si="3"/>
        <v>9</v>
      </c>
      <c r="HM28">
        <f>COUNTA(HM4:HM27)</f>
        <v>9</v>
      </c>
      <c r="HN28">
        <f t="shared" si="3"/>
        <v>9</v>
      </c>
      <c r="HO28">
        <f t="shared" si="3"/>
        <v>9</v>
      </c>
      <c r="HP28">
        <f t="shared" si="3"/>
        <v>9</v>
      </c>
      <c r="HQ28">
        <f t="shared" si="3"/>
        <v>9</v>
      </c>
      <c r="HR28">
        <f t="shared" si="3"/>
        <v>12</v>
      </c>
      <c r="HS28">
        <f t="shared" si="3"/>
        <v>11</v>
      </c>
      <c r="HT28">
        <f t="shared" si="3"/>
        <v>11</v>
      </c>
      <c r="HU28">
        <f t="shared" si="3"/>
        <v>11</v>
      </c>
      <c r="HV28">
        <f t="shared" si="3"/>
        <v>11</v>
      </c>
      <c r="HW28">
        <f t="shared" si="3"/>
        <v>11</v>
      </c>
      <c r="HX28">
        <f t="shared" si="3"/>
        <v>8</v>
      </c>
      <c r="HY28">
        <f t="shared" si="3"/>
        <v>13</v>
      </c>
      <c r="HZ28">
        <f t="shared" si="3"/>
        <v>10</v>
      </c>
      <c r="IA28">
        <f t="shared" si="3"/>
        <v>10</v>
      </c>
      <c r="IB28">
        <f t="shared" si="3"/>
        <v>10</v>
      </c>
      <c r="IC28">
        <f t="shared" si="3"/>
        <v>10</v>
      </c>
      <c r="ID28">
        <f t="shared" si="3"/>
        <v>12</v>
      </c>
      <c r="IE28">
        <f t="shared" si="3"/>
        <v>11</v>
      </c>
      <c r="IF28">
        <f t="shared" si="3"/>
        <v>14</v>
      </c>
      <c r="IG28">
        <f t="shared" si="3"/>
        <v>10</v>
      </c>
      <c r="IH28">
        <f t="shared" si="3"/>
        <v>10</v>
      </c>
      <c r="II28">
        <f t="shared" si="3"/>
        <v>10</v>
      </c>
      <c r="IJ28">
        <f t="shared" si="3"/>
        <v>10</v>
      </c>
      <c r="IK28">
        <f t="shared" si="3"/>
        <v>10</v>
      </c>
      <c r="IL28">
        <f t="shared" si="3"/>
        <v>10</v>
      </c>
      <c r="IM28">
        <f t="shared" si="3"/>
        <v>14</v>
      </c>
      <c r="IN28">
        <f t="shared" si="3"/>
        <v>11</v>
      </c>
      <c r="IO28">
        <f t="shared" si="3"/>
        <v>11</v>
      </c>
      <c r="IP28">
        <f t="shared" si="3"/>
        <v>11</v>
      </c>
      <c r="IQ28">
        <f t="shared" si="3"/>
        <v>11</v>
      </c>
      <c r="IR28">
        <f t="shared" si="3"/>
        <v>11</v>
      </c>
      <c r="IS28">
        <f t="shared" si="3"/>
        <v>11</v>
      </c>
      <c r="IT28">
        <f t="shared" si="3"/>
        <v>14</v>
      </c>
      <c r="IU28">
        <f t="shared" si="3"/>
        <v>12</v>
      </c>
      <c r="IV28">
        <f t="shared" si="3"/>
        <v>12</v>
      </c>
      <c r="IW28">
        <f t="shared" si="3"/>
        <v>12</v>
      </c>
      <c r="IX28">
        <f t="shared" si="3"/>
        <v>11</v>
      </c>
      <c r="IY28">
        <f t="shared" si="3"/>
        <v>11</v>
      </c>
      <c r="IZ28">
        <f t="shared" si="3"/>
        <v>10</v>
      </c>
      <c r="JA28">
        <f t="shared" ref="JA28:LL28" si="4">COUNTA(JA4:JA27)</f>
        <v>12</v>
      </c>
      <c r="JB28">
        <f t="shared" si="4"/>
        <v>9</v>
      </c>
      <c r="JC28">
        <f t="shared" si="4"/>
        <v>9</v>
      </c>
      <c r="JD28">
        <f t="shared" si="4"/>
        <v>9</v>
      </c>
      <c r="JE28">
        <f t="shared" si="4"/>
        <v>11</v>
      </c>
      <c r="JF28">
        <f t="shared" si="4"/>
        <v>11</v>
      </c>
      <c r="JG28">
        <f t="shared" si="4"/>
        <v>11</v>
      </c>
      <c r="JH28">
        <f t="shared" si="4"/>
        <v>14</v>
      </c>
      <c r="JI28">
        <f t="shared" si="4"/>
        <v>12</v>
      </c>
      <c r="JJ28">
        <f t="shared" si="4"/>
        <v>12</v>
      </c>
      <c r="JK28">
        <f t="shared" si="4"/>
        <v>12</v>
      </c>
      <c r="JL28">
        <f t="shared" si="4"/>
        <v>12</v>
      </c>
      <c r="JM28">
        <f t="shared" si="4"/>
        <v>12</v>
      </c>
      <c r="JN28">
        <f t="shared" si="4"/>
        <v>12</v>
      </c>
      <c r="JO28">
        <f t="shared" si="4"/>
        <v>14</v>
      </c>
      <c r="JP28">
        <f t="shared" si="4"/>
        <v>12</v>
      </c>
      <c r="JQ28">
        <f t="shared" si="4"/>
        <v>12</v>
      </c>
      <c r="JR28">
        <f t="shared" si="4"/>
        <v>12</v>
      </c>
      <c r="JS28">
        <f t="shared" si="4"/>
        <v>12</v>
      </c>
      <c r="JT28">
        <f t="shared" si="4"/>
        <v>12</v>
      </c>
      <c r="JU28">
        <f t="shared" si="4"/>
        <v>12</v>
      </c>
      <c r="JV28">
        <f t="shared" si="4"/>
        <v>15</v>
      </c>
      <c r="JW28">
        <f t="shared" si="4"/>
        <v>11</v>
      </c>
      <c r="JX28">
        <f t="shared" si="4"/>
        <v>11</v>
      </c>
      <c r="JY28">
        <f t="shared" si="4"/>
        <v>11</v>
      </c>
      <c r="JZ28">
        <f t="shared" si="4"/>
        <v>10</v>
      </c>
      <c r="KA28">
        <f t="shared" si="4"/>
        <v>10</v>
      </c>
      <c r="KB28">
        <f t="shared" si="4"/>
        <v>11</v>
      </c>
      <c r="KC28">
        <f t="shared" si="4"/>
        <v>16</v>
      </c>
      <c r="KD28">
        <f t="shared" si="4"/>
        <v>12</v>
      </c>
      <c r="KE28">
        <f t="shared" si="4"/>
        <v>12</v>
      </c>
      <c r="KF28">
        <f t="shared" si="4"/>
        <v>12</v>
      </c>
      <c r="KG28">
        <f t="shared" si="4"/>
        <v>12</v>
      </c>
      <c r="KH28">
        <f t="shared" si="4"/>
        <v>12</v>
      </c>
      <c r="KI28">
        <f t="shared" si="4"/>
        <v>11</v>
      </c>
      <c r="KJ28">
        <f t="shared" si="4"/>
        <v>15</v>
      </c>
      <c r="KK28">
        <f t="shared" si="4"/>
        <v>12</v>
      </c>
      <c r="KL28">
        <f t="shared" si="4"/>
        <v>12</v>
      </c>
      <c r="KM28">
        <f t="shared" si="4"/>
        <v>12</v>
      </c>
      <c r="KN28">
        <f t="shared" si="4"/>
        <v>11</v>
      </c>
      <c r="KO28">
        <f t="shared" si="4"/>
        <v>10</v>
      </c>
      <c r="KP28">
        <f t="shared" si="4"/>
        <v>10</v>
      </c>
      <c r="KQ28">
        <f t="shared" si="4"/>
        <v>11</v>
      </c>
      <c r="KR28">
        <f t="shared" si="4"/>
        <v>10</v>
      </c>
      <c r="KS28">
        <f t="shared" si="4"/>
        <v>10</v>
      </c>
      <c r="KT28">
        <f t="shared" si="4"/>
        <v>10</v>
      </c>
      <c r="KU28">
        <f t="shared" si="4"/>
        <v>10</v>
      </c>
      <c r="KV28">
        <f t="shared" si="4"/>
        <v>10</v>
      </c>
      <c r="KW28">
        <f t="shared" si="4"/>
        <v>10</v>
      </c>
      <c r="KX28">
        <f t="shared" si="4"/>
        <v>11</v>
      </c>
      <c r="KY28">
        <f t="shared" si="4"/>
        <v>8</v>
      </c>
      <c r="KZ28">
        <f t="shared" si="4"/>
        <v>11</v>
      </c>
      <c r="LA28">
        <f t="shared" si="4"/>
        <v>11</v>
      </c>
      <c r="LB28">
        <f t="shared" si="4"/>
        <v>11</v>
      </c>
      <c r="LC28">
        <f t="shared" si="4"/>
        <v>11</v>
      </c>
      <c r="LD28">
        <f t="shared" si="4"/>
        <v>9</v>
      </c>
      <c r="LE28">
        <f t="shared" si="4"/>
        <v>15</v>
      </c>
      <c r="LF28">
        <f t="shared" si="4"/>
        <v>12</v>
      </c>
      <c r="LG28">
        <f t="shared" si="4"/>
        <v>12</v>
      </c>
      <c r="LH28">
        <f t="shared" si="4"/>
        <v>11</v>
      </c>
      <c r="LI28">
        <f t="shared" si="4"/>
        <v>11</v>
      </c>
      <c r="LJ28">
        <f t="shared" si="4"/>
        <v>11</v>
      </c>
      <c r="LK28">
        <f t="shared" si="4"/>
        <v>10</v>
      </c>
      <c r="LL28">
        <f t="shared" si="4"/>
        <v>13</v>
      </c>
      <c r="LM28">
        <f t="shared" ref="LM28:LY28" si="5">COUNTA(LM4:LM27)</f>
        <v>11</v>
      </c>
      <c r="LN28">
        <f t="shared" si="5"/>
        <v>11</v>
      </c>
      <c r="LO28">
        <f t="shared" si="5"/>
        <v>11</v>
      </c>
      <c r="LP28">
        <f t="shared" si="5"/>
        <v>11</v>
      </c>
      <c r="LQ28">
        <f t="shared" si="5"/>
        <v>11</v>
      </c>
      <c r="LR28">
        <f t="shared" si="5"/>
        <v>10</v>
      </c>
      <c r="LS28">
        <f t="shared" si="5"/>
        <v>13</v>
      </c>
      <c r="LT28">
        <f t="shared" si="5"/>
        <v>10</v>
      </c>
      <c r="LU28">
        <f t="shared" si="5"/>
        <v>10</v>
      </c>
      <c r="LV28">
        <f t="shared" si="5"/>
        <v>10</v>
      </c>
      <c r="LW28">
        <f t="shared" si="5"/>
        <v>10</v>
      </c>
      <c r="LX28">
        <f t="shared" si="5"/>
        <v>10</v>
      </c>
      <c r="LY28">
        <f t="shared" si="5"/>
        <v>10</v>
      </c>
    </row>
    <row r="29" spans="1:337" x14ac:dyDescent="0.25">
      <c r="AS29" s="26" t="s">
        <v>85</v>
      </c>
      <c r="EF29" s="26" t="s">
        <v>86</v>
      </c>
      <c r="HS29" s="26" t="s">
        <v>85</v>
      </c>
      <c r="LG29" s="26" t="s">
        <v>85</v>
      </c>
    </row>
    <row r="30" spans="1:337" x14ac:dyDescent="0.25">
      <c r="AS30" s="26"/>
      <c r="EF30" s="26"/>
      <c r="HS30" s="26"/>
      <c r="LG30" s="26"/>
    </row>
    <row r="31" spans="1:337" x14ac:dyDescent="0.25">
      <c r="AS31" s="26"/>
      <c r="EF31" s="26"/>
      <c r="HS31" s="26"/>
      <c r="LG31" s="26"/>
    </row>
    <row r="32" spans="1:337" x14ac:dyDescent="0.25">
      <c r="AS32" s="26"/>
      <c r="EF32" s="26"/>
    </row>
    <row r="33" spans="1:149" ht="15.75" x14ac:dyDescent="0.25">
      <c r="A33" s="24" t="s">
        <v>87</v>
      </c>
      <c r="B33" s="25" t="s">
        <v>79</v>
      </c>
      <c r="AS33" s="26"/>
      <c r="DX33" s="15">
        <v>5</v>
      </c>
      <c r="DY33" s="16">
        <v>10.5</v>
      </c>
      <c r="DZ33" s="16">
        <v>10.5</v>
      </c>
      <c r="EA33" s="16">
        <v>10.5</v>
      </c>
      <c r="EB33" s="16">
        <v>10.5</v>
      </c>
      <c r="EC33" s="16">
        <v>10.5</v>
      </c>
      <c r="ED33" s="16">
        <v>10.5</v>
      </c>
      <c r="EE33" s="16">
        <v>10.5</v>
      </c>
      <c r="EF33" s="16">
        <v>10.5</v>
      </c>
      <c r="EG33" s="16">
        <v>10.5</v>
      </c>
      <c r="EH33" s="16">
        <v>10.5</v>
      </c>
      <c r="EI33" s="16">
        <v>10.5</v>
      </c>
      <c r="EJ33" s="16">
        <v>10.5</v>
      </c>
      <c r="EK33" s="16">
        <v>10.5</v>
      </c>
      <c r="EL33" s="16">
        <v>10.5</v>
      </c>
      <c r="EM33" s="16">
        <v>10.5</v>
      </c>
      <c r="EN33" s="16">
        <v>10.5</v>
      </c>
      <c r="EO33" s="16">
        <v>10.5</v>
      </c>
      <c r="EP33" s="16">
        <v>10.5</v>
      </c>
      <c r="EQ33" s="16">
        <v>10.5</v>
      </c>
      <c r="ER33" s="16">
        <v>10.5</v>
      </c>
      <c r="ES33" s="15">
        <v>5</v>
      </c>
    </row>
    <row r="39" spans="1:149" x14ac:dyDescent="0.25">
      <c r="B39" s="45"/>
    </row>
    <row r="40" spans="1:149" x14ac:dyDescent="0.25">
      <c r="B40" s="45"/>
    </row>
  </sheetData>
  <autoFilter ref="A2:LY29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0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7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4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1" showButton="0"/>
    <filterColumn colId="182" showButton="0"/>
    <filterColumn colId="184" showButton="0"/>
    <filterColumn colId="185" showButton="0"/>
    <filterColumn colId="186" showButton="0"/>
    <filterColumn colId="187" showButton="0"/>
    <filterColumn colId="188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5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2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09" showButton="0"/>
    <filterColumn colId="210" showButton="0"/>
    <filterColumn colId="211" showButton="0"/>
    <filterColumn colId="212" showButton="0"/>
    <filterColumn colId="213" showButton="0"/>
    <filterColumn colId="215" showButton="0"/>
    <filterColumn colId="216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3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0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7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  <filterColumn colId="245" showButton="0"/>
    <filterColumn colId="246" showButton="0"/>
    <filterColumn colId="247" showButton="0"/>
    <filterColumn colId="248" showButton="0"/>
    <filterColumn colId="249" showButton="0"/>
    <filterColumn colId="250" showButton="0"/>
    <filterColumn colId="251" showButton="0"/>
    <filterColumn colId="252" showButton="0"/>
    <filterColumn colId="253" showButton="0"/>
    <filterColumn colId="254" showButton="0"/>
    <filterColumn colId="255" showButton="0"/>
    <filterColumn colId="256" showButton="0"/>
    <filterColumn colId="257" showButton="0"/>
    <filterColumn colId="258" showButton="0"/>
    <filterColumn colId="259" showButton="0"/>
    <filterColumn colId="260" showButton="0"/>
    <filterColumn colId="261" showButton="0"/>
    <filterColumn colId="262" showButton="0"/>
    <filterColumn colId="263" showButton="0"/>
    <filterColumn colId="264" showButton="0"/>
    <filterColumn colId="265" showButton="0"/>
    <filterColumn colId="266" showButton="0"/>
    <filterColumn colId="267" showButton="0"/>
    <filterColumn colId="268" showButton="0"/>
    <filterColumn colId="269" showButton="0"/>
    <filterColumn colId="270" showButton="0"/>
    <filterColumn colId="271" showButton="0"/>
    <filterColumn colId="272" showButton="0"/>
    <filterColumn colId="273" showButton="0"/>
    <filterColumn colId="274" showButton="0"/>
    <filterColumn colId="276" showButton="0"/>
    <filterColumn colId="277" showButton="0"/>
    <filterColumn colId="278" showButton="0"/>
    <filterColumn colId="279" showButton="0"/>
    <filterColumn colId="280" showButton="0"/>
    <filterColumn colId="281" showButton="0"/>
    <filterColumn colId="282" showButton="0"/>
    <filterColumn colId="283" showButton="0"/>
    <filterColumn colId="284" showButton="0"/>
    <filterColumn colId="285" showButton="0"/>
    <filterColumn colId="286" showButton="0"/>
    <filterColumn colId="287" showButton="0"/>
    <filterColumn colId="288" showButton="0"/>
    <filterColumn colId="289" showButton="0"/>
    <filterColumn colId="290" showButton="0"/>
    <filterColumn colId="291" showButton="0"/>
    <filterColumn colId="292" showButton="0"/>
    <filterColumn colId="293" showButton="0"/>
    <filterColumn colId="294" showButton="0"/>
    <filterColumn colId="295" showButton="0"/>
    <filterColumn colId="296" showButton="0"/>
    <filterColumn colId="297" showButton="0"/>
    <filterColumn colId="298" showButton="0"/>
    <filterColumn colId="299" showButton="0"/>
    <filterColumn colId="300" showButton="0"/>
    <filterColumn colId="301" showButton="0"/>
    <filterColumn colId="302" showButton="0"/>
    <filterColumn colId="303" showButton="0"/>
    <filterColumn colId="304" showButton="0"/>
    <filterColumn colId="306" showButton="0"/>
    <filterColumn colId="307" showButton="0"/>
    <filterColumn colId="308" showButton="0"/>
    <filterColumn colId="309" showButton="0"/>
    <filterColumn colId="310" showButton="0"/>
    <filterColumn colId="311" showButton="0"/>
    <filterColumn colId="312" showButton="0"/>
    <filterColumn colId="313" showButton="0"/>
    <filterColumn colId="314" showButton="0"/>
    <filterColumn colId="315" showButton="0"/>
    <filterColumn colId="316" showButton="0"/>
    <filterColumn colId="317" showButton="0"/>
    <filterColumn colId="318" showButton="0"/>
    <filterColumn colId="319" showButton="0"/>
    <filterColumn colId="320" showButton="0"/>
    <filterColumn colId="321" showButton="0"/>
    <filterColumn colId="322" showButton="0"/>
    <filterColumn colId="323" showButton="0"/>
    <filterColumn colId="324" showButton="0"/>
    <filterColumn colId="325" showButton="0"/>
    <filterColumn colId="326" showButton="0"/>
    <filterColumn colId="327" showButton="0"/>
    <filterColumn colId="328" showButton="0"/>
    <filterColumn colId="329" showButton="0"/>
    <filterColumn colId="330" showButton="0"/>
    <filterColumn colId="331" showButton="0"/>
    <filterColumn colId="332" showButton="0"/>
    <filterColumn colId="333" showButton="0"/>
    <filterColumn colId="334" showButton="0"/>
    <filterColumn colId="335" showButton="0"/>
  </autoFilter>
  <mergeCells count="11">
    <mergeCell ref="D2:AE2"/>
    <mergeCell ref="AF2:BJ2"/>
    <mergeCell ref="BK2:CN2"/>
    <mergeCell ref="CO2:DS2"/>
    <mergeCell ref="DT2:EW2"/>
    <mergeCell ref="JQ2:KT2"/>
    <mergeCell ref="KU2:LY2"/>
    <mergeCell ref="EX2:GB2"/>
    <mergeCell ref="GC2:HG2"/>
    <mergeCell ref="HH2:IK2"/>
    <mergeCell ref="IL2:JP2"/>
  </mergeCells>
  <pageMargins left="0.7" right="0.7" top="0.75" bottom="0.75" header="0.3" footer="0.3"/>
  <pageSetup orientation="portrait" r:id="rId1"/>
  <ignoredErrors>
    <ignoredError sqref="D28:BN28 BO28:CQ28 CR28:GL28 HH28:HL28 GM28:GS28 GT28:HG28 HN28:LY28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MM59"/>
  <sheetViews>
    <sheetView zoomScale="70" zoomScaleNormal="7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A14" sqref="A14:XFD14"/>
    </sheetView>
  </sheetViews>
  <sheetFormatPr defaultRowHeight="15" x14ac:dyDescent="0.25"/>
  <cols>
    <col min="1" max="1" width="22.7109375" customWidth="1"/>
    <col min="2" max="2" width="6" customWidth="1"/>
    <col min="3" max="3" width="31.7109375" bestFit="1" customWidth="1"/>
    <col min="4" max="4" width="5.5703125" customWidth="1"/>
    <col min="5" max="5" width="11.5703125" customWidth="1"/>
    <col min="6" max="14" width="6.7109375" customWidth="1"/>
    <col min="15" max="36" width="7.7109375" customWidth="1"/>
    <col min="37" max="45" width="6.42578125" customWidth="1"/>
    <col min="46" max="66" width="7.42578125" customWidth="1"/>
    <col min="67" max="75" width="6.7109375" customWidth="1"/>
    <col min="76" max="97" width="7.7109375" customWidth="1"/>
    <col min="98" max="106" width="6.5703125" customWidth="1"/>
    <col min="107" max="127" width="7.5703125" customWidth="1"/>
    <col min="128" max="136" width="6.5703125" customWidth="1"/>
    <col min="137" max="158" width="7.5703125" customWidth="1"/>
    <col min="159" max="167" width="6" customWidth="1"/>
    <col min="168" max="189" width="7" customWidth="1"/>
    <col min="190" max="198" width="5.85546875" customWidth="1"/>
    <col min="199" max="219" width="6.85546875" customWidth="1"/>
    <col min="220" max="228" width="6.7109375" bestFit="1" customWidth="1"/>
    <col min="229" max="249" width="7.7109375" bestFit="1" customWidth="1"/>
    <col min="250" max="250" width="7.28515625" customWidth="1"/>
    <col min="251" max="259" width="6.140625" bestFit="1" customWidth="1"/>
    <col min="260" max="273" width="7.140625" bestFit="1" customWidth="1"/>
    <col min="274" max="280" width="6.7109375" customWidth="1"/>
    <col min="281" max="311" width="6.5703125" customWidth="1"/>
    <col min="312" max="312" width="26.7109375" customWidth="1"/>
  </cols>
  <sheetData>
    <row r="1" spans="1:331" s="29" customFormat="1" x14ac:dyDescent="0.25">
      <c r="F1" s="1302" t="s">
        <v>115</v>
      </c>
      <c r="G1" s="1303"/>
      <c r="H1" s="1303"/>
      <c r="I1" s="1303"/>
      <c r="J1" s="1303"/>
      <c r="K1" s="1303"/>
      <c r="L1" s="1303"/>
      <c r="M1" s="1303"/>
      <c r="N1" s="1303"/>
      <c r="O1" s="1303"/>
      <c r="P1" s="1303"/>
      <c r="Q1" s="1303"/>
      <c r="R1" s="1303"/>
      <c r="S1" s="1303"/>
      <c r="T1" s="1303"/>
      <c r="U1" s="1303"/>
      <c r="V1" s="1303"/>
      <c r="W1" s="1303"/>
      <c r="X1" s="1303"/>
      <c r="Y1" s="1303"/>
      <c r="Z1" s="1303"/>
      <c r="AA1" s="1303"/>
      <c r="AB1" s="1303"/>
      <c r="AC1" s="1303"/>
      <c r="AD1" s="1303"/>
      <c r="AE1" s="1303"/>
      <c r="AF1" s="1303"/>
      <c r="AG1" s="1303"/>
      <c r="AH1" s="1303"/>
      <c r="AI1" s="1303"/>
      <c r="AJ1" s="1304"/>
      <c r="AK1" s="1305" t="s">
        <v>114</v>
      </c>
      <c r="AL1" s="1306"/>
      <c r="AM1" s="1306"/>
      <c r="AN1" s="1306"/>
      <c r="AO1" s="1306"/>
      <c r="AP1" s="1306"/>
      <c r="AQ1" s="1306"/>
      <c r="AR1" s="1306"/>
      <c r="AS1" s="1306"/>
      <c r="AT1" s="1306"/>
      <c r="AU1" s="1306"/>
      <c r="AV1" s="1306"/>
      <c r="AW1" s="1306"/>
      <c r="AX1" s="1306"/>
      <c r="AY1" s="1306"/>
      <c r="AZ1" s="1306"/>
      <c r="BA1" s="1306"/>
      <c r="BB1" s="1306"/>
      <c r="BC1" s="1306"/>
      <c r="BD1" s="1306"/>
      <c r="BE1" s="1306"/>
      <c r="BF1" s="1306"/>
      <c r="BG1" s="1306"/>
      <c r="BH1" s="1306"/>
      <c r="BI1" s="1306"/>
      <c r="BJ1" s="1306"/>
      <c r="BK1" s="1306"/>
      <c r="BL1" s="1306"/>
      <c r="BM1" s="1306"/>
      <c r="BN1" s="1307"/>
      <c r="BO1" s="1308" t="s">
        <v>104</v>
      </c>
      <c r="BP1" s="1309"/>
      <c r="BQ1" s="1309"/>
      <c r="BR1" s="1309"/>
      <c r="BS1" s="1309"/>
      <c r="BT1" s="1309"/>
      <c r="BU1" s="1309"/>
      <c r="BV1" s="1309"/>
      <c r="BW1" s="1309"/>
      <c r="BX1" s="1309"/>
      <c r="BY1" s="1309"/>
      <c r="BZ1" s="1309"/>
      <c r="CA1" s="1309"/>
      <c r="CB1" s="1309"/>
      <c r="CC1" s="1309"/>
      <c r="CD1" s="1309"/>
      <c r="CE1" s="1309"/>
      <c r="CF1" s="1309"/>
      <c r="CG1" s="1309"/>
      <c r="CH1" s="1309"/>
      <c r="CI1" s="1309"/>
      <c r="CJ1" s="1309"/>
      <c r="CK1" s="1309"/>
      <c r="CL1" s="1309"/>
      <c r="CM1" s="1309"/>
      <c r="CN1" s="1309"/>
      <c r="CO1" s="1309"/>
      <c r="CP1" s="1309"/>
      <c r="CQ1" s="1309"/>
      <c r="CR1" s="1309"/>
      <c r="CS1" s="1310"/>
      <c r="CT1" s="1305" t="s">
        <v>103</v>
      </c>
      <c r="CU1" s="1306"/>
      <c r="CV1" s="1306"/>
      <c r="CW1" s="1306"/>
      <c r="CX1" s="1306"/>
      <c r="CY1" s="1306"/>
      <c r="CZ1" s="1306"/>
      <c r="DA1" s="1306"/>
      <c r="DB1" s="1306"/>
      <c r="DC1" s="1306"/>
      <c r="DD1" s="1306"/>
      <c r="DE1" s="1306"/>
      <c r="DF1" s="1306"/>
      <c r="DG1" s="1306"/>
      <c r="DH1" s="1306"/>
      <c r="DI1" s="1306"/>
      <c r="DJ1" s="1306"/>
      <c r="DK1" s="1306"/>
      <c r="DL1" s="1306"/>
      <c r="DM1" s="1306"/>
      <c r="DN1" s="1306"/>
      <c r="DO1" s="1306"/>
      <c r="DP1" s="1306"/>
      <c r="DQ1" s="1306"/>
      <c r="DR1" s="1306"/>
      <c r="DS1" s="1306"/>
      <c r="DT1" s="1306"/>
      <c r="DU1" s="1306"/>
      <c r="DV1" s="1306"/>
      <c r="DW1" s="1307"/>
      <c r="DX1" s="1302" t="s">
        <v>105</v>
      </c>
      <c r="DY1" s="1303"/>
      <c r="DZ1" s="1303"/>
      <c r="EA1" s="1303"/>
      <c r="EB1" s="1303"/>
      <c r="EC1" s="1303"/>
      <c r="ED1" s="1303"/>
      <c r="EE1" s="1303"/>
      <c r="EF1" s="1303"/>
      <c r="EG1" s="1303"/>
      <c r="EH1" s="1303"/>
      <c r="EI1" s="1303"/>
      <c r="EJ1" s="1303"/>
      <c r="EK1" s="1303"/>
      <c r="EL1" s="1303"/>
      <c r="EM1" s="1303"/>
      <c r="EN1" s="1303"/>
      <c r="EO1" s="1303"/>
      <c r="EP1" s="1303"/>
      <c r="EQ1" s="1303"/>
      <c r="ER1" s="1303"/>
      <c r="ES1" s="1303"/>
      <c r="ET1" s="1303"/>
      <c r="EU1" s="1303"/>
      <c r="EV1" s="1303"/>
      <c r="EW1" s="1303"/>
      <c r="EX1" s="1303"/>
      <c r="EY1" s="1303"/>
      <c r="EZ1" s="1303"/>
      <c r="FA1" s="1303"/>
      <c r="FB1" s="1304"/>
      <c r="FC1" s="1299" t="s">
        <v>106</v>
      </c>
      <c r="FD1" s="1300"/>
      <c r="FE1" s="1300"/>
      <c r="FF1" s="1300"/>
      <c r="FG1" s="1300"/>
      <c r="FH1" s="1300"/>
      <c r="FI1" s="1300"/>
      <c r="FJ1" s="1300"/>
      <c r="FK1" s="1300"/>
      <c r="FL1" s="1300"/>
      <c r="FM1" s="1300"/>
      <c r="FN1" s="1300"/>
      <c r="FO1" s="1300"/>
      <c r="FP1" s="1300"/>
      <c r="FQ1" s="1300"/>
      <c r="FR1" s="1300"/>
      <c r="FS1" s="1300"/>
      <c r="FT1" s="1300"/>
      <c r="FU1" s="1300"/>
      <c r="FV1" s="1300"/>
      <c r="FW1" s="1300"/>
      <c r="FX1" s="1300"/>
      <c r="FY1" s="1300"/>
      <c r="FZ1" s="1300"/>
      <c r="GA1" s="1300"/>
      <c r="GB1" s="1300"/>
      <c r="GC1" s="1300"/>
      <c r="GD1" s="1300"/>
      <c r="GE1" s="1300"/>
      <c r="GF1" s="1300"/>
      <c r="GG1" s="1301"/>
      <c r="GH1" s="1297" t="s">
        <v>123</v>
      </c>
      <c r="GI1" s="1297"/>
      <c r="GJ1" s="1297"/>
      <c r="GK1" s="1297"/>
      <c r="GL1" s="1297"/>
      <c r="GM1" s="1297"/>
      <c r="GN1" s="1297"/>
      <c r="GO1" s="1297"/>
      <c r="GP1" s="1297"/>
      <c r="GQ1" s="1297"/>
      <c r="GR1" s="1297"/>
      <c r="GS1" s="1297"/>
      <c r="GT1" s="1297"/>
      <c r="GU1" s="1297"/>
      <c r="GV1" s="1297"/>
      <c r="GW1" s="1297"/>
      <c r="GX1" s="1297"/>
      <c r="GY1" s="1297"/>
      <c r="GZ1" s="1297"/>
      <c r="HA1" s="1297"/>
      <c r="HB1" s="1297"/>
      <c r="HC1" s="1297"/>
      <c r="HD1" s="1297"/>
      <c r="HE1" s="1297"/>
      <c r="HF1" s="1297"/>
      <c r="HG1" s="1297"/>
      <c r="HH1" s="1297"/>
      <c r="HI1" s="1297"/>
      <c r="HJ1" s="1297"/>
      <c r="HK1" s="1298"/>
      <c r="HL1" s="1262" t="s">
        <v>138</v>
      </c>
      <c r="HM1" s="1263"/>
      <c r="HN1" s="1263"/>
      <c r="HO1" s="1263"/>
      <c r="HP1" s="1263"/>
      <c r="HQ1" s="1263"/>
      <c r="HR1" s="1263"/>
      <c r="HS1" s="1263"/>
      <c r="HT1" s="1263"/>
      <c r="HU1" s="1263"/>
      <c r="HV1" s="1263"/>
      <c r="HW1" s="1263"/>
      <c r="HX1" s="1263"/>
      <c r="HY1" s="1263"/>
      <c r="HZ1" s="1263"/>
      <c r="IA1" s="1263"/>
      <c r="IB1" s="1263"/>
      <c r="IC1" s="1263"/>
      <c r="ID1" s="1263"/>
      <c r="IE1" s="1263"/>
      <c r="IF1" s="1263"/>
      <c r="IG1" s="1263"/>
      <c r="IH1" s="1263"/>
      <c r="II1" s="1263"/>
      <c r="IJ1" s="1263"/>
      <c r="IK1" s="1263"/>
      <c r="IL1" s="1263"/>
      <c r="IM1" s="1263"/>
      <c r="IN1" s="1263"/>
      <c r="IO1" s="1263"/>
      <c r="IP1" s="1264"/>
      <c r="IQ1" s="1295" t="s">
        <v>204</v>
      </c>
      <c r="IR1" s="1296"/>
      <c r="IS1" s="1296"/>
      <c r="IT1" s="1296"/>
      <c r="IU1" s="1296"/>
      <c r="IV1" s="1296"/>
      <c r="IW1" s="1296"/>
      <c r="IX1" s="1296"/>
      <c r="IY1" s="1296"/>
      <c r="IZ1" s="1296"/>
      <c r="JA1" s="1296"/>
      <c r="JB1" s="1296"/>
      <c r="JC1" s="1296"/>
      <c r="JD1" s="1296"/>
      <c r="JE1" s="1296"/>
      <c r="JF1" s="1296"/>
      <c r="JG1" s="1296"/>
      <c r="JH1" s="1296"/>
      <c r="JI1" s="1296"/>
      <c r="JJ1" s="1296"/>
      <c r="JK1" s="1296"/>
      <c r="JL1" s="1296"/>
      <c r="JM1" s="1296"/>
      <c r="JN1" s="1296"/>
      <c r="JO1" s="1296"/>
      <c r="JP1" s="1296"/>
      <c r="JQ1" s="1296"/>
      <c r="JR1" s="1296"/>
      <c r="JS1" s="1296"/>
      <c r="JT1" s="1296"/>
      <c r="JU1" s="1291" t="s">
        <v>205</v>
      </c>
      <c r="JV1" s="1292"/>
      <c r="JW1" s="1292"/>
      <c r="JX1" s="1292"/>
      <c r="JY1" s="1292"/>
      <c r="JZ1" s="1292"/>
      <c r="KA1" s="1292"/>
      <c r="KB1" s="1292"/>
      <c r="KC1" s="1292"/>
      <c r="KD1" s="1292"/>
      <c r="KE1" s="1292"/>
      <c r="KF1" s="1292"/>
      <c r="KG1" s="1292"/>
      <c r="KH1" s="1292"/>
      <c r="KI1" s="1292"/>
      <c r="KJ1" s="1292"/>
      <c r="KK1" s="1292"/>
      <c r="KL1" s="1292"/>
      <c r="KM1" s="1292"/>
      <c r="KN1" s="1292"/>
      <c r="KO1" s="1292"/>
      <c r="KP1" s="1292"/>
      <c r="KQ1" s="1292"/>
      <c r="KR1" s="1292"/>
      <c r="KS1" s="1292"/>
      <c r="KT1" s="1292"/>
      <c r="KU1" s="1292"/>
      <c r="KV1" s="1292"/>
      <c r="KW1" s="1292"/>
      <c r="KX1" s="1292"/>
      <c r="KY1" s="1293"/>
    </row>
    <row r="2" spans="1:331" s="29" customFormat="1" x14ac:dyDescent="0.25">
      <c r="F2" s="66" t="s">
        <v>88</v>
      </c>
      <c r="G2" s="49" t="s">
        <v>89</v>
      </c>
      <c r="H2" s="49" t="s">
        <v>90</v>
      </c>
      <c r="I2" s="49" t="s">
        <v>91</v>
      </c>
      <c r="J2" s="49" t="s">
        <v>92</v>
      </c>
      <c r="K2" s="49" t="s">
        <v>93</v>
      </c>
      <c r="L2" s="49" t="s">
        <v>94</v>
      </c>
      <c r="M2" s="49" t="s">
        <v>88</v>
      </c>
      <c r="N2" s="49" t="s">
        <v>89</v>
      </c>
      <c r="O2" s="49" t="s">
        <v>90</v>
      </c>
      <c r="P2" s="49" t="s">
        <v>91</v>
      </c>
      <c r="Q2" s="49" t="s">
        <v>92</v>
      </c>
      <c r="R2" s="49" t="s">
        <v>93</v>
      </c>
      <c r="S2" s="131" t="s">
        <v>200</v>
      </c>
      <c r="T2" s="49" t="s">
        <v>88</v>
      </c>
      <c r="U2" s="49" t="s">
        <v>89</v>
      </c>
      <c r="V2" s="49" t="s">
        <v>90</v>
      </c>
      <c r="W2" s="49" t="s">
        <v>91</v>
      </c>
      <c r="X2" s="49" t="s">
        <v>92</v>
      </c>
      <c r="Y2" s="49" t="s">
        <v>93</v>
      </c>
      <c r="Z2" s="49" t="s">
        <v>94</v>
      </c>
      <c r="AA2" s="49" t="s">
        <v>88</v>
      </c>
      <c r="AB2" s="49" t="s">
        <v>89</v>
      </c>
      <c r="AC2" s="49" t="s">
        <v>90</v>
      </c>
      <c r="AD2" s="49" t="s">
        <v>91</v>
      </c>
      <c r="AE2" s="49" t="s">
        <v>92</v>
      </c>
      <c r="AF2" s="49" t="s">
        <v>93</v>
      </c>
      <c r="AG2" s="49" t="s">
        <v>94</v>
      </c>
      <c r="AH2" s="49" t="s">
        <v>88</v>
      </c>
      <c r="AI2" s="49" t="s">
        <v>89</v>
      </c>
      <c r="AJ2" s="67" t="s">
        <v>90</v>
      </c>
      <c r="AK2" s="66" t="s">
        <v>91</v>
      </c>
      <c r="AL2" s="49" t="s">
        <v>92</v>
      </c>
      <c r="AM2" s="49" t="s">
        <v>93</v>
      </c>
      <c r="AN2" s="49" t="s">
        <v>94</v>
      </c>
      <c r="AO2" s="49" t="s">
        <v>88</v>
      </c>
      <c r="AP2" s="49" t="s">
        <v>89</v>
      </c>
      <c r="AQ2" s="49" t="s">
        <v>90</v>
      </c>
      <c r="AR2" s="49" t="s">
        <v>91</v>
      </c>
      <c r="AS2" s="49" t="s">
        <v>92</v>
      </c>
      <c r="AT2" s="49" t="s">
        <v>93</v>
      </c>
      <c r="AU2" s="49" t="s">
        <v>94</v>
      </c>
      <c r="AV2" s="49" t="s">
        <v>88</v>
      </c>
      <c r="AW2" s="49" t="s">
        <v>89</v>
      </c>
      <c r="AX2" s="49" t="s">
        <v>90</v>
      </c>
      <c r="AY2" s="49" t="s">
        <v>91</v>
      </c>
      <c r="AZ2" s="49" t="s">
        <v>92</v>
      </c>
      <c r="BA2" s="49" t="s">
        <v>93</v>
      </c>
      <c r="BB2" s="49" t="s">
        <v>94</v>
      </c>
      <c r="BC2" s="49" t="s">
        <v>88</v>
      </c>
      <c r="BD2" s="49" t="s">
        <v>89</v>
      </c>
      <c r="BE2" s="49" t="s">
        <v>90</v>
      </c>
      <c r="BF2" s="49" t="s">
        <v>91</v>
      </c>
      <c r="BG2" s="49" t="s">
        <v>92</v>
      </c>
      <c r="BH2" s="49" t="s">
        <v>93</v>
      </c>
      <c r="BI2" s="49" t="s">
        <v>94</v>
      </c>
      <c r="BJ2" s="49" t="s">
        <v>88</v>
      </c>
      <c r="BK2" s="49" t="s">
        <v>89</v>
      </c>
      <c r="BL2" s="49" t="s">
        <v>90</v>
      </c>
      <c r="BM2" s="49" t="s">
        <v>91</v>
      </c>
      <c r="BN2" s="67" t="s">
        <v>92</v>
      </c>
      <c r="BO2" s="66" t="s">
        <v>93</v>
      </c>
      <c r="BP2" s="49" t="s">
        <v>94</v>
      </c>
      <c r="BQ2" s="49" t="s">
        <v>88</v>
      </c>
      <c r="BR2" s="49" t="s">
        <v>89</v>
      </c>
      <c r="BS2" s="49" t="s">
        <v>90</v>
      </c>
      <c r="BT2" s="49" t="s">
        <v>91</v>
      </c>
      <c r="BU2" s="49" t="s">
        <v>92</v>
      </c>
      <c r="BV2" s="49" t="s">
        <v>93</v>
      </c>
      <c r="BW2" s="49" t="s">
        <v>94</v>
      </c>
      <c r="BX2" s="49" t="s">
        <v>88</v>
      </c>
      <c r="BY2" s="49" t="s">
        <v>89</v>
      </c>
      <c r="BZ2" s="49" t="s">
        <v>90</v>
      </c>
      <c r="CA2" s="49" t="s">
        <v>91</v>
      </c>
      <c r="CB2" s="49" t="s">
        <v>92</v>
      </c>
      <c r="CC2" s="49" t="s">
        <v>93</v>
      </c>
      <c r="CD2" s="49" t="s">
        <v>94</v>
      </c>
      <c r="CE2" s="49" t="s">
        <v>88</v>
      </c>
      <c r="CF2" s="49" t="s">
        <v>89</v>
      </c>
      <c r="CG2" s="49" t="s">
        <v>90</v>
      </c>
      <c r="CH2" s="49" t="s">
        <v>91</v>
      </c>
      <c r="CI2" s="49" t="s">
        <v>92</v>
      </c>
      <c r="CJ2" s="49" t="s">
        <v>93</v>
      </c>
      <c r="CK2" s="49" t="s">
        <v>94</v>
      </c>
      <c r="CL2" s="49" t="s">
        <v>88</v>
      </c>
      <c r="CM2" s="49" t="s">
        <v>89</v>
      </c>
      <c r="CN2" s="49" t="s">
        <v>90</v>
      </c>
      <c r="CO2" s="49" t="s">
        <v>91</v>
      </c>
      <c r="CP2" s="49" t="s">
        <v>92</v>
      </c>
      <c r="CQ2" s="49" t="s">
        <v>93</v>
      </c>
      <c r="CR2" s="49" t="s">
        <v>94</v>
      </c>
      <c r="CS2" s="67" t="s">
        <v>88</v>
      </c>
      <c r="CT2" s="66" t="s">
        <v>89</v>
      </c>
      <c r="CU2" s="49" t="s">
        <v>90</v>
      </c>
      <c r="CV2" s="49" t="s">
        <v>91</v>
      </c>
      <c r="CW2" s="49" t="s">
        <v>92</v>
      </c>
      <c r="CX2" s="49" t="s">
        <v>93</v>
      </c>
      <c r="CY2" s="49" t="s">
        <v>94</v>
      </c>
      <c r="CZ2" s="49" t="s">
        <v>88</v>
      </c>
      <c r="DA2" s="49" t="s">
        <v>89</v>
      </c>
      <c r="DB2" s="49" t="s">
        <v>90</v>
      </c>
      <c r="DC2" s="49" t="s">
        <v>91</v>
      </c>
      <c r="DD2" s="49" t="s">
        <v>92</v>
      </c>
      <c r="DE2" s="49" t="s">
        <v>93</v>
      </c>
      <c r="DF2" s="49" t="s">
        <v>94</v>
      </c>
      <c r="DG2" s="49" t="s">
        <v>88</v>
      </c>
      <c r="DH2" s="49" t="s">
        <v>89</v>
      </c>
      <c r="DI2" s="49" t="s">
        <v>90</v>
      </c>
      <c r="DJ2" s="49" t="s">
        <v>91</v>
      </c>
      <c r="DK2" s="49" t="s">
        <v>92</v>
      </c>
      <c r="DL2" s="49" t="s">
        <v>93</v>
      </c>
      <c r="DM2" s="49" t="s">
        <v>94</v>
      </c>
      <c r="DN2" s="49" t="s">
        <v>88</v>
      </c>
      <c r="DO2" s="49" t="s">
        <v>89</v>
      </c>
      <c r="DP2" s="49" t="s">
        <v>90</v>
      </c>
      <c r="DQ2" s="49" t="s">
        <v>91</v>
      </c>
      <c r="DR2" s="49" t="s">
        <v>92</v>
      </c>
      <c r="DS2" s="49" t="s">
        <v>93</v>
      </c>
      <c r="DT2" s="49" t="s">
        <v>94</v>
      </c>
      <c r="DU2" s="49" t="s">
        <v>88</v>
      </c>
      <c r="DV2" s="49" t="s">
        <v>89</v>
      </c>
      <c r="DW2" s="67" t="s">
        <v>90</v>
      </c>
      <c r="DX2" s="66" t="s">
        <v>91</v>
      </c>
      <c r="DY2" s="49" t="s">
        <v>92</v>
      </c>
      <c r="DZ2" s="49" t="s">
        <v>93</v>
      </c>
      <c r="EA2" s="49" t="s">
        <v>94</v>
      </c>
      <c r="EB2" s="49" t="s">
        <v>88</v>
      </c>
      <c r="EC2" s="49" t="s">
        <v>89</v>
      </c>
      <c r="ED2" s="49" t="s">
        <v>90</v>
      </c>
      <c r="EE2" s="49" t="s">
        <v>91</v>
      </c>
      <c r="EF2" s="49" t="s">
        <v>92</v>
      </c>
      <c r="EG2" s="49" t="s">
        <v>93</v>
      </c>
      <c r="EH2" s="49" t="s">
        <v>94</v>
      </c>
      <c r="EI2" s="49" t="s">
        <v>88</v>
      </c>
      <c r="EJ2" s="49" t="s">
        <v>89</v>
      </c>
      <c r="EK2" s="49" t="s">
        <v>90</v>
      </c>
      <c r="EL2" s="49" t="s">
        <v>91</v>
      </c>
      <c r="EM2" s="49" t="s">
        <v>92</v>
      </c>
      <c r="EN2" s="49" t="s">
        <v>93</v>
      </c>
      <c r="EO2" s="49" t="s">
        <v>94</v>
      </c>
      <c r="EP2" s="49" t="s">
        <v>88</v>
      </c>
      <c r="EQ2" s="49" t="s">
        <v>89</v>
      </c>
      <c r="ER2" s="49" t="s">
        <v>90</v>
      </c>
      <c r="ES2" s="49" t="s">
        <v>91</v>
      </c>
      <c r="ET2" s="49" t="s">
        <v>92</v>
      </c>
      <c r="EU2" s="49" t="s">
        <v>93</v>
      </c>
      <c r="EV2" s="49" t="s">
        <v>94</v>
      </c>
      <c r="EW2" s="49" t="s">
        <v>88</v>
      </c>
      <c r="EX2" s="49" t="s">
        <v>89</v>
      </c>
      <c r="EY2" s="49" t="s">
        <v>90</v>
      </c>
      <c r="EZ2" s="49" t="s">
        <v>91</v>
      </c>
      <c r="FA2" s="49" t="s">
        <v>92</v>
      </c>
      <c r="FB2" s="67" t="s">
        <v>93</v>
      </c>
      <c r="FC2" s="66" t="s">
        <v>94</v>
      </c>
      <c r="FD2" s="49" t="s">
        <v>88</v>
      </c>
      <c r="FE2" s="49" t="s">
        <v>89</v>
      </c>
      <c r="FF2" s="49" t="s">
        <v>90</v>
      </c>
      <c r="FG2" s="49" t="s">
        <v>91</v>
      </c>
      <c r="FH2" s="49" t="s">
        <v>92</v>
      </c>
      <c r="FI2" s="49" t="s">
        <v>93</v>
      </c>
      <c r="FJ2" s="49" t="s">
        <v>94</v>
      </c>
      <c r="FK2" s="49" t="s">
        <v>88</v>
      </c>
      <c r="FL2" s="49" t="s">
        <v>89</v>
      </c>
      <c r="FM2" s="49" t="s">
        <v>90</v>
      </c>
      <c r="FN2" s="49" t="s">
        <v>91</v>
      </c>
      <c r="FO2" s="49" t="s">
        <v>92</v>
      </c>
      <c r="FP2" s="49" t="s">
        <v>93</v>
      </c>
      <c r="FQ2" s="49" t="s">
        <v>94</v>
      </c>
      <c r="FR2" s="49" t="s">
        <v>88</v>
      </c>
      <c r="FS2" s="49" t="s">
        <v>89</v>
      </c>
      <c r="FT2" s="49" t="s">
        <v>90</v>
      </c>
      <c r="FU2" s="49" t="s">
        <v>91</v>
      </c>
      <c r="FV2" s="49" t="s">
        <v>92</v>
      </c>
      <c r="FW2" s="49" t="s">
        <v>93</v>
      </c>
      <c r="FX2" s="49" t="s">
        <v>94</v>
      </c>
      <c r="FY2" s="49" t="s">
        <v>88</v>
      </c>
      <c r="FZ2" s="49" t="s">
        <v>89</v>
      </c>
      <c r="GA2" s="49" t="s">
        <v>90</v>
      </c>
      <c r="GB2" s="49" t="s">
        <v>91</v>
      </c>
      <c r="GC2" s="49" t="s">
        <v>92</v>
      </c>
      <c r="GD2" s="49" t="s">
        <v>93</v>
      </c>
      <c r="GE2" s="49" t="s">
        <v>94</v>
      </c>
      <c r="GF2" s="49" t="s">
        <v>88</v>
      </c>
      <c r="GG2" s="67" t="s">
        <v>89</v>
      </c>
      <c r="GH2" s="113" t="s">
        <v>90</v>
      </c>
      <c r="GI2" s="49" t="s">
        <v>91</v>
      </c>
      <c r="GJ2" s="49" t="s">
        <v>92</v>
      </c>
      <c r="GK2" s="49" t="s">
        <v>93</v>
      </c>
      <c r="GL2" s="49" t="s">
        <v>94</v>
      </c>
      <c r="GM2" s="49" t="s">
        <v>88</v>
      </c>
      <c r="GN2" s="49" t="s">
        <v>89</v>
      </c>
      <c r="GO2" s="49" t="s">
        <v>90</v>
      </c>
      <c r="GP2" s="49" t="s">
        <v>91</v>
      </c>
      <c r="GQ2" s="49" t="s">
        <v>92</v>
      </c>
      <c r="GR2" s="49" t="s">
        <v>93</v>
      </c>
      <c r="GS2" s="49" t="s">
        <v>94</v>
      </c>
      <c r="GT2" s="49" t="s">
        <v>88</v>
      </c>
      <c r="GU2" s="49" t="s">
        <v>89</v>
      </c>
      <c r="GV2" s="49" t="s">
        <v>90</v>
      </c>
      <c r="GW2" s="49" t="s">
        <v>91</v>
      </c>
      <c r="GX2" s="49" t="s">
        <v>92</v>
      </c>
      <c r="GY2" s="49" t="s">
        <v>93</v>
      </c>
      <c r="GZ2" s="49" t="s">
        <v>94</v>
      </c>
      <c r="HA2" s="49" t="s">
        <v>88</v>
      </c>
      <c r="HB2" s="49" t="s">
        <v>89</v>
      </c>
      <c r="HC2" s="49" t="s">
        <v>90</v>
      </c>
      <c r="HD2" s="49" t="s">
        <v>91</v>
      </c>
      <c r="HE2" s="49" t="s">
        <v>92</v>
      </c>
      <c r="HF2" s="49" t="s">
        <v>93</v>
      </c>
      <c r="HG2" s="49" t="s">
        <v>94</v>
      </c>
      <c r="HH2" s="49" t="s">
        <v>88</v>
      </c>
      <c r="HI2" s="49" t="s">
        <v>89</v>
      </c>
      <c r="HJ2" s="49" t="s">
        <v>90</v>
      </c>
      <c r="HK2" s="67" t="s">
        <v>91</v>
      </c>
      <c r="HL2" s="66" t="s">
        <v>92</v>
      </c>
      <c r="HM2" s="49" t="s">
        <v>93</v>
      </c>
      <c r="HN2" s="49" t="s">
        <v>94</v>
      </c>
      <c r="HO2" s="49" t="s">
        <v>88</v>
      </c>
      <c r="HP2" s="49" t="s">
        <v>89</v>
      </c>
      <c r="HQ2" s="49" t="s">
        <v>90</v>
      </c>
      <c r="HR2" s="49" t="s">
        <v>91</v>
      </c>
      <c r="HS2" s="49" t="s">
        <v>92</v>
      </c>
      <c r="HT2" s="49" t="s">
        <v>93</v>
      </c>
      <c r="HU2" s="49" t="s">
        <v>94</v>
      </c>
      <c r="HV2" s="49" t="s">
        <v>88</v>
      </c>
      <c r="HW2" s="49" t="s">
        <v>89</v>
      </c>
      <c r="HX2" s="49" t="s">
        <v>90</v>
      </c>
      <c r="HY2" s="49" t="s">
        <v>91</v>
      </c>
      <c r="HZ2" s="49" t="s">
        <v>92</v>
      </c>
      <c r="IA2" s="49" t="s">
        <v>93</v>
      </c>
      <c r="IB2" s="49" t="s">
        <v>94</v>
      </c>
      <c r="IC2" s="49" t="s">
        <v>88</v>
      </c>
      <c r="ID2" s="49" t="s">
        <v>89</v>
      </c>
      <c r="IE2" s="49" t="s">
        <v>90</v>
      </c>
      <c r="IF2" s="49" t="s">
        <v>91</v>
      </c>
      <c r="IG2" s="49" t="s">
        <v>92</v>
      </c>
      <c r="IH2" s="49" t="s">
        <v>93</v>
      </c>
      <c r="II2" s="49" t="s">
        <v>94</v>
      </c>
      <c r="IJ2" s="49" t="s">
        <v>88</v>
      </c>
      <c r="IK2" s="49" t="s">
        <v>89</v>
      </c>
      <c r="IL2" s="49" t="s">
        <v>90</v>
      </c>
      <c r="IM2" s="49" t="s">
        <v>91</v>
      </c>
      <c r="IN2" s="49" t="s">
        <v>92</v>
      </c>
      <c r="IO2" s="49" t="s">
        <v>93</v>
      </c>
      <c r="IP2" s="67" t="s">
        <v>94</v>
      </c>
      <c r="IQ2" s="66" t="s">
        <v>88</v>
      </c>
      <c r="IR2" s="49" t="s">
        <v>89</v>
      </c>
      <c r="IS2" s="49" t="s">
        <v>90</v>
      </c>
      <c r="IT2" s="49" t="s">
        <v>91</v>
      </c>
      <c r="IU2" s="49" t="s">
        <v>92</v>
      </c>
      <c r="IV2" s="49" t="s">
        <v>93</v>
      </c>
      <c r="IW2" s="49" t="s">
        <v>94</v>
      </c>
      <c r="IX2" s="49" t="s">
        <v>88</v>
      </c>
      <c r="IY2" s="49" t="s">
        <v>89</v>
      </c>
      <c r="IZ2" s="49" t="s">
        <v>90</v>
      </c>
      <c r="JA2" s="49" t="s">
        <v>91</v>
      </c>
      <c r="JB2" s="49" t="s">
        <v>92</v>
      </c>
      <c r="JC2" s="171" t="s">
        <v>93</v>
      </c>
      <c r="JD2" s="49" t="s">
        <v>94</v>
      </c>
      <c r="JE2" s="49" t="s">
        <v>88</v>
      </c>
      <c r="JF2" s="49" t="s">
        <v>89</v>
      </c>
      <c r="JG2" s="49" t="s">
        <v>90</v>
      </c>
      <c r="JH2" s="49" t="s">
        <v>91</v>
      </c>
      <c r="JI2" s="49" t="s">
        <v>92</v>
      </c>
      <c r="JJ2" s="49" t="s">
        <v>93</v>
      </c>
      <c r="JK2" s="49" t="s">
        <v>94</v>
      </c>
      <c r="JL2" s="49" t="s">
        <v>88</v>
      </c>
      <c r="JM2" s="49" t="s">
        <v>89</v>
      </c>
      <c r="JN2" s="49" t="s">
        <v>90</v>
      </c>
      <c r="JO2" s="49" t="s">
        <v>91</v>
      </c>
      <c r="JP2" s="49" t="s">
        <v>92</v>
      </c>
      <c r="JQ2" s="49" t="s">
        <v>93</v>
      </c>
      <c r="JR2" s="49" t="s">
        <v>94</v>
      </c>
      <c r="JS2" s="49" t="s">
        <v>88</v>
      </c>
      <c r="JT2" s="166" t="s">
        <v>89</v>
      </c>
      <c r="JU2" s="66" t="s">
        <v>90</v>
      </c>
      <c r="JV2" s="49" t="s">
        <v>91</v>
      </c>
      <c r="JW2" s="49" t="s">
        <v>92</v>
      </c>
      <c r="JX2" s="49" t="s">
        <v>93</v>
      </c>
      <c r="JY2" s="49" t="s">
        <v>94</v>
      </c>
      <c r="JZ2" s="49" t="s">
        <v>88</v>
      </c>
      <c r="KA2" s="49" t="s">
        <v>89</v>
      </c>
      <c r="KB2" s="49" t="s">
        <v>90</v>
      </c>
      <c r="KC2" s="49" t="s">
        <v>91</v>
      </c>
      <c r="KD2" s="49" t="s">
        <v>92</v>
      </c>
      <c r="KE2" s="49" t="s">
        <v>93</v>
      </c>
      <c r="KF2" s="49" t="s">
        <v>94</v>
      </c>
      <c r="KG2" s="49" t="s">
        <v>88</v>
      </c>
      <c r="KH2" s="49" t="s">
        <v>89</v>
      </c>
      <c r="KI2" s="49" t="s">
        <v>90</v>
      </c>
      <c r="KJ2" s="49" t="s">
        <v>91</v>
      </c>
      <c r="KK2" s="49" t="s">
        <v>92</v>
      </c>
      <c r="KL2" s="49" t="s">
        <v>93</v>
      </c>
      <c r="KM2" s="49" t="s">
        <v>94</v>
      </c>
      <c r="KN2" s="49" t="s">
        <v>88</v>
      </c>
      <c r="KO2" s="49" t="s">
        <v>89</v>
      </c>
      <c r="KP2" s="49" t="s">
        <v>90</v>
      </c>
      <c r="KQ2" s="49" t="s">
        <v>91</v>
      </c>
      <c r="KR2" s="49" t="s">
        <v>92</v>
      </c>
      <c r="KS2" s="49" t="s">
        <v>93</v>
      </c>
      <c r="KT2" s="49" t="s">
        <v>94</v>
      </c>
      <c r="KU2" s="49" t="s">
        <v>88</v>
      </c>
      <c r="KV2" s="49" t="s">
        <v>89</v>
      </c>
      <c r="KW2" s="49" t="s">
        <v>90</v>
      </c>
      <c r="KX2" s="49" t="s">
        <v>91</v>
      </c>
      <c r="KY2" s="67" t="s">
        <v>92</v>
      </c>
    </row>
    <row r="3" spans="1:331" ht="30.75" thickBot="1" x14ac:dyDescent="0.3">
      <c r="A3" t="s">
        <v>20</v>
      </c>
      <c r="C3">
        <v>1</v>
      </c>
      <c r="D3" s="7" t="s">
        <v>46</v>
      </c>
      <c r="E3" s="7" t="s">
        <v>46</v>
      </c>
      <c r="F3" s="89">
        <v>43891</v>
      </c>
      <c r="G3" s="53">
        <v>43892</v>
      </c>
      <c r="H3" s="53">
        <v>43893</v>
      </c>
      <c r="I3" s="53">
        <v>43894</v>
      </c>
      <c r="J3" s="53">
        <v>43895</v>
      </c>
      <c r="K3" s="53">
        <v>43896</v>
      </c>
      <c r="L3" s="53">
        <v>43897</v>
      </c>
      <c r="M3" s="53">
        <v>43898</v>
      </c>
      <c r="N3" s="53">
        <v>43899</v>
      </c>
      <c r="O3" s="53">
        <v>43900</v>
      </c>
      <c r="P3" s="53">
        <v>43901</v>
      </c>
      <c r="Q3" s="53">
        <v>43902</v>
      </c>
      <c r="R3" s="53">
        <v>43903</v>
      </c>
      <c r="S3" s="53">
        <v>43904</v>
      </c>
      <c r="T3" s="53">
        <v>43905</v>
      </c>
      <c r="U3" s="53">
        <v>43906</v>
      </c>
      <c r="V3" s="53">
        <v>43907</v>
      </c>
      <c r="W3" s="53">
        <v>43908</v>
      </c>
      <c r="X3" s="53">
        <v>43909</v>
      </c>
      <c r="Y3" s="53">
        <v>43910</v>
      </c>
      <c r="Z3" s="53">
        <v>43911</v>
      </c>
      <c r="AA3" s="53">
        <v>43912</v>
      </c>
      <c r="AB3" s="53">
        <v>43913</v>
      </c>
      <c r="AC3" s="53">
        <v>43914</v>
      </c>
      <c r="AD3" s="53">
        <v>43915</v>
      </c>
      <c r="AE3" s="53">
        <v>43916</v>
      </c>
      <c r="AF3" s="53">
        <v>43917</v>
      </c>
      <c r="AG3" s="53">
        <v>43918</v>
      </c>
      <c r="AH3" s="53">
        <v>43919</v>
      </c>
      <c r="AI3" s="53">
        <v>43920</v>
      </c>
      <c r="AJ3" s="90">
        <v>43921</v>
      </c>
      <c r="AK3" s="89">
        <v>43922</v>
      </c>
      <c r="AL3" s="53">
        <v>43923</v>
      </c>
      <c r="AM3" s="53">
        <v>43924</v>
      </c>
      <c r="AN3" s="53">
        <v>43925</v>
      </c>
      <c r="AO3" s="53">
        <v>43926</v>
      </c>
      <c r="AP3" s="53">
        <v>43927</v>
      </c>
      <c r="AQ3" s="53">
        <v>43928</v>
      </c>
      <c r="AR3" s="53">
        <v>43929</v>
      </c>
      <c r="AS3" s="53">
        <v>43930</v>
      </c>
      <c r="AT3" s="53">
        <v>43931</v>
      </c>
      <c r="AU3" s="53">
        <v>43932</v>
      </c>
      <c r="AV3" s="53">
        <v>43933</v>
      </c>
      <c r="AW3" s="53">
        <v>43934</v>
      </c>
      <c r="AX3" s="53">
        <v>43935</v>
      </c>
      <c r="AY3" s="53">
        <v>43936</v>
      </c>
      <c r="AZ3" s="53">
        <v>43937</v>
      </c>
      <c r="BA3" s="53">
        <v>43938</v>
      </c>
      <c r="BB3" s="53">
        <v>43939</v>
      </c>
      <c r="BC3" s="53">
        <v>43940</v>
      </c>
      <c r="BD3" s="53">
        <v>43941</v>
      </c>
      <c r="BE3" s="53">
        <v>43942</v>
      </c>
      <c r="BF3" s="53">
        <v>43943</v>
      </c>
      <c r="BG3" s="53">
        <v>43944</v>
      </c>
      <c r="BH3" s="53">
        <v>43945</v>
      </c>
      <c r="BI3" s="53">
        <v>43946</v>
      </c>
      <c r="BJ3" s="53">
        <v>43947</v>
      </c>
      <c r="BK3" s="53">
        <v>43948</v>
      </c>
      <c r="BL3" s="53">
        <v>43949</v>
      </c>
      <c r="BM3" s="53">
        <v>43950</v>
      </c>
      <c r="BN3" s="90">
        <v>43951</v>
      </c>
      <c r="BO3" s="89">
        <v>43952</v>
      </c>
      <c r="BP3" s="53">
        <v>43953</v>
      </c>
      <c r="BQ3" s="53">
        <v>43954</v>
      </c>
      <c r="BR3" s="53">
        <v>43955</v>
      </c>
      <c r="BS3" s="53">
        <v>43956</v>
      </c>
      <c r="BT3" s="53">
        <v>43957</v>
      </c>
      <c r="BU3" s="53">
        <v>43958</v>
      </c>
      <c r="BV3" s="53">
        <v>43959</v>
      </c>
      <c r="BW3" s="53">
        <v>43960</v>
      </c>
      <c r="BX3" s="53">
        <v>43961</v>
      </c>
      <c r="BY3" s="53">
        <v>43962</v>
      </c>
      <c r="BZ3" s="53">
        <v>43963</v>
      </c>
      <c r="CA3" s="53">
        <v>43964</v>
      </c>
      <c r="CB3" s="53">
        <v>43965</v>
      </c>
      <c r="CC3" s="53">
        <v>43966</v>
      </c>
      <c r="CD3" s="53">
        <v>43967</v>
      </c>
      <c r="CE3" s="53">
        <v>43968</v>
      </c>
      <c r="CF3" s="53">
        <v>43969</v>
      </c>
      <c r="CG3" s="53">
        <v>43970</v>
      </c>
      <c r="CH3" s="53">
        <v>43971</v>
      </c>
      <c r="CI3" s="53">
        <v>43972</v>
      </c>
      <c r="CJ3" s="53">
        <v>43973</v>
      </c>
      <c r="CK3" s="53">
        <v>43974</v>
      </c>
      <c r="CL3" s="53">
        <v>43975</v>
      </c>
      <c r="CM3" s="53">
        <v>43976</v>
      </c>
      <c r="CN3" s="53">
        <v>43977</v>
      </c>
      <c r="CO3" s="53">
        <v>43978</v>
      </c>
      <c r="CP3" s="53">
        <v>43979</v>
      </c>
      <c r="CQ3" s="53">
        <v>43980</v>
      </c>
      <c r="CR3" s="53">
        <v>43981</v>
      </c>
      <c r="CS3" s="90">
        <v>43982</v>
      </c>
      <c r="CT3" s="68">
        <v>43983</v>
      </c>
      <c r="CU3" s="60">
        <v>43984</v>
      </c>
      <c r="CV3" s="60">
        <v>43985</v>
      </c>
      <c r="CW3" s="60">
        <v>43986</v>
      </c>
      <c r="CX3" s="60">
        <v>43987</v>
      </c>
      <c r="CY3" s="60">
        <v>43988</v>
      </c>
      <c r="CZ3" s="60">
        <v>43989</v>
      </c>
      <c r="DA3" s="60">
        <v>43990</v>
      </c>
      <c r="DB3" s="60">
        <v>43991</v>
      </c>
      <c r="DC3" s="60">
        <v>43992</v>
      </c>
      <c r="DD3" s="60">
        <v>43993</v>
      </c>
      <c r="DE3" s="60">
        <v>43994</v>
      </c>
      <c r="DF3" s="60">
        <v>43995</v>
      </c>
      <c r="DG3" s="60">
        <v>43996</v>
      </c>
      <c r="DH3" s="60">
        <v>43997</v>
      </c>
      <c r="DI3" s="60">
        <v>43998</v>
      </c>
      <c r="DJ3" s="60">
        <v>43999</v>
      </c>
      <c r="DK3" s="60">
        <v>44000</v>
      </c>
      <c r="DL3" s="60">
        <v>44001</v>
      </c>
      <c r="DM3" s="60">
        <v>44002</v>
      </c>
      <c r="DN3" s="60">
        <v>44003</v>
      </c>
      <c r="DO3" s="60">
        <v>44004</v>
      </c>
      <c r="DP3" s="60">
        <v>44005</v>
      </c>
      <c r="DQ3" s="60">
        <v>44006</v>
      </c>
      <c r="DR3" s="60">
        <v>44007</v>
      </c>
      <c r="DS3" s="60">
        <v>44008</v>
      </c>
      <c r="DT3" s="60">
        <v>44009</v>
      </c>
      <c r="DU3" s="60">
        <v>44010</v>
      </c>
      <c r="DV3" s="60">
        <v>44011</v>
      </c>
      <c r="DW3" s="69">
        <v>44012</v>
      </c>
      <c r="DX3" s="89">
        <v>44013</v>
      </c>
      <c r="DY3" s="53">
        <v>44014</v>
      </c>
      <c r="DZ3" s="53">
        <v>44015</v>
      </c>
      <c r="EA3" s="53">
        <v>44016</v>
      </c>
      <c r="EB3" s="53">
        <v>44017</v>
      </c>
      <c r="EC3" s="53">
        <v>44018</v>
      </c>
      <c r="ED3" s="53">
        <v>44019</v>
      </c>
      <c r="EE3" s="53">
        <v>44020</v>
      </c>
      <c r="EF3" s="53">
        <v>44021</v>
      </c>
      <c r="EG3" s="53">
        <v>44022</v>
      </c>
      <c r="EH3" s="53">
        <v>44023</v>
      </c>
      <c r="EI3" s="53">
        <v>44024</v>
      </c>
      <c r="EJ3" s="53">
        <v>44025</v>
      </c>
      <c r="EK3" s="53">
        <v>44026</v>
      </c>
      <c r="EL3" s="53">
        <v>44027</v>
      </c>
      <c r="EM3" s="53">
        <v>44028</v>
      </c>
      <c r="EN3" s="53">
        <v>44029</v>
      </c>
      <c r="EO3" s="53">
        <v>44030</v>
      </c>
      <c r="EP3" s="53">
        <v>44031</v>
      </c>
      <c r="EQ3" s="53">
        <v>44032</v>
      </c>
      <c r="ER3" s="53">
        <v>44033</v>
      </c>
      <c r="ES3" s="53">
        <v>44034</v>
      </c>
      <c r="ET3" s="53">
        <v>44035</v>
      </c>
      <c r="EU3" s="53">
        <v>44036</v>
      </c>
      <c r="EV3" s="53">
        <v>44037</v>
      </c>
      <c r="EW3" s="53">
        <v>44038</v>
      </c>
      <c r="EX3" s="53">
        <v>44039</v>
      </c>
      <c r="EY3" s="53">
        <v>44040</v>
      </c>
      <c r="EZ3" s="53">
        <v>44041</v>
      </c>
      <c r="FA3" s="53">
        <v>44042</v>
      </c>
      <c r="FB3" s="90">
        <v>44043</v>
      </c>
      <c r="FC3" s="89">
        <v>44044</v>
      </c>
      <c r="FD3" s="53">
        <v>44045</v>
      </c>
      <c r="FE3" s="53">
        <v>44046</v>
      </c>
      <c r="FF3" s="53">
        <v>44047</v>
      </c>
      <c r="FG3" s="53">
        <v>44048</v>
      </c>
      <c r="FH3" s="53">
        <v>44049</v>
      </c>
      <c r="FI3" s="53">
        <v>44050</v>
      </c>
      <c r="FJ3" s="53">
        <v>44051</v>
      </c>
      <c r="FK3" s="53">
        <v>44052</v>
      </c>
      <c r="FL3" s="53">
        <v>44053</v>
      </c>
      <c r="FM3" s="53">
        <v>44054</v>
      </c>
      <c r="FN3" s="53">
        <v>44055</v>
      </c>
      <c r="FO3" s="53">
        <v>44056</v>
      </c>
      <c r="FP3" s="53">
        <v>44057</v>
      </c>
      <c r="FQ3" s="53">
        <v>44058</v>
      </c>
      <c r="FR3" s="53">
        <v>44059</v>
      </c>
      <c r="FS3" s="53">
        <v>44060</v>
      </c>
      <c r="FT3" s="53">
        <v>44061</v>
      </c>
      <c r="FU3" s="53">
        <v>44062</v>
      </c>
      <c r="FV3" s="53">
        <v>44063</v>
      </c>
      <c r="FW3" s="53">
        <v>44064</v>
      </c>
      <c r="FX3" s="53">
        <v>44065</v>
      </c>
      <c r="FY3" s="53">
        <v>44066</v>
      </c>
      <c r="FZ3" s="53">
        <v>44067</v>
      </c>
      <c r="GA3" s="53">
        <v>44068</v>
      </c>
      <c r="GB3" s="53">
        <v>44069</v>
      </c>
      <c r="GC3" s="53">
        <v>44070</v>
      </c>
      <c r="GD3" s="53">
        <v>44071</v>
      </c>
      <c r="GE3" s="53">
        <v>44072</v>
      </c>
      <c r="GF3" s="53">
        <v>44073</v>
      </c>
      <c r="GG3" s="90">
        <v>44074</v>
      </c>
      <c r="GH3" s="114">
        <v>44075</v>
      </c>
      <c r="GI3" s="53">
        <v>44076</v>
      </c>
      <c r="GJ3" s="53">
        <v>44077</v>
      </c>
      <c r="GK3" s="53">
        <v>44078</v>
      </c>
      <c r="GL3" s="53">
        <v>44079</v>
      </c>
      <c r="GM3" s="53">
        <v>44080</v>
      </c>
      <c r="GN3" s="53">
        <v>44081</v>
      </c>
      <c r="GO3" s="53">
        <v>44082</v>
      </c>
      <c r="GP3" s="53">
        <v>44083</v>
      </c>
      <c r="GQ3" s="53">
        <v>44084</v>
      </c>
      <c r="GR3" s="53">
        <v>44085</v>
      </c>
      <c r="GS3" s="53">
        <v>44086</v>
      </c>
      <c r="GT3" s="53">
        <v>44087</v>
      </c>
      <c r="GU3" s="53">
        <v>44088</v>
      </c>
      <c r="GV3" s="53">
        <v>44089</v>
      </c>
      <c r="GW3" s="53">
        <v>44090</v>
      </c>
      <c r="GX3" s="53">
        <v>44091</v>
      </c>
      <c r="GY3" s="53">
        <v>44092</v>
      </c>
      <c r="GZ3" s="53">
        <v>44093</v>
      </c>
      <c r="HA3" s="53">
        <v>44094</v>
      </c>
      <c r="HB3" s="53">
        <v>44095</v>
      </c>
      <c r="HC3" s="53">
        <v>44096</v>
      </c>
      <c r="HD3" s="53">
        <v>44097</v>
      </c>
      <c r="HE3" s="53">
        <v>44098</v>
      </c>
      <c r="HF3" s="53">
        <v>44099</v>
      </c>
      <c r="HG3" s="53">
        <v>44100</v>
      </c>
      <c r="HH3" s="53">
        <v>44101</v>
      </c>
      <c r="HI3" s="53">
        <v>44102</v>
      </c>
      <c r="HJ3" s="53">
        <v>44103</v>
      </c>
      <c r="HK3" s="90">
        <v>44104</v>
      </c>
      <c r="HL3" s="89">
        <v>44105</v>
      </c>
      <c r="HM3" s="53">
        <v>44106</v>
      </c>
      <c r="HN3" s="53">
        <v>44107</v>
      </c>
      <c r="HO3" s="53">
        <v>44108</v>
      </c>
      <c r="HP3" s="53">
        <v>44109</v>
      </c>
      <c r="HQ3" s="53">
        <v>44110</v>
      </c>
      <c r="HR3" s="53">
        <v>44111</v>
      </c>
      <c r="HS3" s="53">
        <v>44112</v>
      </c>
      <c r="HT3" s="53">
        <v>44113</v>
      </c>
      <c r="HU3" s="53">
        <v>44114</v>
      </c>
      <c r="HV3" s="53">
        <v>44115</v>
      </c>
      <c r="HW3" s="53">
        <v>44116</v>
      </c>
      <c r="HX3" s="53">
        <v>44117</v>
      </c>
      <c r="HY3" s="53">
        <v>44118</v>
      </c>
      <c r="HZ3" s="53">
        <v>44119</v>
      </c>
      <c r="IA3" s="53">
        <v>44120</v>
      </c>
      <c r="IB3" s="53">
        <v>44121</v>
      </c>
      <c r="IC3" s="53">
        <v>44122</v>
      </c>
      <c r="ID3" s="53">
        <v>44123</v>
      </c>
      <c r="IE3" s="53">
        <v>44124</v>
      </c>
      <c r="IF3" s="53">
        <v>44125</v>
      </c>
      <c r="IG3" s="53">
        <v>44126</v>
      </c>
      <c r="IH3" s="53">
        <v>44127</v>
      </c>
      <c r="II3" s="53">
        <v>44128</v>
      </c>
      <c r="IJ3" s="53">
        <v>44129</v>
      </c>
      <c r="IK3" s="53">
        <v>44130</v>
      </c>
      <c r="IL3" s="53">
        <v>44131</v>
      </c>
      <c r="IM3" s="53">
        <v>44132</v>
      </c>
      <c r="IN3" s="53">
        <v>44133</v>
      </c>
      <c r="IO3" s="53">
        <v>44134</v>
      </c>
      <c r="IP3" s="90">
        <v>44135</v>
      </c>
      <c r="IQ3" s="89">
        <v>44136</v>
      </c>
      <c r="IR3" s="53">
        <v>44137</v>
      </c>
      <c r="IS3" s="53">
        <v>44138</v>
      </c>
      <c r="IT3" s="53">
        <v>44139</v>
      </c>
      <c r="IU3" s="53">
        <v>44140</v>
      </c>
      <c r="IV3" s="53">
        <v>44141</v>
      </c>
      <c r="IW3" s="53">
        <v>44142</v>
      </c>
      <c r="IX3" s="53">
        <v>44143</v>
      </c>
      <c r="IY3" s="53">
        <v>44144</v>
      </c>
      <c r="IZ3" s="53">
        <v>44145</v>
      </c>
      <c r="JA3" s="53">
        <v>44146</v>
      </c>
      <c r="JB3" s="53">
        <v>44147</v>
      </c>
      <c r="JC3" s="53">
        <v>44148</v>
      </c>
      <c r="JD3" s="53">
        <v>44149</v>
      </c>
      <c r="JE3" s="53">
        <v>44150</v>
      </c>
      <c r="JF3" s="53">
        <v>44151</v>
      </c>
      <c r="JG3" s="53">
        <v>44152</v>
      </c>
      <c r="JH3" s="53">
        <v>44153</v>
      </c>
      <c r="JI3" s="53">
        <v>44154</v>
      </c>
      <c r="JJ3" s="53">
        <v>44155</v>
      </c>
      <c r="JK3" s="53">
        <v>44156</v>
      </c>
      <c r="JL3" s="53">
        <v>44157</v>
      </c>
      <c r="JM3" s="53">
        <v>44158</v>
      </c>
      <c r="JN3" s="53">
        <v>44159</v>
      </c>
      <c r="JO3" s="53">
        <v>44160</v>
      </c>
      <c r="JP3" s="53">
        <v>44161</v>
      </c>
      <c r="JQ3" s="53">
        <v>44162</v>
      </c>
      <c r="JR3" s="53">
        <v>44163</v>
      </c>
      <c r="JS3" s="53">
        <v>44164</v>
      </c>
      <c r="JT3" s="167">
        <v>44165</v>
      </c>
      <c r="JU3" s="89">
        <v>44166</v>
      </c>
      <c r="JV3" s="53">
        <v>44167</v>
      </c>
      <c r="JW3" s="53">
        <v>44168</v>
      </c>
      <c r="JX3" s="53">
        <v>44169</v>
      </c>
      <c r="JY3" s="53">
        <v>44170</v>
      </c>
      <c r="JZ3" s="53">
        <v>44171</v>
      </c>
      <c r="KA3" s="53">
        <v>44172</v>
      </c>
      <c r="KB3" s="53">
        <v>44173</v>
      </c>
      <c r="KC3" s="53">
        <v>44174</v>
      </c>
      <c r="KD3" s="53">
        <v>44175</v>
      </c>
      <c r="KE3" s="53">
        <v>44176</v>
      </c>
      <c r="KF3" s="53">
        <v>44177</v>
      </c>
      <c r="KG3" s="53">
        <v>44178</v>
      </c>
      <c r="KH3" s="53">
        <v>44179</v>
      </c>
      <c r="KI3" s="53">
        <v>44180</v>
      </c>
      <c r="KJ3" s="53">
        <v>44181</v>
      </c>
      <c r="KK3" s="53">
        <v>44182</v>
      </c>
      <c r="KL3" s="53">
        <v>44183</v>
      </c>
      <c r="KM3" s="53">
        <v>44184</v>
      </c>
      <c r="KN3" s="53">
        <v>44185</v>
      </c>
      <c r="KO3" s="53">
        <v>44186</v>
      </c>
      <c r="KP3" s="53">
        <v>44187</v>
      </c>
      <c r="KQ3" s="53">
        <v>44188</v>
      </c>
      <c r="KR3" s="53">
        <v>44189</v>
      </c>
      <c r="KS3" s="53">
        <v>44190</v>
      </c>
      <c r="KT3" s="53">
        <v>44191</v>
      </c>
      <c r="KU3" s="53">
        <v>44192</v>
      </c>
      <c r="KV3" s="53">
        <v>44193</v>
      </c>
      <c r="KW3" s="53">
        <v>44194</v>
      </c>
      <c r="KX3" s="53">
        <v>44195</v>
      </c>
      <c r="KY3" s="90">
        <v>44196</v>
      </c>
      <c r="KZ3" s="170" t="s">
        <v>206</v>
      </c>
    </row>
    <row r="4" spans="1:331" ht="15.75" x14ac:dyDescent="0.25">
      <c r="A4" s="173" t="s">
        <v>53</v>
      </c>
      <c r="B4" s="127">
        <v>1</v>
      </c>
      <c r="C4" s="132" t="s">
        <v>51</v>
      </c>
      <c r="D4" s="17" t="s">
        <v>54</v>
      </c>
      <c r="E4" s="8" t="s">
        <v>121</v>
      </c>
      <c r="F4" s="72"/>
      <c r="G4" s="33"/>
      <c r="H4" s="33"/>
      <c r="I4" s="33"/>
      <c r="J4" s="33"/>
      <c r="K4" s="33"/>
      <c r="L4" s="33"/>
      <c r="M4" s="33"/>
      <c r="N4" s="33"/>
      <c r="O4" s="33"/>
      <c r="P4" s="30">
        <v>5</v>
      </c>
      <c r="Q4" s="31">
        <v>10.5</v>
      </c>
      <c r="R4" s="31">
        <v>10.5</v>
      </c>
      <c r="S4" s="31">
        <v>10.5</v>
      </c>
      <c r="T4" s="31">
        <v>10.5</v>
      </c>
      <c r="U4" s="31">
        <v>10.5</v>
      </c>
      <c r="V4" s="31">
        <v>10.5</v>
      </c>
      <c r="W4" s="31">
        <v>10.5</v>
      </c>
      <c r="X4" s="31">
        <v>10.5</v>
      </c>
      <c r="Y4" s="31">
        <v>10.5</v>
      </c>
      <c r="Z4" s="31">
        <v>10.5</v>
      </c>
      <c r="AA4" s="31">
        <v>10.5</v>
      </c>
      <c r="AB4" s="31">
        <v>10.5</v>
      </c>
      <c r="AC4" s="31">
        <v>10.5</v>
      </c>
      <c r="AD4" s="31">
        <v>10.5</v>
      </c>
      <c r="AE4" s="31">
        <v>10.5</v>
      </c>
      <c r="AF4" s="31">
        <v>10.5</v>
      </c>
      <c r="AG4" s="31">
        <v>10.5</v>
      </c>
      <c r="AH4" s="31">
        <v>10.5</v>
      </c>
      <c r="AI4" s="31">
        <v>10.5</v>
      </c>
      <c r="AJ4" s="71">
        <v>10.5</v>
      </c>
      <c r="AK4" s="70">
        <v>10.5</v>
      </c>
      <c r="AL4" s="31">
        <v>10.5</v>
      </c>
      <c r="AM4" s="31">
        <v>10.5</v>
      </c>
      <c r="AN4" s="31">
        <v>10.5</v>
      </c>
      <c r="AO4" s="31">
        <v>10.5</v>
      </c>
      <c r="AP4" s="31">
        <v>10.5</v>
      </c>
      <c r="AQ4" s="31">
        <v>10.5</v>
      </c>
      <c r="AR4" s="35">
        <v>10.5</v>
      </c>
      <c r="AS4" s="35">
        <v>10.5</v>
      </c>
      <c r="AT4" s="35">
        <v>10.5</v>
      </c>
      <c r="AU4" s="35">
        <v>10.5</v>
      </c>
      <c r="AV4" s="35">
        <v>10.5</v>
      </c>
      <c r="AW4" s="35">
        <v>10.5</v>
      </c>
      <c r="AX4" s="35">
        <v>10.5</v>
      </c>
      <c r="AY4" s="35">
        <v>10.5</v>
      </c>
      <c r="AZ4" s="31">
        <v>10.5</v>
      </c>
      <c r="BA4" s="31">
        <v>10.5</v>
      </c>
      <c r="BB4" s="31">
        <v>10.5</v>
      </c>
      <c r="BC4" s="31">
        <v>10.5</v>
      </c>
      <c r="BD4" s="31">
        <v>10.5</v>
      </c>
      <c r="BE4" s="31">
        <v>10.5</v>
      </c>
      <c r="BF4" s="31">
        <v>5</v>
      </c>
      <c r="BG4" s="31">
        <v>10.5</v>
      </c>
      <c r="BH4" s="31">
        <v>10.5</v>
      </c>
      <c r="BI4" s="31">
        <v>10.5</v>
      </c>
      <c r="BJ4" s="31">
        <v>10.5</v>
      </c>
      <c r="BK4" s="31">
        <v>10.5</v>
      </c>
      <c r="BL4" s="31">
        <v>10.5</v>
      </c>
      <c r="BM4" s="31">
        <v>10.5</v>
      </c>
      <c r="BN4" s="71">
        <v>10.5</v>
      </c>
      <c r="BO4" s="70">
        <v>10.5</v>
      </c>
      <c r="BP4" s="31">
        <v>10.5</v>
      </c>
      <c r="BQ4" s="31">
        <v>10.5</v>
      </c>
      <c r="BR4" s="31">
        <v>10.5</v>
      </c>
      <c r="BS4" s="31">
        <v>10.5</v>
      </c>
      <c r="BT4" s="31">
        <v>10.5</v>
      </c>
      <c r="BU4" s="31">
        <v>10.5</v>
      </c>
      <c r="BV4" s="31">
        <v>10.5</v>
      </c>
      <c r="BW4" s="31">
        <v>10.5</v>
      </c>
      <c r="BX4" s="31">
        <v>10.5</v>
      </c>
      <c r="BY4" s="31">
        <v>10.5</v>
      </c>
      <c r="BZ4" s="31">
        <v>10.5</v>
      </c>
      <c r="CA4" s="35">
        <v>10.5</v>
      </c>
      <c r="CB4" s="35">
        <v>10.5</v>
      </c>
      <c r="CC4" s="35">
        <v>10.5</v>
      </c>
      <c r="CD4" s="35">
        <v>10.5</v>
      </c>
      <c r="CE4" s="35">
        <v>10.5</v>
      </c>
      <c r="CF4" s="35">
        <v>10.5</v>
      </c>
      <c r="CG4" s="35">
        <v>10.5</v>
      </c>
      <c r="CH4" s="35">
        <v>10.5</v>
      </c>
      <c r="CI4" s="35">
        <v>10.5</v>
      </c>
      <c r="CJ4" s="35">
        <v>10.5</v>
      </c>
      <c r="CK4" s="37">
        <v>10.5</v>
      </c>
      <c r="CL4" s="37">
        <v>10.5</v>
      </c>
      <c r="CM4" s="37">
        <v>10.5</v>
      </c>
      <c r="CN4" s="37">
        <v>10.5</v>
      </c>
      <c r="CO4" s="37">
        <v>10.5</v>
      </c>
      <c r="CP4" s="31">
        <v>10.5</v>
      </c>
      <c r="CQ4" s="31">
        <v>10.5</v>
      </c>
      <c r="CR4" s="31">
        <v>10.5</v>
      </c>
      <c r="CS4" s="71">
        <v>5</v>
      </c>
      <c r="CT4" s="72"/>
      <c r="CU4" s="33"/>
      <c r="CV4" s="38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0"/>
      <c r="DK4" s="31"/>
      <c r="DL4" s="31"/>
      <c r="DM4" s="31"/>
      <c r="DN4" s="31"/>
      <c r="DO4" s="40"/>
      <c r="DP4" s="40"/>
      <c r="DQ4" s="40"/>
      <c r="DR4" s="40"/>
      <c r="DS4" s="40"/>
      <c r="DT4" s="40"/>
      <c r="DU4" s="40"/>
      <c r="DV4" s="40"/>
      <c r="DW4" s="73"/>
      <c r="DX4" s="75"/>
      <c r="DY4" s="40"/>
      <c r="DZ4" s="40"/>
      <c r="EA4" s="40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30"/>
      <c r="FA4" s="31"/>
      <c r="FB4" s="71"/>
      <c r="FC4" s="70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0"/>
      <c r="FO4" s="31"/>
      <c r="FP4" s="37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  <c r="GD4" s="92"/>
      <c r="GE4" s="31"/>
      <c r="GF4" s="31"/>
      <c r="GG4" s="71"/>
      <c r="GH4" s="140"/>
      <c r="GI4" s="140"/>
      <c r="GJ4" s="140"/>
      <c r="GK4" s="140"/>
      <c r="GL4" s="140"/>
      <c r="GM4" s="140"/>
      <c r="GN4" s="140"/>
      <c r="GO4" s="140"/>
      <c r="GP4" s="141"/>
      <c r="GQ4" s="142"/>
      <c r="GR4" s="140"/>
      <c r="GS4" s="143" t="s">
        <v>113</v>
      </c>
      <c r="GT4" s="143" t="s">
        <v>113</v>
      </c>
      <c r="GU4" s="143" t="s">
        <v>113</v>
      </c>
      <c r="GV4" s="143" t="s">
        <v>113</v>
      </c>
      <c r="GW4" s="143" t="s">
        <v>113</v>
      </c>
      <c r="GX4" s="143" t="s">
        <v>113</v>
      </c>
      <c r="GY4" s="143" t="s">
        <v>113</v>
      </c>
      <c r="GZ4" s="143" t="s">
        <v>113</v>
      </c>
      <c r="HA4" s="142">
        <v>10.5</v>
      </c>
      <c r="HB4" s="142">
        <v>10.5</v>
      </c>
      <c r="HC4" s="142">
        <v>10.5</v>
      </c>
      <c r="HD4" s="140">
        <v>10.5</v>
      </c>
      <c r="HE4" s="140">
        <v>10.5</v>
      </c>
      <c r="HF4" s="140">
        <v>10.5</v>
      </c>
      <c r="HG4" s="140">
        <v>10.5</v>
      </c>
      <c r="HH4" s="140">
        <v>10.5</v>
      </c>
      <c r="HI4" s="140">
        <v>10.5</v>
      </c>
      <c r="HJ4" s="140">
        <v>10.5</v>
      </c>
      <c r="HK4" s="140">
        <v>10.5</v>
      </c>
      <c r="HL4" s="144">
        <v>10.5</v>
      </c>
      <c r="HM4" s="145">
        <v>10.5</v>
      </c>
      <c r="HN4" s="145">
        <v>10.5</v>
      </c>
      <c r="HO4" s="145">
        <v>10.5</v>
      </c>
      <c r="HP4" s="145">
        <v>10.5</v>
      </c>
      <c r="HQ4" s="145">
        <v>10.5</v>
      </c>
      <c r="HR4" s="145">
        <v>10.5</v>
      </c>
      <c r="HS4" s="145">
        <v>10.5</v>
      </c>
      <c r="HT4" s="145">
        <v>10.5</v>
      </c>
      <c r="HU4" s="145">
        <v>10.5</v>
      </c>
      <c r="HV4" s="146">
        <v>10.5</v>
      </c>
      <c r="HW4" s="146">
        <v>10.5</v>
      </c>
      <c r="HX4" s="142"/>
      <c r="HY4" s="142"/>
      <c r="HZ4" s="142"/>
      <c r="IA4" s="142"/>
      <c r="IB4" s="142"/>
      <c r="IC4" s="147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147"/>
      <c r="IS4" s="147"/>
      <c r="IT4" s="148"/>
      <c r="IU4" s="142"/>
      <c r="IV4" s="142"/>
      <c r="IW4" s="142"/>
      <c r="IX4" s="142"/>
      <c r="IY4" s="142"/>
      <c r="IZ4" s="142"/>
      <c r="JA4" s="142"/>
      <c r="JB4" s="142"/>
      <c r="JC4" s="142"/>
      <c r="JD4" s="142"/>
      <c r="JE4" s="142"/>
      <c r="JF4" s="142"/>
      <c r="JG4" s="142"/>
      <c r="JH4" s="157" t="s">
        <v>201</v>
      </c>
      <c r="JI4" s="157" t="s">
        <v>201</v>
      </c>
      <c r="JJ4" s="157" t="s">
        <v>201</v>
      </c>
      <c r="JK4" s="157" t="s">
        <v>201</v>
      </c>
      <c r="JL4" s="157" t="s">
        <v>201</v>
      </c>
      <c r="JM4" s="157" t="s">
        <v>201</v>
      </c>
      <c r="JN4" s="157" t="s">
        <v>201</v>
      </c>
      <c r="JO4" s="157" t="s">
        <v>201</v>
      </c>
      <c r="JP4" s="157" t="s">
        <v>201</v>
      </c>
      <c r="JQ4" s="157" t="s">
        <v>201</v>
      </c>
      <c r="JR4" s="157" t="s">
        <v>201</v>
      </c>
      <c r="JS4" s="157" t="s">
        <v>201</v>
      </c>
      <c r="JT4" s="157" t="s">
        <v>201</v>
      </c>
      <c r="JU4" s="142">
        <v>10.5</v>
      </c>
      <c r="JV4" s="142">
        <v>10.5</v>
      </c>
      <c r="JW4" s="142">
        <v>10.5</v>
      </c>
      <c r="JX4" s="142">
        <v>10.5</v>
      </c>
      <c r="JY4" s="142">
        <v>10.5</v>
      </c>
      <c r="JZ4" s="142">
        <v>10.5</v>
      </c>
      <c r="KA4" s="142">
        <v>10.5</v>
      </c>
      <c r="KB4" s="142">
        <v>10.5</v>
      </c>
      <c r="KC4" s="142">
        <v>10.5</v>
      </c>
      <c r="KD4" s="142">
        <v>10.5</v>
      </c>
      <c r="KE4" s="142">
        <v>10.5</v>
      </c>
      <c r="KF4" s="142">
        <v>10.5</v>
      </c>
      <c r="KG4" s="142">
        <v>10.5</v>
      </c>
      <c r="KH4" s="142">
        <v>10.5</v>
      </c>
      <c r="KI4" s="142">
        <v>10.5</v>
      </c>
      <c r="KJ4" s="142">
        <v>10.5</v>
      </c>
      <c r="KK4" s="142">
        <v>10.5</v>
      </c>
      <c r="KL4" s="142">
        <v>10.5</v>
      </c>
      <c r="KM4" s="142">
        <v>10.5</v>
      </c>
      <c r="KN4" s="142">
        <v>10.5</v>
      </c>
      <c r="KO4" s="142">
        <v>10.5</v>
      </c>
      <c r="KP4" s="142">
        <v>10.5</v>
      </c>
      <c r="KQ4" s="142">
        <v>10.5</v>
      </c>
      <c r="KR4" s="142">
        <v>10.5</v>
      </c>
      <c r="KS4" s="142">
        <v>10.5</v>
      </c>
      <c r="KT4" s="142">
        <v>10.5</v>
      </c>
      <c r="KU4" s="142">
        <v>10.5</v>
      </c>
      <c r="KV4" s="142">
        <v>10.5</v>
      </c>
      <c r="KW4" s="142">
        <v>10.5</v>
      </c>
      <c r="KX4" s="142">
        <v>10.5</v>
      </c>
      <c r="KY4" s="169">
        <v>10.5</v>
      </c>
      <c r="KZ4" s="1"/>
      <c r="LA4" s="1"/>
      <c r="LB4" s="1"/>
      <c r="LC4" s="1"/>
      <c r="LD4" s="1"/>
      <c r="LE4" s="1"/>
      <c r="LF4" s="1"/>
      <c r="LG4" s="1"/>
      <c r="LH4" s="1"/>
    </row>
    <row r="5" spans="1:331" ht="15.75" x14ac:dyDescent="0.25">
      <c r="A5" s="173" t="s">
        <v>55</v>
      </c>
      <c r="B5" s="51">
        <v>1</v>
      </c>
      <c r="C5" s="132" t="s">
        <v>51</v>
      </c>
      <c r="D5" s="17" t="s">
        <v>56</v>
      </c>
      <c r="E5" s="8" t="s">
        <v>122</v>
      </c>
      <c r="F5" s="70">
        <v>10.5</v>
      </c>
      <c r="G5" s="31">
        <v>10.5</v>
      </c>
      <c r="H5" s="31">
        <v>10.5</v>
      </c>
      <c r="I5" s="31">
        <v>10.5</v>
      </c>
      <c r="J5" s="31">
        <v>10.5</v>
      </c>
      <c r="K5" s="31">
        <v>10.5</v>
      </c>
      <c r="L5" s="31">
        <v>10.5</v>
      </c>
      <c r="M5" s="31">
        <v>10.5</v>
      </c>
      <c r="N5" s="31">
        <v>10.5</v>
      </c>
      <c r="O5" s="31">
        <v>10.5</v>
      </c>
      <c r="P5" s="31">
        <v>5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71"/>
      <c r="AK5" s="70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71"/>
      <c r="BO5" s="70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56"/>
      <c r="CM5" s="56"/>
      <c r="CN5" s="56"/>
      <c r="CO5" s="56"/>
      <c r="CP5" s="56"/>
      <c r="CQ5" s="56"/>
      <c r="CR5" s="56"/>
      <c r="CS5" s="102"/>
      <c r="CT5" s="74"/>
      <c r="CU5" s="37"/>
      <c r="CV5" s="37"/>
      <c r="CW5" s="31"/>
      <c r="CX5" s="31"/>
      <c r="CY5" s="31"/>
      <c r="CZ5" s="31">
        <v>10.5</v>
      </c>
      <c r="DA5" s="31">
        <v>10.5</v>
      </c>
      <c r="DB5" s="31">
        <v>10.5</v>
      </c>
      <c r="DC5" s="31">
        <v>10.5</v>
      </c>
      <c r="DD5" s="31">
        <v>10.5</v>
      </c>
      <c r="DE5" s="31">
        <v>10.5</v>
      </c>
      <c r="DF5" s="31">
        <v>10.5</v>
      </c>
      <c r="DG5" s="31">
        <v>10.5</v>
      </c>
      <c r="DH5" s="31">
        <v>10.5</v>
      </c>
      <c r="DI5" s="31">
        <v>10.5</v>
      </c>
      <c r="DJ5" s="31">
        <v>10.5</v>
      </c>
      <c r="DK5" s="31">
        <v>10.5</v>
      </c>
      <c r="DL5" s="31">
        <v>10.5</v>
      </c>
      <c r="DM5" s="31">
        <v>10.5</v>
      </c>
      <c r="DN5" s="31">
        <v>10.5</v>
      </c>
      <c r="DO5" s="31">
        <v>10.5</v>
      </c>
      <c r="DP5" s="31">
        <v>10.5</v>
      </c>
      <c r="DQ5" s="31">
        <v>10.5</v>
      </c>
      <c r="DR5" s="31">
        <v>10.5</v>
      </c>
      <c r="DS5" s="31">
        <v>10.5</v>
      </c>
      <c r="DT5" s="31">
        <v>10.5</v>
      </c>
      <c r="DU5" s="31">
        <v>10.5</v>
      </c>
      <c r="DV5" s="31">
        <v>10.5</v>
      </c>
      <c r="DW5" s="71">
        <v>10.5</v>
      </c>
      <c r="DX5" s="70">
        <v>10.5</v>
      </c>
      <c r="DY5" s="37">
        <v>10.5</v>
      </c>
      <c r="DZ5" s="37">
        <v>10.5</v>
      </c>
      <c r="EA5" s="37">
        <v>10.5</v>
      </c>
      <c r="EB5" s="37">
        <v>10.5</v>
      </c>
      <c r="EC5" s="37">
        <v>10.5</v>
      </c>
      <c r="ED5" s="37">
        <v>10.5</v>
      </c>
      <c r="EE5" s="37">
        <v>10.5</v>
      </c>
      <c r="EF5" s="37">
        <v>10.5</v>
      </c>
      <c r="EG5" s="37">
        <v>10.5</v>
      </c>
      <c r="EH5" s="37">
        <v>10.5</v>
      </c>
      <c r="EI5" s="37">
        <v>10.5</v>
      </c>
      <c r="EJ5" s="37">
        <v>10.5</v>
      </c>
      <c r="EK5" s="37">
        <v>10.5</v>
      </c>
      <c r="EL5" s="37">
        <v>10.5</v>
      </c>
      <c r="EM5" s="37">
        <v>10.5</v>
      </c>
      <c r="EN5" s="31">
        <v>10.5</v>
      </c>
      <c r="EO5" s="31">
        <v>10.5</v>
      </c>
      <c r="EP5" s="31">
        <v>10.5</v>
      </c>
      <c r="EQ5" s="31">
        <v>10.5</v>
      </c>
      <c r="ER5" s="31">
        <v>10.5</v>
      </c>
      <c r="ES5" s="31">
        <v>10.5</v>
      </c>
      <c r="ET5" s="37">
        <v>10.5</v>
      </c>
      <c r="EU5" s="31"/>
      <c r="EV5" s="31"/>
      <c r="EW5" s="31"/>
      <c r="EX5" s="31"/>
      <c r="EY5" s="31"/>
      <c r="EZ5" s="31"/>
      <c r="FA5" s="31"/>
      <c r="FB5" s="71"/>
      <c r="FC5" s="70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7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94" t="s">
        <v>113</v>
      </c>
      <c r="GD5" s="94" t="s">
        <v>113</v>
      </c>
      <c r="GE5" s="94" t="s">
        <v>113</v>
      </c>
      <c r="GF5" s="94" t="s">
        <v>113</v>
      </c>
      <c r="GG5" s="115" t="s">
        <v>113</v>
      </c>
      <c r="GH5" s="143" t="s">
        <v>113</v>
      </c>
      <c r="GI5" s="143" t="s">
        <v>113</v>
      </c>
      <c r="GJ5" s="143" t="s">
        <v>113</v>
      </c>
      <c r="GK5" s="143" t="s">
        <v>113</v>
      </c>
      <c r="GL5" s="140">
        <v>10.5</v>
      </c>
      <c r="GM5" s="140">
        <v>10.5</v>
      </c>
      <c r="GN5" s="140">
        <v>10.5</v>
      </c>
      <c r="GO5" s="140">
        <v>10.5</v>
      </c>
      <c r="GP5" s="140">
        <v>10.5</v>
      </c>
      <c r="GQ5" s="140">
        <v>10.5</v>
      </c>
      <c r="GR5" s="140">
        <v>10.5</v>
      </c>
      <c r="GS5" s="140">
        <v>10.5</v>
      </c>
      <c r="GT5" s="140">
        <v>10.5</v>
      </c>
      <c r="GU5" s="140">
        <v>10.5</v>
      </c>
      <c r="GV5" s="140">
        <v>10.5</v>
      </c>
      <c r="GW5" s="140">
        <v>10.5</v>
      </c>
      <c r="GX5" s="140">
        <v>10.5</v>
      </c>
      <c r="GY5" s="140">
        <v>10.5</v>
      </c>
      <c r="GZ5" s="140">
        <v>10.5</v>
      </c>
      <c r="HA5" s="140">
        <v>10.5</v>
      </c>
      <c r="HB5" s="140">
        <v>10.5</v>
      </c>
      <c r="HC5" s="140">
        <v>10.5</v>
      </c>
      <c r="HD5" s="140">
        <v>10.5</v>
      </c>
      <c r="HE5" s="145">
        <v>10.5</v>
      </c>
      <c r="HF5" s="145">
        <v>10.5</v>
      </c>
      <c r="HG5" s="145">
        <v>10.5</v>
      </c>
      <c r="HH5" s="145">
        <v>10.5</v>
      </c>
      <c r="HI5" s="145">
        <v>10.5</v>
      </c>
      <c r="HJ5" s="145">
        <v>10.5</v>
      </c>
      <c r="HK5" s="145">
        <v>10.5</v>
      </c>
      <c r="HL5" s="144">
        <v>10.5</v>
      </c>
      <c r="HM5" s="140">
        <v>10.5</v>
      </c>
      <c r="HN5" s="140">
        <v>10.5</v>
      </c>
      <c r="HO5" s="140">
        <v>10.5</v>
      </c>
      <c r="HP5" s="140">
        <v>10.5</v>
      </c>
      <c r="HQ5" s="140">
        <v>10.5</v>
      </c>
      <c r="HR5" s="140">
        <v>10.5</v>
      </c>
      <c r="HS5" s="140">
        <v>10.5</v>
      </c>
      <c r="HT5" s="140">
        <v>10.5</v>
      </c>
      <c r="HU5" s="140">
        <v>10.5</v>
      </c>
      <c r="HV5" s="142">
        <v>10.5</v>
      </c>
      <c r="HW5" s="142">
        <v>10.5</v>
      </c>
      <c r="HX5" s="142">
        <v>10.5</v>
      </c>
      <c r="HY5" s="142">
        <v>10.5</v>
      </c>
      <c r="HZ5" s="142">
        <v>10.5</v>
      </c>
      <c r="IA5" s="142">
        <v>10.5</v>
      </c>
      <c r="IB5" s="142">
        <v>10.5</v>
      </c>
      <c r="IC5" s="142">
        <v>10.5</v>
      </c>
      <c r="ID5" s="142">
        <v>10.5</v>
      </c>
      <c r="IE5" s="142">
        <v>10.5</v>
      </c>
      <c r="IF5" s="142">
        <v>10.5</v>
      </c>
      <c r="IG5" s="142">
        <v>10.5</v>
      </c>
      <c r="IH5" s="142">
        <v>10.5</v>
      </c>
      <c r="II5" s="142">
        <v>10.5</v>
      </c>
      <c r="IJ5" s="142">
        <v>10.5</v>
      </c>
      <c r="IK5" s="146">
        <v>10.5</v>
      </c>
      <c r="IL5" s="146">
        <v>10.5</v>
      </c>
      <c r="IM5" s="146">
        <v>10.5</v>
      </c>
      <c r="IN5" s="146">
        <v>10.5</v>
      </c>
      <c r="IO5" s="146">
        <v>10.5</v>
      </c>
      <c r="IP5" s="145">
        <v>10.5</v>
      </c>
      <c r="IQ5" s="146">
        <v>10.5</v>
      </c>
      <c r="IR5" s="146">
        <v>10.5</v>
      </c>
      <c r="IS5" s="146">
        <v>10.5</v>
      </c>
      <c r="IT5" s="146">
        <v>10.5</v>
      </c>
      <c r="IU5" s="146">
        <v>10.5</v>
      </c>
      <c r="IV5" s="146">
        <v>10.5</v>
      </c>
      <c r="IW5" s="146">
        <v>10.5</v>
      </c>
      <c r="IX5" s="146">
        <v>10.5</v>
      </c>
      <c r="IY5" s="146">
        <v>10.5</v>
      </c>
      <c r="IZ5" s="146">
        <v>10.5</v>
      </c>
      <c r="JA5" s="146">
        <v>10.5</v>
      </c>
      <c r="JB5" s="142">
        <v>10.5</v>
      </c>
      <c r="JC5" s="142">
        <v>10.5</v>
      </c>
      <c r="JD5" s="142">
        <v>10.5</v>
      </c>
      <c r="JE5" s="142">
        <v>10.5</v>
      </c>
      <c r="JF5" s="142">
        <v>10.5</v>
      </c>
      <c r="JG5" s="142">
        <v>10.5</v>
      </c>
      <c r="JH5" s="142">
        <v>10.5</v>
      </c>
      <c r="JI5" s="142">
        <v>10.5</v>
      </c>
      <c r="JJ5" s="142">
        <v>10.5</v>
      </c>
      <c r="JK5" s="142">
        <v>10.5</v>
      </c>
      <c r="JL5" s="142">
        <v>10.5</v>
      </c>
      <c r="JM5" s="142">
        <v>10.5</v>
      </c>
      <c r="JN5" s="142">
        <v>10.5</v>
      </c>
      <c r="JO5" s="142">
        <v>10.5</v>
      </c>
      <c r="JP5" s="142">
        <v>10.5</v>
      </c>
      <c r="JQ5" s="142">
        <v>10.5</v>
      </c>
      <c r="JR5" s="142">
        <v>10.5</v>
      </c>
      <c r="JS5" s="142">
        <v>10.5</v>
      </c>
      <c r="JT5" s="142">
        <v>10.5</v>
      </c>
      <c r="JU5" s="168">
        <v>10.5</v>
      </c>
      <c r="JV5" s="179">
        <v>5</v>
      </c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40">
        <v>0</v>
      </c>
      <c r="KL5" s="40">
        <v>0</v>
      </c>
      <c r="KM5" s="40">
        <v>0</v>
      </c>
      <c r="KN5" s="40">
        <v>0</v>
      </c>
      <c r="KO5" s="40">
        <v>0</v>
      </c>
      <c r="KP5" s="40">
        <v>0</v>
      </c>
      <c r="KQ5" s="40">
        <v>0</v>
      </c>
      <c r="KR5" s="40">
        <v>0</v>
      </c>
      <c r="KS5" s="40">
        <v>0</v>
      </c>
      <c r="KT5" s="40">
        <v>0</v>
      </c>
      <c r="KU5" s="40">
        <v>0</v>
      </c>
      <c r="KV5" s="40">
        <v>0</v>
      </c>
      <c r="KW5" s="40">
        <v>0</v>
      </c>
      <c r="KX5" s="40">
        <v>0</v>
      </c>
      <c r="KY5" s="76"/>
      <c r="KZ5" s="26"/>
      <c r="LA5" s="1"/>
      <c r="LB5" s="1"/>
      <c r="LC5" s="1"/>
      <c r="LD5" s="1"/>
      <c r="LE5" s="1"/>
      <c r="LF5" s="1"/>
      <c r="LG5" s="1"/>
      <c r="LH5" s="1"/>
    </row>
    <row r="6" spans="1:331" ht="15.75" x14ac:dyDescent="0.25">
      <c r="A6" s="173" t="s">
        <v>50</v>
      </c>
      <c r="B6" s="51">
        <v>2</v>
      </c>
      <c r="C6" s="111" t="s">
        <v>51</v>
      </c>
      <c r="D6" s="17" t="s">
        <v>65</v>
      </c>
      <c r="E6" s="8" t="s">
        <v>120</v>
      </c>
      <c r="F6" s="70"/>
      <c r="G6" s="31"/>
      <c r="H6" s="31"/>
      <c r="I6" s="31">
        <v>5</v>
      </c>
      <c r="J6" s="31">
        <v>10.5</v>
      </c>
      <c r="K6" s="31">
        <v>10.5</v>
      </c>
      <c r="L6" s="31">
        <v>10.5</v>
      </c>
      <c r="M6" s="31">
        <v>10.5</v>
      </c>
      <c r="N6" s="31">
        <v>10.5</v>
      </c>
      <c r="O6" s="31">
        <v>10.5</v>
      </c>
      <c r="P6" s="31">
        <v>10.5</v>
      </c>
      <c r="Q6" s="31">
        <v>10.5</v>
      </c>
      <c r="R6" s="31">
        <v>10.5</v>
      </c>
      <c r="S6" s="31">
        <v>10.5</v>
      </c>
      <c r="T6" s="31">
        <v>10.5</v>
      </c>
      <c r="U6" s="31">
        <v>10.5</v>
      </c>
      <c r="V6" s="31">
        <v>10.5</v>
      </c>
      <c r="W6" s="31">
        <v>5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71"/>
      <c r="AK6" s="70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71"/>
      <c r="BO6" s="70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79">
        <v>10.5</v>
      </c>
      <c r="CT6" s="72">
        <v>10.5</v>
      </c>
      <c r="CU6" s="33">
        <v>10.5</v>
      </c>
      <c r="CV6" s="33">
        <v>10.5</v>
      </c>
      <c r="CW6" s="33">
        <v>10.5</v>
      </c>
      <c r="CX6" s="33">
        <v>10.5</v>
      </c>
      <c r="CY6" s="33">
        <v>10.5</v>
      </c>
      <c r="CZ6" s="33">
        <v>10.5</v>
      </c>
      <c r="DA6" s="31">
        <v>10.5</v>
      </c>
      <c r="DB6" s="31">
        <v>10.5</v>
      </c>
      <c r="DC6" s="31">
        <v>10.5</v>
      </c>
      <c r="DD6" s="31">
        <v>10.5</v>
      </c>
      <c r="DE6" s="31">
        <v>10.5</v>
      </c>
      <c r="DF6" s="31">
        <v>10.5</v>
      </c>
      <c r="DG6" s="31">
        <v>10.5</v>
      </c>
      <c r="DH6" s="31">
        <v>10.5</v>
      </c>
      <c r="DI6" s="31">
        <v>10.5</v>
      </c>
      <c r="DJ6" s="31">
        <v>10.5</v>
      </c>
      <c r="DK6" s="31">
        <v>10.5</v>
      </c>
      <c r="DL6" s="31">
        <v>10.5</v>
      </c>
      <c r="DM6" s="31">
        <v>10.5</v>
      </c>
      <c r="DN6" s="31">
        <v>10.5</v>
      </c>
      <c r="DO6" s="31">
        <v>10.5</v>
      </c>
      <c r="DP6" s="31">
        <v>10.5</v>
      </c>
      <c r="DQ6" s="31">
        <v>10.5</v>
      </c>
      <c r="DR6" s="31">
        <v>10.5</v>
      </c>
      <c r="DS6" s="31">
        <v>10.5</v>
      </c>
      <c r="DT6" s="31">
        <v>10.5</v>
      </c>
      <c r="DU6" s="31">
        <v>10.5</v>
      </c>
      <c r="DV6" s="31">
        <v>10.5</v>
      </c>
      <c r="DW6" s="71">
        <v>10.5</v>
      </c>
      <c r="DX6" s="70">
        <v>10.5</v>
      </c>
      <c r="DY6" s="37">
        <v>10.5</v>
      </c>
      <c r="DZ6" s="37">
        <v>10.5</v>
      </c>
      <c r="EA6" s="37">
        <v>10.5</v>
      </c>
      <c r="EB6" s="37">
        <v>10.5</v>
      </c>
      <c r="EC6" s="37">
        <v>10.5</v>
      </c>
      <c r="ED6" s="37">
        <v>10.5</v>
      </c>
      <c r="EE6" s="37">
        <v>10.5</v>
      </c>
      <c r="EF6" s="37">
        <v>10.5</v>
      </c>
      <c r="EG6" s="37">
        <v>10.5</v>
      </c>
      <c r="EH6" s="37">
        <v>10.5</v>
      </c>
      <c r="EI6" s="37">
        <v>10.5</v>
      </c>
      <c r="EJ6" s="37">
        <v>10.5</v>
      </c>
      <c r="EK6" s="37">
        <v>10.5</v>
      </c>
      <c r="EL6" s="37">
        <v>10.5</v>
      </c>
      <c r="EM6" s="37">
        <v>10.5</v>
      </c>
      <c r="EN6" s="37">
        <v>10.5</v>
      </c>
      <c r="EO6" s="31">
        <v>10.5</v>
      </c>
      <c r="EP6" s="31">
        <v>10.5</v>
      </c>
      <c r="EQ6" s="31">
        <v>10.5</v>
      </c>
      <c r="ER6" s="31">
        <v>10.5</v>
      </c>
      <c r="ES6" s="31">
        <v>10.5</v>
      </c>
      <c r="ET6" s="31">
        <v>10.5</v>
      </c>
      <c r="EU6" s="31">
        <v>10.5</v>
      </c>
      <c r="EV6" s="31">
        <v>10.5</v>
      </c>
      <c r="EW6" s="35">
        <v>10.5</v>
      </c>
      <c r="EX6" s="36">
        <v>10.5</v>
      </c>
      <c r="EY6" s="31">
        <v>10.5</v>
      </c>
      <c r="EZ6" s="31">
        <v>10.5</v>
      </c>
      <c r="FA6" s="31">
        <v>10.5</v>
      </c>
      <c r="FB6" s="71">
        <v>10.5</v>
      </c>
      <c r="FC6" s="70">
        <v>10.5</v>
      </c>
      <c r="FD6" s="31">
        <v>10.5</v>
      </c>
      <c r="FE6" s="31">
        <v>10.5</v>
      </c>
      <c r="FF6" s="31">
        <v>10.5</v>
      </c>
      <c r="FG6" s="31">
        <v>10.5</v>
      </c>
      <c r="FH6" s="31">
        <v>10.5</v>
      </c>
      <c r="FI6" s="31">
        <v>10.5</v>
      </c>
      <c r="FJ6" s="31">
        <v>10.5</v>
      </c>
      <c r="FK6" s="31">
        <v>10.5</v>
      </c>
      <c r="FL6" s="31">
        <v>10.5</v>
      </c>
      <c r="FM6" s="31">
        <v>10.5</v>
      </c>
      <c r="FN6" s="31">
        <v>10.5</v>
      </c>
      <c r="FO6" s="31">
        <v>10.5</v>
      </c>
      <c r="FP6" s="31">
        <v>10.5</v>
      </c>
      <c r="FQ6" s="31">
        <v>10.5</v>
      </c>
      <c r="FR6" s="31">
        <v>10.5</v>
      </c>
      <c r="FS6" s="31">
        <v>10.5</v>
      </c>
      <c r="FT6" s="31">
        <v>10.5</v>
      </c>
      <c r="FU6" s="30" t="s">
        <v>116</v>
      </c>
      <c r="FV6" s="30" t="s">
        <v>116</v>
      </c>
      <c r="FW6" s="30" t="s">
        <v>116</v>
      </c>
      <c r="FX6" s="30" t="s">
        <v>116</v>
      </c>
      <c r="FY6" s="30" t="s">
        <v>116</v>
      </c>
      <c r="FZ6" s="30" t="s">
        <v>116</v>
      </c>
      <c r="GA6" s="30" t="s">
        <v>116</v>
      </c>
      <c r="GB6" s="30" t="s">
        <v>116</v>
      </c>
      <c r="GC6" s="30" t="s">
        <v>116</v>
      </c>
      <c r="GD6" s="30" t="s">
        <v>116</v>
      </c>
      <c r="GE6" s="30" t="s">
        <v>116</v>
      </c>
      <c r="GF6" s="30" t="s">
        <v>116</v>
      </c>
      <c r="GG6" s="97" t="s">
        <v>116</v>
      </c>
      <c r="GH6" s="141" t="s">
        <v>116</v>
      </c>
      <c r="GI6" s="141" t="s">
        <v>116</v>
      </c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50"/>
      <c r="HC6" s="150"/>
      <c r="HD6" s="150"/>
      <c r="HE6" s="150"/>
      <c r="HF6" s="150"/>
      <c r="HG6" s="150"/>
      <c r="HH6" s="150"/>
      <c r="HI6" s="150"/>
      <c r="HJ6" s="150"/>
      <c r="HK6" s="150"/>
      <c r="HL6" s="150"/>
      <c r="HM6" s="150"/>
      <c r="HN6" s="150"/>
      <c r="HO6" s="150"/>
      <c r="HP6" s="150"/>
      <c r="HQ6" s="151"/>
      <c r="HR6" s="147"/>
      <c r="HS6" s="147"/>
      <c r="HT6" s="147"/>
      <c r="HU6" s="147"/>
      <c r="HV6" s="147"/>
      <c r="HW6" s="147"/>
      <c r="HX6" s="147" t="s">
        <v>201</v>
      </c>
      <c r="HY6" s="147" t="s">
        <v>201</v>
      </c>
      <c r="HZ6" s="147" t="s">
        <v>201</v>
      </c>
      <c r="IA6" s="147" t="s">
        <v>201</v>
      </c>
      <c r="IB6" s="147" t="s">
        <v>201</v>
      </c>
      <c r="IC6" s="147" t="s">
        <v>201</v>
      </c>
      <c r="ID6" s="147" t="s">
        <v>201</v>
      </c>
      <c r="IE6" s="147" t="s">
        <v>201</v>
      </c>
      <c r="IF6" s="147" t="s">
        <v>201</v>
      </c>
      <c r="IG6" s="147" t="s">
        <v>201</v>
      </c>
      <c r="IH6" s="147" t="s">
        <v>201</v>
      </c>
      <c r="II6" s="147" t="s">
        <v>201</v>
      </c>
      <c r="IJ6" s="142">
        <v>10.5</v>
      </c>
      <c r="IK6" s="142">
        <v>10.5</v>
      </c>
      <c r="IL6" s="142">
        <v>10.5</v>
      </c>
      <c r="IM6" s="142">
        <v>10.5</v>
      </c>
      <c r="IN6" s="142">
        <v>10.5</v>
      </c>
      <c r="IO6" s="142">
        <v>10.5</v>
      </c>
      <c r="IP6" s="149">
        <v>10.5</v>
      </c>
      <c r="IQ6" s="142">
        <v>10.5</v>
      </c>
      <c r="IR6" s="142">
        <v>10.5</v>
      </c>
      <c r="IS6" s="142">
        <v>10.5</v>
      </c>
      <c r="IT6" s="142">
        <v>10.5</v>
      </c>
      <c r="IU6" s="142">
        <v>10.5</v>
      </c>
      <c r="IV6" s="142">
        <v>10.5</v>
      </c>
      <c r="IW6" s="142">
        <v>10.5</v>
      </c>
      <c r="IX6" s="142">
        <v>10.5</v>
      </c>
      <c r="IY6" s="142">
        <v>10.5</v>
      </c>
      <c r="IZ6" s="142">
        <v>10.5</v>
      </c>
      <c r="JA6" s="142">
        <v>10.5</v>
      </c>
      <c r="JB6" s="142">
        <v>10.5</v>
      </c>
      <c r="JC6" s="142">
        <v>10.5</v>
      </c>
      <c r="JD6" s="142">
        <v>10.5</v>
      </c>
      <c r="JE6" s="142">
        <v>10.5</v>
      </c>
      <c r="JF6" s="142">
        <v>10.5</v>
      </c>
      <c r="JG6" s="142">
        <v>10.5</v>
      </c>
      <c r="JH6" s="142">
        <v>10.5</v>
      </c>
      <c r="JI6" s="142">
        <v>10.5</v>
      </c>
      <c r="JJ6" s="142">
        <v>10.5</v>
      </c>
      <c r="JK6" s="142">
        <v>10.5</v>
      </c>
      <c r="JL6" s="142">
        <v>10.5</v>
      </c>
      <c r="JM6" s="142">
        <v>10.5</v>
      </c>
      <c r="JN6" s="142">
        <v>10.5</v>
      </c>
      <c r="JO6" s="142">
        <v>10.5</v>
      </c>
      <c r="JP6" s="142">
        <v>10.5</v>
      </c>
      <c r="JQ6" s="142">
        <v>10.5</v>
      </c>
      <c r="JR6" s="142">
        <v>10.5</v>
      </c>
      <c r="JS6" s="142">
        <v>10.5</v>
      </c>
      <c r="JT6" s="142">
        <v>10.5</v>
      </c>
      <c r="JU6" s="168">
        <v>10.5</v>
      </c>
      <c r="JV6" s="179">
        <v>5</v>
      </c>
      <c r="JW6" s="142"/>
      <c r="JX6" s="142"/>
      <c r="JY6" s="142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76"/>
      <c r="KZ6" s="28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</row>
    <row r="7" spans="1:331" ht="15.75" x14ac:dyDescent="0.25">
      <c r="A7" s="173" t="s">
        <v>64</v>
      </c>
      <c r="B7" s="51">
        <v>2</v>
      </c>
      <c r="C7" s="111" t="s">
        <v>51</v>
      </c>
      <c r="D7" s="17" t="s">
        <v>52</v>
      </c>
      <c r="E7" s="8" t="s">
        <v>119</v>
      </c>
      <c r="F7" s="70">
        <v>10.5</v>
      </c>
      <c r="G7" s="31">
        <v>10.5</v>
      </c>
      <c r="H7" s="31">
        <v>5</v>
      </c>
      <c r="I7" s="39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37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79"/>
      <c r="AK7" s="72"/>
      <c r="AL7" s="33"/>
      <c r="AM7" s="33"/>
      <c r="AN7" s="33"/>
      <c r="AO7" s="33"/>
      <c r="AP7" s="33"/>
      <c r="AQ7" s="33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76"/>
      <c r="BO7" s="99"/>
      <c r="BP7" s="65"/>
      <c r="BQ7" s="65"/>
      <c r="BR7" s="65"/>
      <c r="BS7" s="65"/>
      <c r="BT7" s="38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71">
        <v>10.5</v>
      </c>
      <c r="CT7" s="70">
        <v>10.5</v>
      </c>
      <c r="CU7" s="31">
        <v>10.5</v>
      </c>
      <c r="CV7" s="31">
        <v>10.5</v>
      </c>
      <c r="CW7" s="31">
        <v>10.5</v>
      </c>
      <c r="CX7" s="31">
        <v>10.5</v>
      </c>
      <c r="CY7" s="31">
        <v>10.5</v>
      </c>
      <c r="CZ7" s="31">
        <v>10.5</v>
      </c>
      <c r="DA7" s="31">
        <v>10.5</v>
      </c>
      <c r="DB7" s="31">
        <v>10.5</v>
      </c>
      <c r="DC7" s="31">
        <v>10.5</v>
      </c>
      <c r="DD7" s="31">
        <v>10.5</v>
      </c>
      <c r="DE7" s="31">
        <v>10.5</v>
      </c>
      <c r="DF7" s="31">
        <v>10.5</v>
      </c>
      <c r="DG7" s="31">
        <v>10.5</v>
      </c>
      <c r="DH7" s="31">
        <v>10.5</v>
      </c>
      <c r="DI7" s="31">
        <v>10.5</v>
      </c>
      <c r="DJ7" s="31">
        <v>10.5</v>
      </c>
      <c r="DK7" s="31">
        <v>10.5</v>
      </c>
      <c r="DL7" s="31">
        <v>10.5</v>
      </c>
      <c r="DM7" s="31">
        <v>10.5</v>
      </c>
      <c r="DN7" s="31">
        <v>10.5</v>
      </c>
      <c r="DO7" s="31">
        <v>10.5</v>
      </c>
      <c r="DP7" s="31">
        <v>10.5</v>
      </c>
      <c r="DQ7" s="31">
        <v>10.5</v>
      </c>
      <c r="DR7" s="31">
        <v>10.5</v>
      </c>
      <c r="DS7" s="31">
        <v>10.5</v>
      </c>
      <c r="DT7" s="31">
        <v>10.5</v>
      </c>
      <c r="DU7" s="31">
        <v>10.5</v>
      </c>
      <c r="DV7" s="31">
        <v>10.5</v>
      </c>
      <c r="DW7" s="71">
        <v>10.5</v>
      </c>
      <c r="DX7" s="70">
        <v>10.5</v>
      </c>
      <c r="DY7" s="31">
        <v>10.5</v>
      </c>
      <c r="DZ7" s="31">
        <v>10.5</v>
      </c>
      <c r="EA7" s="31">
        <v>10.5</v>
      </c>
      <c r="EB7" s="31">
        <v>10.5</v>
      </c>
      <c r="EC7" s="31">
        <v>10.5</v>
      </c>
      <c r="ED7" s="31">
        <v>10.5</v>
      </c>
      <c r="EE7" s="31">
        <v>10.5</v>
      </c>
      <c r="EF7" s="31">
        <v>10.5</v>
      </c>
      <c r="EG7" s="31">
        <v>10.5</v>
      </c>
      <c r="EH7" s="31">
        <v>10.5</v>
      </c>
      <c r="EI7" s="31">
        <v>10.5</v>
      </c>
      <c r="EJ7" s="31">
        <v>10.5</v>
      </c>
      <c r="EK7" s="31">
        <v>10.5</v>
      </c>
      <c r="EL7" s="31">
        <v>10.5</v>
      </c>
      <c r="EM7" s="31">
        <v>10.5</v>
      </c>
      <c r="EN7" s="31">
        <v>10.5</v>
      </c>
      <c r="EO7" s="31">
        <v>10.5</v>
      </c>
      <c r="EP7" s="31">
        <v>10.5</v>
      </c>
      <c r="EQ7" s="31">
        <v>10.5</v>
      </c>
      <c r="ER7" s="31">
        <v>10.5</v>
      </c>
      <c r="ES7" s="31">
        <v>10.5</v>
      </c>
      <c r="ET7" s="37">
        <v>10.5</v>
      </c>
      <c r="EU7" s="37">
        <v>10.5</v>
      </c>
      <c r="EV7" s="37">
        <v>10.5</v>
      </c>
      <c r="EW7" s="37">
        <v>10.5</v>
      </c>
      <c r="EX7" s="37">
        <v>10.5</v>
      </c>
      <c r="EY7" s="33"/>
      <c r="EZ7" s="37"/>
      <c r="FA7" s="92"/>
      <c r="FB7" s="93"/>
      <c r="FC7" s="99"/>
      <c r="FD7" s="65"/>
      <c r="FE7" s="65"/>
      <c r="FF7" s="65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65"/>
      <c r="FX7" s="65"/>
      <c r="FY7" s="65"/>
      <c r="FZ7" s="65"/>
      <c r="GA7" s="65"/>
      <c r="GB7" s="65"/>
      <c r="GC7" s="65"/>
      <c r="GD7" s="92"/>
      <c r="GE7" s="65"/>
      <c r="GF7" s="65"/>
      <c r="GG7" s="98"/>
      <c r="GH7" s="152"/>
      <c r="GI7" s="140"/>
      <c r="GJ7" s="140"/>
      <c r="GK7" s="140"/>
      <c r="GL7" s="140"/>
      <c r="GM7" s="140"/>
      <c r="GN7" s="140"/>
      <c r="GO7" s="151"/>
      <c r="GP7" s="151"/>
      <c r="GQ7" s="151"/>
      <c r="GR7" s="151"/>
      <c r="GS7" s="151"/>
      <c r="GT7" s="151"/>
      <c r="GU7" s="143" t="s">
        <v>113</v>
      </c>
      <c r="GV7" s="143" t="s">
        <v>113</v>
      </c>
      <c r="GW7" s="143" t="s">
        <v>113</v>
      </c>
      <c r="GX7" s="143" t="s">
        <v>113</v>
      </c>
      <c r="GY7" s="143" t="s">
        <v>113</v>
      </c>
      <c r="GZ7" s="143" t="s">
        <v>113</v>
      </c>
      <c r="HA7" s="143" t="s">
        <v>113</v>
      </c>
      <c r="HB7" s="143" t="s">
        <v>113</v>
      </c>
      <c r="HC7" s="143" t="s">
        <v>113</v>
      </c>
      <c r="HD7" s="140">
        <v>10.5</v>
      </c>
      <c r="HE7" s="140">
        <v>10.5</v>
      </c>
      <c r="HF7" s="140">
        <v>10.5</v>
      </c>
      <c r="HG7" s="140">
        <v>10.5</v>
      </c>
      <c r="HH7" s="140">
        <v>10.5</v>
      </c>
      <c r="HI7" s="140">
        <v>10.5</v>
      </c>
      <c r="HJ7" s="140">
        <v>10.5</v>
      </c>
      <c r="HK7" s="140">
        <v>10.5</v>
      </c>
      <c r="HL7" s="140">
        <v>10.5</v>
      </c>
      <c r="HM7" s="140">
        <v>10.5</v>
      </c>
      <c r="HN7" s="140">
        <v>10.5</v>
      </c>
      <c r="HO7" s="140">
        <v>10.5</v>
      </c>
      <c r="HP7" s="140">
        <v>10.5</v>
      </c>
      <c r="HQ7" s="140">
        <v>10.5</v>
      </c>
      <c r="HR7" s="140">
        <v>10.5</v>
      </c>
      <c r="HS7" s="140">
        <v>10.5</v>
      </c>
      <c r="HT7" s="140">
        <v>10.5</v>
      </c>
      <c r="HU7" s="140" t="s">
        <v>116</v>
      </c>
      <c r="HV7" s="140"/>
      <c r="HW7" s="140"/>
      <c r="HX7" s="140"/>
      <c r="HY7" s="140"/>
      <c r="HZ7" s="140"/>
      <c r="IA7" s="140"/>
      <c r="IB7" s="140"/>
      <c r="IC7" s="140"/>
      <c r="ID7" s="140"/>
      <c r="IE7" s="140"/>
      <c r="IF7" s="151"/>
      <c r="IG7" s="151"/>
      <c r="IH7" s="151"/>
      <c r="II7" s="151"/>
      <c r="IJ7" s="151"/>
      <c r="IK7" s="151"/>
      <c r="IL7" s="151"/>
      <c r="IM7" s="147"/>
      <c r="IN7" s="147"/>
      <c r="IO7" s="147"/>
      <c r="IP7" s="149"/>
      <c r="IQ7" s="153"/>
      <c r="IR7" s="147"/>
      <c r="IS7" s="147"/>
      <c r="IT7" s="147"/>
      <c r="IU7" s="147"/>
      <c r="IV7" s="147"/>
      <c r="IW7" s="147"/>
      <c r="IX7" s="147"/>
      <c r="IY7" s="147"/>
      <c r="IZ7" s="147"/>
      <c r="JA7" s="147"/>
      <c r="JB7" s="151"/>
      <c r="JC7" s="151"/>
      <c r="JD7" s="151"/>
      <c r="JE7" s="151"/>
      <c r="JF7" s="151"/>
      <c r="JG7" s="151"/>
      <c r="JH7" s="151"/>
      <c r="JI7" s="151"/>
      <c r="JJ7" s="151"/>
      <c r="JK7" s="151"/>
      <c r="JL7" s="151"/>
      <c r="JM7" s="151"/>
      <c r="JN7" s="151"/>
      <c r="JO7" s="147"/>
      <c r="JP7" s="147"/>
      <c r="JQ7" s="147"/>
      <c r="JR7" s="147"/>
      <c r="JS7" s="147"/>
      <c r="JT7" s="147"/>
      <c r="JU7" s="74"/>
      <c r="JV7" s="175">
        <v>5</v>
      </c>
      <c r="JW7" s="142">
        <v>10.5</v>
      </c>
      <c r="JX7" s="142">
        <v>10.5</v>
      </c>
      <c r="JY7" s="142">
        <v>10.5</v>
      </c>
      <c r="JZ7" s="142">
        <v>10.5</v>
      </c>
      <c r="KA7" s="142">
        <v>10.5</v>
      </c>
      <c r="KB7" s="142">
        <v>10.5</v>
      </c>
      <c r="KC7" s="142">
        <v>10.5</v>
      </c>
      <c r="KD7" s="142">
        <v>10.5</v>
      </c>
      <c r="KE7" s="142">
        <v>10.5</v>
      </c>
      <c r="KF7" s="142">
        <v>10.5</v>
      </c>
      <c r="KG7" s="142">
        <v>10.5</v>
      </c>
      <c r="KH7" s="142">
        <v>10.5</v>
      </c>
      <c r="KI7" s="142">
        <v>10.5</v>
      </c>
      <c r="KJ7" s="142">
        <v>10.5</v>
      </c>
      <c r="KK7" s="142">
        <v>10.5</v>
      </c>
      <c r="KL7" s="142">
        <v>10.5</v>
      </c>
      <c r="KM7" s="142">
        <v>10.5</v>
      </c>
      <c r="KN7" s="142">
        <v>10.5</v>
      </c>
      <c r="KO7" s="142">
        <v>10.5</v>
      </c>
      <c r="KP7" s="142">
        <v>10.5</v>
      </c>
      <c r="KQ7" s="142">
        <v>10.5</v>
      </c>
      <c r="KR7" s="142">
        <v>10.5</v>
      </c>
      <c r="KS7" s="142">
        <v>10.5</v>
      </c>
      <c r="KT7" s="142">
        <v>10.5</v>
      </c>
      <c r="KU7" s="142">
        <v>10.5</v>
      </c>
      <c r="KV7" s="142">
        <v>10.5</v>
      </c>
      <c r="KW7" s="142">
        <v>10.5</v>
      </c>
      <c r="KX7" s="142">
        <v>10.5</v>
      </c>
      <c r="KY7" s="169">
        <v>10.5</v>
      </c>
      <c r="KZ7" s="20"/>
      <c r="LA7" s="20"/>
      <c r="LB7" s="20"/>
      <c r="LC7" s="20"/>
      <c r="LD7" s="20"/>
      <c r="LE7" s="20"/>
      <c r="LF7" s="1"/>
      <c r="LG7" s="1"/>
      <c r="LH7" s="1"/>
    </row>
    <row r="8" spans="1:331" ht="15.75" x14ac:dyDescent="0.25">
      <c r="A8" s="110" t="s">
        <v>71</v>
      </c>
      <c r="B8" s="51">
        <v>3</v>
      </c>
      <c r="C8" s="132" t="s">
        <v>48</v>
      </c>
      <c r="D8" s="17" t="s">
        <v>60</v>
      </c>
      <c r="E8" s="8" t="s">
        <v>120</v>
      </c>
      <c r="F8" s="70"/>
      <c r="G8" s="31"/>
      <c r="H8" s="31"/>
      <c r="I8" s="37">
        <v>5</v>
      </c>
      <c r="J8" s="37">
        <v>10.5</v>
      </c>
      <c r="K8" s="37">
        <v>10.5</v>
      </c>
      <c r="L8" s="37">
        <v>10.5</v>
      </c>
      <c r="M8" s="37">
        <v>10.5</v>
      </c>
      <c r="N8" s="37">
        <v>10.5</v>
      </c>
      <c r="O8" s="37">
        <v>10.5</v>
      </c>
      <c r="P8" s="37">
        <v>10.5</v>
      </c>
      <c r="Q8" s="37">
        <v>10.5</v>
      </c>
      <c r="R8" s="37">
        <v>10.5</v>
      </c>
      <c r="S8" s="37">
        <v>10.5</v>
      </c>
      <c r="T8" s="37">
        <v>10.5</v>
      </c>
      <c r="U8" s="37">
        <v>5</v>
      </c>
      <c r="V8" s="40"/>
      <c r="W8" s="40"/>
      <c r="X8" s="100"/>
      <c r="Y8" s="100"/>
      <c r="Z8" s="100"/>
      <c r="AA8" s="100"/>
      <c r="AB8" s="100"/>
      <c r="AC8" s="100"/>
      <c r="AD8" s="40"/>
      <c r="AE8" s="40"/>
      <c r="AF8" s="40"/>
      <c r="AG8" s="40"/>
      <c r="AH8" s="40"/>
      <c r="AI8" s="40"/>
      <c r="AJ8" s="73"/>
      <c r="AK8" s="70"/>
      <c r="AL8" s="31"/>
      <c r="AM8" s="31"/>
      <c r="AN8" s="31"/>
      <c r="AO8" s="31"/>
      <c r="AP8" s="31"/>
      <c r="AQ8" s="37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7"/>
      <c r="BF8" s="37"/>
      <c r="BG8" s="37"/>
      <c r="BH8" s="37"/>
      <c r="BI8" s="37"/>
      <c r="BJ8" s="37"/>
      <c r="BK8" s="37"/>
      <c r="BL8" s="37"/>
      <c r="BM8" s="31"/>
      <c r="BN8" s="76"/>
      <c r="BO8" s="74"/>
      <c r="BP8" s="37"/>
      <c r="BQ8" s="37"/>
      <c r="BR8" s="37"/>
      <c r="BS8" s="37"/>
      <c r="BT8" s="31"/>
      <c r="BU8" s="37"/>
      <c r="BV8" s="37"/>
      <c r="BW8" s="37"/>
      <c r="BX8" s="37"/>
      <c r="BY8" s="37"/>
      <c r="BZ8" s="37"/>
      <c r="CA8" s="31"/>
      <c r="CB8" s="65"/>
      <c r="CC8" s="65"/>
      <c r="CD8" s="65"/>
      <c r="CE8" s="65"/>
      <c r="CF8" s="65"/>
      <c r="CG8" s="65"/>
      <c r="CH8" s="31"/>
      <c r="CI8" s="31"/>
      <c r="CJ8" s="31"/>
      <c r="CK8" s="31"/>
      <c r="CL8" s="56"/>
      <c r="CM8" s="56"/>
      <c r="CN8" s="56"/>
      <c r="CO8" s="56"/>
      <c r="CP8" s="56"/>
      <c r="CQ8" s="56"/>
      <c r="CR8" s="56"/>
      <c r="CS8" s="102"/>
      <c r="CT8" s="74"/>
      <c r="CU8" s="37"/>
      <c r="CV8" s="37"/>
      <c r="CW8" s="37"/>
      <c r="CX8" s="37"/>
      <c r="CY8" s="37"/>
      <c r="CZ8" s="31">
        <v>10.5</v>
      </c>
      <c r="DA8" s="31">
        <v>10.5</v>
      </c>
      <c r="DB8" s="31">
        <v>10.5</v>
      </c>
      <c r="DC8" s="31">
        <v>10.5</v>
      </c>
      <c r="DD8" s="31">
        <v>10.5</v>
      </c>
      <c r="DE8" s="31">
        <v>10.5</v>
      </c>
      <c r="DF8" s="31">
        <v>10.5</v>
      </c>
      <c r="DG8" s="35">
        <v>10.5</v>
      </c>
      <c r="DH8" s="35">
        <v>10.5</v>
      </c>
      <c r="DI8" s="35">
        <v>10.5</v>
      </c>
      <c r="DJ8" s="35">
        <v>10.5</v>
      </c>
      <c r="DK8" s="35">
        <v>10.5</v>
      </c>
      <c r="DL8" s="35">
        <v>10.5</v>
      </c>
      <c r="DM8" s="35">
        <v>10.5</v>
      </c>
      <c r="DN8" s="35">
        <v>10.5</v>
      </c>
      <c r="DO8" s="35">
        <v>10.5</v>
      </c>
      <c r="DP8" s="35">
        <v>10.5</v>
      </c>
      <c r="DQ8" s="35">
        <v>10.5</v>
      </c>
      <c r="DR8" s="35">
        <v>10.5</v>
      </c>
      <c r="DS8" s="35">
        <v>10.5</v>
      </c>
      <c r="DT8" s="35">
        <v>10.5</v>
      </c>
      <c r="DU8" s="35">
        <v>10.5</v>
      </c>
      <c r="DV8" s="37">
        <v>10.5</v>
      </c>
      <c r="DW8" s="76">
        <v>10.5</v>
      </c>
      <c r="DX8" s="74">
        <v>10.5</v>
      </c>
      <c r="DY8" s="37">
        <v>10.5</v>
      </c>
      <c r="DZ8" s="37">
        <v>10.5</v>
      </c>
      <c r="EA8" s="37">
        <v>10.5</v>
      </c>
      <c r="EB8" s="37">
        <v>10.5</v>
      </c>
      <c r="EC8" s="37">
        <v>10.5</v>
      </c>
      <c r="ED8" s="37">
        <v>10.5</v>
      </c>
      <c r="EE8" s="37">
        <v>10.5</v>
      </c>
      <c r="EF8" s="37">
        <v>10.5</v>
      </c>
      <c r="EG8" s="37">
        <v>10.5</v>
      </c>
      <c r="EH8" s="37">
        <v>10.5</v>
      </c>
      <c r="EI8" s="35">
        <v>10.5</v>
      </c>
      <c r="EJ8" s="35">
        <v>10.5</v>
      </c>
      <c r="EK8" s="35">
        <v>10.5</v>
      </c>
      <c r="EL8" s="34">
        <v>10.5</v>
      </c>
      <c r="EM8" s="35">
        <v>10.5</v>
      </c>
      <c r="EN8" s="35">
        <v>10.5</v>
      </c>
      <c r="EO8" s="36">
        <v>10.5</v>
      </c>
      <c r="EP8" s="36">
        <v>10.5</v>
      </c>
      <c r="EQ8" s="36">
        <v>10.5</v>
      </c>
      <c r="ER8" s="36">
        <v>10.5</v>
      </c>
      <c r="ES8" s="36">
        <v>10.5</v>
      </c>
      <c r="ET8" s="36">
        <v>10.5</v>
      </c>
      <c r="EU8" s="36">
        <v>10.5</v>
      </c>
      <c r="EV8" s="36">
        <v>10.5</v>
      </c>
      <c r="EW8" s="36">
        <v>10.5</v>
      </c>
      <c r="EX8" s="37">
        <v>10.5</v>
      </c>
      <c r="EY8" s="37">
        <v>10.5</v>
      </c>
      <c r="EZ8" s="37">
        <v>10.5</v>
      </c>
      <c r="FA8" s="37">
        <v>10.5</v>
      </c>
      <c r="FB8" s="76">
        <v>10.5</v>
      </c>
      <c r="FC8" s="70">
        <v>10.5</v>
      </c>
      <c r="FD8" s="31">
        <v>10.5</v>
      </c>
      <c r="FE8" s="31">
        <v>10.5</v>
      </c>
      <c r="FF8" s="31">
        <v>10.5</v>
      </c>
      <c r="FG8" s="31">
        <v>10.5</v>
      </c>
      <c r="FH8" s="31">
        <v>10.5</v>
      </c>
      <c r="FI8" s="31">
        <v>10.5</v>
      </c>
      <c r="FJ8" s="31">
        <v>10.5</v>
      </c>
      <c r="FK8" s="35">
        <v>10.5</v>
      </c>
      <c r="FL8" s="35">
        <v>10.5</v>
      </c>
      <c r="FM8" s="35">
        <v>10.5</v>
      </c>
      <c r="FN8" s="35">
        <v>10.5</v>
      </c>
      <c r="FO8" s="35">
        <v>10.5</v>
      </c>
      <c r="FP8" s="35">
        <v>10.5</v>
      </c>
      <c r="FQ8" s="35">
        <v>10.5</v>
      </c>
      <c r="FR8" s="35">
        <v>10.5</v>
      </c>
      <c r="FS8" s="35">
        <v>10.5</v>
      </c>
      <c r="FT8" s="35">
        <v>10.5</v>
      </c>
      <c r="FU8" s="35">
        <v>10.5</v>
      </c>
      <c r="FV8" s="35">
        <v>10.5</v>
      </c>
      <c r="FW8" s="35">
        <v>10.5</v>
      </c>
      <c r="FX8" s="35">
        <v>10.5</v>
      </c>
      <c r="FY8" s="35">
        <v>10.5</v>
      </c>
      <c r="FZ8" s="37">
        <v>10.5</v>
      </c>
      <c r="GA8" s="37">
        <v>10.5</v>
      </c>
      <c r="GB8" s="31">
        <v>10.5</v>
      </c>
      <c r="GC8" s="31">
        <v>10.5</v>
      </c>
      <c r="GD8" s="31">
        <v>10.5</v>
      </c>
      <c r="GE8" s="31">
        <v>10.5</v>
      </c>
      <c r="GF8" s="31">
        <v>10.5</v>
      </c>
      <c r="GG8" s="71">
        <v>10.5</v>
      </c>
      <c r="GH8" s="140">
        <v>10.5</v>
      </c>
      <c r="GI8" s="140">
        <v>10.5</v>
      </c>
      <c r="GJ8" s="140">
        <v>10.5</v>
      </c>
      <c r="GK8" s="140">
        <v>10.5</v>
      </c>
      <c r="GL8" s="140"/>
      <c r="GM8" s="140"/>
      <c r="GN8" s="140"/>
      <c r="GO8" s="140"/>
      <c r="GP8" s="140"/>
      <c r="GQ8" s="140"/>
      <c r="GR8" s="140"/>
      <c r="GS8" s="140"/>
      <c r="GT8" s="140"/>
      <c r="GU8" s="140"/>
      <c r="GV8" s="140"/>
      <c r="GW8" s="140"/>
      <c r="GX8" s="140"/>
      <c r="GY8" s="140"/>
      <c r="GZ8" s="140"/>
      <c r="HA8" s="140"/>
      <c r="HB8" s="150"/>
      <c r="HC8" s="150"/>
      <c r="HD8" s="150"/>
      <c r="HE8" s="150"/>
      <c r="HF8" s="150"/>
      <c r="HG8" s="150"/>
      <c r="HH8" s="150"/>
      <c r="HI8" s="150"/>
      <c r="HJ8" s="150"/>
      <c r="HK8" s="150"/>
      <c r="HL8" s="150"/>
      <c r="HM8" s="150"/>
      <c r="HN8" s="150"/>
      <c r="HO8" s="150"/>
      <c r="HP8" s="150"/>
      <c r="HQ8" s="151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7"/>
      <c r="IK8" s="154"/>
      <c r="IL8" s="154"/>
      <c r="IM8" s="154"/>
      <c r="IN8" s="154"/>
      <c r="IO8" s="154"/>
      <c r="IP8" s="154"/>
      <c r="IQ8" s="155"/>
      <c r="IR8" s="151"/>
      <c r="IS8" s="151"/>
      <c r="IT8" s="156"/>
      <c r="IU8" s="147"/>
      <c r="IV8" s="147"/>
      <c r="IW8" s="156"/>
      <c r="IX8" s="147"/>
      <c r="IY8" s="147"/>
      <c r="IZ8" s="147"/>
      <c r="JA8" s="147"/>
      <c r="JB8" s="147"/>
      <c r="JC8" s="147"/>
      <c r="JD8" s="147"/>
      <c r="JE8" s="147"/>
      <c r="JF8" s="147"/>
      <c r="JG8" s="147"/>
      <c r="JH8" s="151"/>
      <c r="JI8" s="151"/>
      <c r="JJ8" s="151"/>
      <c r="JK8" s="151"/>
      <c r="JL8" s="151"/>
      <c r="JM8" s="151"/>
      <c r="JN8" s="151"/>
      <c r="JO8" s="175">
        <v>5</v>
      </c>
      <c r="JP8" s="142">
        <v>10.5</v>
      </c>
      <c r="JQ8" s="142">
        <v>10.5</v>
      </c>
      <c r="JR8" s="142">
        <v>10.5</v>
      </c>
      <c r="JS8" s="142">
        <v>10.5</v>
      </c>
      <c r="JT8" s="142">
        <v>10.5</v>
      </c>
      <c r="JU8" s="168">
        <v>10.5</v>
      </c>
      <c r="JV8" s="142">
        <v>10.5</v>
      </c>
      <c r="JW8" s="142">
        <v>10.5</v>
      </c>
      <c r="JX8" s="142">
        <v>10.5</v>
      </c>
      <c r="JY8" s="142">
        <v>10.5</v>
      </c>
      <c r="JZ8" s="142">
        <v>10.5</v>
      </c>
      <c r="KA8" s="142">
        <v>10.5</v>
      </c>
      <c r="KB8" s="142">
        <v>10.5</v>
      </c>
      <c r="KC8" s="146">
        <v>10.5</v>
      </c>
      <c r="KD8" s="146">
        <v>10.5</v>
      </c>
      <c r="KE8" s="146">
        <v>10.5</v>
      </c>
      <c r="KF8" s="146">
        <v>10.5</v>
      </c>
      <c r="KG8" s="146">
        <v>10.5</v>
      </c>
      <c r="KH8" s="142">
        <v>10.5</v>
      </c>
      <c r="KI8" s="142">
        <v>10.5</v>
      </c>
      <c r="KJ8" s="142">
        <v>10.5</v>
      </c>
      <c r="KK8" s="142">
        <v>10.5</v>
      </c>
      <c r="KL8" s="142">
        <v>10.5</v>
      </c>
      <c r="KM8" s="142">
        <v>10.5</v>
      </c>
      <c r="KN8" s="142">
        <v>10.5</v>
      </c>
      <c r="KO8" s="142">
        <v>10.5</v>
      </c>
      <c r="KP8" s="142">
        <v>10.5</v>
      </c>
      <c r="KQ8" s="142">
        <v>10.5</v>
      </c>
      <c r="KR8" s="142">
        <v>10.5</v>
      </c>
      <c r="KS8" s="142">
        <v>10.5</v>
      </c>
      <c r="KT8" s="142">
        <v>10.5</v>
      </c>
      <c r="KU8" s="146">
        <v>10.5</v>
      </c>
      <c r="KV8" s="146">
        <v>10.5</v>
      </c>
      <c r="KW8" s="146">
        <v>10.5</v>
      </c>
      <c r="KX8" s="146">
        <v>10.5</v>
      </c>
      <c r="KY8" s="206">
        <v>10.5</v>
      </c>
      <c r="KZ8" s="1"/>
      <c r="LA8" s="1"/>
      <c r="LB8" s="1"/>
      <c r="LC8" s="1"/>
      <c r="LD8" s="1"/>
      <c r="LE8" s="1"/>
      <c r="LF8" s="1"/>
      <c r="LG8" s="1"/>
      <c r="LH8" s="1"/>
    </row>
    <row r="9" spans="1:331" ht="15.75" x14ac:dyDescent="0.25">
      <c r="A9" s="110" t="s">
        <v>57</v>
      </c>
      <c r="B9" s="128">
        <v>3</v>
      </c>
      <c r="C9" s="111" t="s">
        <v>48</v>
      </c>
      <c r="D9" s="17" t="s">
        <v>58</v>
      </c>
      <c r="E9" s="8" t="s">
        <v>119</v>
      </c>
      <c r="F9" s="91">
        <v>10.5</v>
      </c>
      <c r="G9" s="35">
        <v>10.5</v>
      </c>
      <c r="H9" s="35">
        <v>10.5</v>
      </c>
      <c r="I9" s="35">
        <v>5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>
        <v>5</v>
      </c>
      <c r="X9" s="37">
        <v>10.5</v>
      </c>
      <c r="Y9" s="37">
        <v>10.5</v>
      </c>
      <c r="Z9" s="37">
        <v>10.5</v>
      </c>
      <c r="AA9" s="37">
        <v>10.5</v>
      </c>
      <c r="AB9" s="37">
        <v>10.5</v>
      </c>
      <c r="AC9" s="37">
        <v>10.5</v>
      </c>
      <c r="AD9" s="38">
        <v>10.5</v>
      </c>
      <c r="AE9" s="33">
        <v>10.5</v>
      </c>
      <c r="AF9" s="33">
        <v>10.5</v>
      </c>
      <c r="AG9" s="32">
        <v>10.5</v>
      </c>
      <c r="AH9" s="32">
        <v>10.5</v>
      </c>
      <c r="AI9" s="32">
        <v>10.5</v>
      </c>
      <c r="AJ9" s="104">
        <v>10.5</v>
      </c>
      <c r="AK9" s="77">
        <v>10.5</v>
      </c>
      <c r="AL9" s="36">
        <v>10.5</v>
      </c>
      <c r="AM9" s="36">
        <v>10.5</v>
      </c>
      <c r="AN9" s="36">
        <v>10.5</v>
      </c>
      <c r="AO9" s="36">
        <v>10.5</v>
      </c>
      <c r="AP9" s="36">
        <v>10.5</v>
      </c>
      <c r="AQ9" s="36">
        <v>10.5</v>
      </c>
      <c r="AR9" s="36">
        <v>10.5</v>
      </c>
      <c r="AS9" s="33">
        <v>10.5</v>
      </c>
      <c r="AT9" s="33">
        <v>10.5</v>
      </c>
      <c r="AU9" s="33">
        <v>10.5</v>
      </c>
      <c r="AV9" s="33">
        <v>10.5</v>
      </c>
      <c r="AW9" s="33">
        <v>10.5</v>
      </c>
      <c r="AX9" s="33">
        <v>10.5</v>
      </c>
      <c r="AY9" s="33">
        <v>10.5</v>
      </c>
      <c r="AZ9" s="33">
        <v>10.5</v>
      </c>
      <c r="BA9" s="33">
        <v>10.5</v>
      </c>
      <c r="BB9" s="33">
        <v>10.5</v>
      </c>
      <c r="BC9" s="33">
        <v>10.5</v>
      </c>
      <c r="BD9" s="33">
        <v>10.5</v>
      </c>
      <c r="BE9" s="33">
        <v>10.5</v>
      </c>
      <c r="BF9" s="33">
        <v>10.5</v>
      </c>
      <c r="BG9" s="33">
        <v>10.5</v>
      </c>
      <c r="BH9" s="33">
        <v>10.5</v>
      </c>
      <c r="BI9" s="33">
        <v>10.5</v>
      </c>
      <c r="BJ9" s="33">
        <v>10.5</v>
      </c>
      <c r="BK9" s="33">
        <v>10.5</v>
      </c>
      <c r="BL9" s="33">
        <v>10.5</v>
      </c>
      <c r="BM9" s="36">
        <v>10.5</v>
      </c>
      <c r="BN9" s="95">
        <v>10.5</v>
      </c>
      <c r="BO9" s="77">
        <v>10.5</v>
      </c>
      <c r="BP9" s="36">
        <v>10.5</v>
      </c>
      <c r="BQ9" s="36">
        <v>10.5</v>
      </c>
      <c r="BR9" s="36">
        <v>10.5</v>
      </c>
      <c r="BS9" s="36">
        <v>10.5</v>
      </c>
      <c r="BT9" s="36">
        <v>10.5</v>
      </c>
      <c r="BU9" s="35">
        <v>10.5</v>
      </c>
      <c r="BV9" s="35">
        <v>10.5</v>
      </c>
      <c r="BW9" s="35">
        <v>10.5</v>
      </c>
      <c r="BX9" s="35">
        <v>10.5</v>
      </c>
      <c r="BY9" s="35">
        <v>10.5</v>
      </c>
      <c r="BZ9" s="35">
        <v>10.5</v>
      </c>
      <c r="CA9" s="35">
        <v>10.5</v>
      </c>
      <c r="CB9" s="37">
        <v>10.5</v>
      </c>
      <c r="CC9" s="37">
        <v>10.5</v>
      </c>
      <c r="CD9" s="37">
        <v>10.5</v>
      </c>
      <c r="CE9" s="37">
        <v>10.5</v>
      </c>
      <c r="CF9" s="37">
        <v>10.5</v>
      </c>
      <c r="CG9" s="37">
        <v>10.5</v>
      </c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73"/>
      <c r="CT9" s="75"/>
      <c r="CU9" s="40"/>
      <c r="CV9" s="59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1"/>
      <c r="DS9" s="31"/>
      <c r="DT9" s="31"/>
      <c r="DU9" s="31"/>
      <c r="DV9" s="31"/>
      <c r="DW9" s="71"/>
      <c r="DX9" s="74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8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59"/>
      <c r="FA9" s="37"/>
      <c r="FB9" s="76"/>
      <c r="FC9" s="74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76"/>
      <c r="GH9" s="140"/>
      <c r="GI9" s="140"/>
      <c r="GJ9" s="140"/>
      <c r="GK9" s="140"/>
      <c r="GL9" s="140"/>
      <c r="GM9" s="140"/>
      <c r="GN9" s="140"/>
      <c r="GO9" s="140"/>
      <c r="GP9" s="140"/>
      <c r="GQ9" s="140"/>
      <c r="GR9" s="140"/>
      <c r="GS9" s="140"/>
      <c r="GT9" s="140"/>
      <c r="GU9" s="140"/>
      <c r="GV9" s="140"/>
      <c r="GW9" s="151"/>
      <c r="GX9" s="151"/>
      <c r="GY9" s="151"/>
      <c r="GZ9" s="151"/>
      <c r="HA9" s="151"/>
      <c r="HB9" s="151"/>
      <c r="HC9" s="151"/>
      <c r="HD9" s="151"/>
      <c r="HE9" s="151"/>
      <c r="HF9" s="151"/>
      <c r="HG9" s="151"/>
      <c r="HH9" s="151"/>
      <c r="HI9" s="151"/>
      <c r="HJ9" s="151"/>
      <c r="HK9" s="151"/>
      <c r="HL9" s="153"/>
      <c r="HM9" s="147"/>
      <c r="HN9" s="147"/>
      <c r="HO9" s="147"/>
      <c r="HP9" s="147"/>
      <c r="HQ9" s="147"/>
      <c r="HR9" s="147"/>
      <c r="HS9" s="147"/>
      <c r="HT9" s="147"/>
      <c r="HU9" s="147"/>
      <c r="HV9" s="147"/>
      <c r="HW9" s="147"/>
      <c r="HX9" s="147"/>
      <c r="HY9" s="147"/>
      <c r="HZ9" s="147"/>
      <c r="IA9" s="147"/>
      <c r="IB9" s="147"/>
      <c r="IC9" s="147"/>
      <c r="ID9" s="23"/>
      <c r="IE9" s="23"/>
      <c r="IF9" s="23"/>
      <c r="IG9" s="23"/>
      <c r="IH9" s="23"/>
      <c r="II9" s="23"/>
      <c r="IJ9" s="140"/>
      <c r="IK9" s="140"/>
      <c r="IL9" s="140"/>
      <c r="IM9" s="140"/>
      <c r="IN9" s="140"/>
      <c r="IO9" s="94" t="s">
        <v>113</v>
      </c>
      <c r="IP9" s="94" t="s">
        <v>113</v>
      </c>
      <c r="IQ9" s="94" t="s">
        <v>113</v>
      </c>
      <c r="IR9" s="94" t="s">
        <v>113</v>
      </c>
      <c r="IS9" s="94" t="s">
        <v>113</v>
      </c>
      <c r="IT9" s="94" t="s">
        <v>113</v>
      </c>
      <c r="IU9" s="94" t="s">
        <v>113</v>
      </c>
      <c r="IV9" s="94" t="s">
        <v>113</v>
      </c>
      <c r="IW9" s="94" t="s">
        <v>113</v>
      </c>
      <c r="IX9" s="94" t="s">
        <v>113</v>
      </c>
      <c r="IY9" s="94" t="s">
        <v>113</v>
      </c>
      <c r="IZ9" s="94" t="s">
        <v>113</v>
      </c>
      <c r="JA9" s="146">
        <v>10.5</v>
      </c>
      <c r="JB9" s="146">
        <v>10.5</v>
      </c>
      <c r="JC9" s="146">
        <v>10.5</v>
      </c>
      <c r="JD9" s="146">
        <v>10.5</v>
      </c>
      <c r="JE9" s="146">
        <v>10.5</v>
      </c>
      <c r="JF9" s="146">
        <v>10.5</v>
      </c>
      <c r="JG9" s="146">
        <v>10.5</v>
      </c>
      <c r="JH9" s="146">
        <v>10.5</v>
      </c>
      <c r="JI9" s="146">
        <v>10.5</v>
      </c>
      <c r="JJ9" s="146">
        <v>10.5</v>
      </c>
      <c r="JK9" s="146">
        <v>10.5</v>
      </c>
      <c r="JL9" s="146">
        <v>10.5</v>
      </c>
      <c r="JM9" s="146">
        <v>10.5</v>
      </c>
      <c r="JN9" s="146">
        <v>10.5</v>
      </c>
      <c r="JO9" s="146">
        <v>10.5</v>
      </c>
      <c r="JP9" s="146">
        <v>10.5</v>
      </c>
      <c r="JQ9" s="146">
        <v>10.5</v>
      </c>
      <c r="JR9" s="146">
        <v>10.5</v>
      </c>
      <c r="JS9" s="146">
        <v>10.5</v>
      </c>
      <c r="JT9" s="142">
        <v>10.5</v>
      </c>
      <c r="JU9" s="168">
        <v>10.5</v>
      </c>
      <c r="JV9" s="142">
        <v>10.5</v>
      </c>
      <c r="JW9" s="142">
        <v>10.5</v>
      </c>
      <c r="JX9" s="142">
        <v>10.5</v>
      </c>
      <c r="JY9" s="142">
        <v>10.5</v>
      </c>
      <c r="JZ9" s="142">
        <v>10.5</v>
      </c>
      <c r="KA9" s="142">
        <v>10.5</v>
      </c>
      <c r="KB9" s="142">
        <v>10.5</v>
      </c>
      <c r="KC9" s="142">
        <v>10.5</v>
      </c>
      <c r="KD9" s="142">
        <v>10.5</v>
      </c>
      <c r="KE9" s="142">
        <v>10.5</v>
      </c>
      <c r="KF9" s="142">
        <v>10.5</v>
      </c>
      <c r="KG9" s="146">
        <v>10.5</v>
      </c>
      <c r="KH9" s="146">
        <v>10.5</v>
      </c>
      <c r="KI9" s="146">
        <v>10.5</v>
      </c>
      <c r="KJ9" s="146">
        <v>10.5</v>
      </c>
      <c r="KK9" s="146">
        <v>10.5</v>
      </c>
      <c r="KL9" s="146">
        <v>10.5</v>
      </c>
      <c r="KM9" s="146">
        <v>10.5</v>
      </c>
      <c r="KN9" s="146">
        <v>10.5</v>
      </c>
      <c r="KO9" s="146">
        <v>10.5</v>
      </c>
      <c r="KP9" s="146">
        <v>10.5</v>
      </c>
      <c r="KQ9" s="179">
        <v>5</v>
      </c>
      <c r="KR9" s="37"/>
      <c r="KS9" s="172">
        <v>0</v>
      </c>
      <c r="KT9" s="172">
        <v>0</v>
      </c>
      <c r="KU9" s="172">
        <v>0</v>
      </c>
      <c r="KV9" s="172">
        <v>0</v>
      </c>
      <c r="KW9" s="172">
        <v>0</v>
      </c>
      <c r="KX9" s="172">
        <v>0</v>
      </c>
      <c r="KY9" s="207">
        <v>0</v>
      </c>
      <c r="KZ9" s="26"/>
      <c r="LA9" s="1"/>
      <c r="LB9" s="1"/>
      <c r="LC9" s="1"/>
      <c r="LD9" s="1"/>
      <c r="LE9" s="1"/>
      <c r="LF9" s="1"/>
      <c r="LG9" s="1"/>
      <c r="LH9" s="1"/>
    </row>
    <row r="10" spans="1:331" ht="15.75" x14ac:dyDescent="0.25">
      <c r="A10" s="110" t="s">
        <v>73</v>
      </c>
      <c r="B10" s="51">
        <v>4</v>
      </c>
      <c r="C10" s="132" t="s">
        <v>48</v>
      </c>
      <c r="D10" s="17" t="s">
        <v>74</v>
      </c>
      <c r="E10" s="8" t="s">
        <v>119</v>
      </c>
      <c r="F10" s="70">
        <v>10.5</v>
      </c>
      <c r="G10" s="31">
        <v>10.5</v>
      </c>
      <c r="H10" s="31">
        <v>10.5</v>
      </c>
      <c r="I10" s="31">
        <v>5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55"/>
      <c r="W10" s="55"/>
      <c r="X10" s="55"/>
      <c r="Y10" s="55"/>
      <c r="Z10" s="55"/>
      <c r="AA10" s="55"/>
      <c r="AB10" s="55"/>
      <c r="AC10" s="55"/>
      <c r="AD10" s="40"/>
      <c r="AE10" s="40"/>
      <c r="AF10" s="40"/>
      <c r="AG10" s="40"/>
      <c r="AH10" s="40"/>
      <c r="AI10" s="40"/>
      <c r="AJ10" s="73"/>
      <c r="AK10" s="75"/>
      <c r="AL10" s="41"/>
      <c r="AM10" s="41"/>
      <c r="AN10" s="41"/>
      <c r="AO10" s="41"/>
      <c r="AP10" s="41"/>
      <c r="AQ10" s="41"/>
      <c r="AR10" s="42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7"/>
      <c r="BG10" s="37"/>
      <c r="BH10" s="37"/>
      <c r="BI10" s="37"/>
      <c r="BJ10" s="37"/>
      <c r="BK10" s="37"/>
      <c r="BL10" s="37"/>
      <c r="BM10" s="31"/>
      <c r="BN10" s="71"/>
      <c r="BO10" s="70"/>
      <c r="BP10" s="31"/>
      <c r="BQ10" s="31"/>
      <c r="BR10" s="31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56"/>
      <c r="CF10" s="56"/>
      <c r="CG10" s="56"/>
      <c r="CH10" s="57"/>
      <c r="CI10" s="56"/>
      <c r="CJ10" s="56"/>
      <c r="CK10" s="58"/>
      <c r="CL10" s="58"/>
      <c r="CM10" s="58"/>
      <c r="CN10" s="58"/>
      <c r="CO10" s="58"/>
      <c r="CP10" s="58"/>
      <c r="CQ10" s="58"/>
      <c r="CR10" s="58"/>
      <c r="CS10" s="95">
        <v>10.5</v>
      </c>
      <c r="CT10" s="77">
        <v>10.5</v>
      </c>
      <c r="CU10" s="36">
        <v>10.5</v>
      </c>
      <c r="CV10" s="36">
        <v>10.5</v>
      </c>
      <c r="CW10" s="36">
        <v>10.5</v>
      </c>
      <c r="CX10" s="36">
        <v>10.5</v>
      </c>
      <c r="CY10" s="36">
        <v>10.5</v>
      </c>
      <c r="CZ10" s="36">
        <v>10.5</v>
      </c>
      <c r="DA10" s="36">
        <v>10.5</v>
      </c>
      <c r="DB10" s="36">
        <v>10.5</v>
      </c>
      <c r="DC10" s="36">
        <v>10.5</v>
      </c>
      <c r="DD10" s="36">
        <v>10.5</v>
      </c>
      <c r="DE10" s="36">
        <v>10.5</v>
      </c>
      <c r="DF10" s="36">
        <v>10.5</v>
      </c>
      <c r="DG10" s="36">
        <v>10.5</v>
      </c>
      <c r="DH10" s="31">
        <v>10.5</v>
      </c>
      <c r="DI10" s="31">
        <v>10.5</v>
      </c>
      <c r="DJ10" s="31">
        <v>10.5</v>
      </c>
      <c r="DK10" s="31">
        <v>10.5</v>
      </c>
      <c r="DL10" s="31">
        <v>10.5</v>
      </c>
      <c r="DM10" s="31">
        <v>10.5</v>
      </c>
      <c r="DN10" s="31">
        <v>10.5</v>
      </c>
      <c r="DO10" s="31">
        <v>10.5</v>
      </c>
      <c r="DP10" s="31">
        <v>10.5</v>
      </c>
      <c r="DQ10" s="31">
        <v>10.5</v>
      </c>
      <c r="DR10" s="31">
        <v>10.5</v>
      </c>
      <c r="DS10" s="31">
        <v>10.5</v>
      </c>
      <c r="DT10" s="31">
        <v>10.5</v>
      </c>
      <c r="DU10" s="35">
        <v>10.5</v>
      </c>
      <c r="DV10" s="35">
        <v>10.5</v>
      </c>
      <c r="DW10" s="78">
        <v>10.5</v>
      </c>
      <c r="DX10" s="91">
        <v>10.5</v>
      </c>
      <c r="DY10" s="35">
        <v>10.5</v>
      </c>
      <c r="DZ10" s="35">
        <v>10.5</v>
      </c>
      <c r="EA10" s="35">
        <v>10.5</v>
      </c>
      <c r="EB10" s="35">
        <v>10.5</v>
      </c>
      <c r="EC10" s="35">
        <v>10.5</v>
      </c>
      <c r="ED10" s="35">
        <v>10.5</v>
      </c>
      <c r="EE10" s="35">
        <v>5</v>
      </c>
      <c r="EF10" s="35">
        <v>10.5</v>
      </c>
      <c r="EG10" s="35">
        <v>10.5</v>
      </c>
      <c r="EH10" s="35">
        <v>10.5</v>
      </c>
      <c r="EI10" s="35">
        <v>10.5</v>
      </c>
      <c r="EJ10" s="37">
        <v>10.5</v>
      </c>
      <c r="EK10" s="37">
        <v>10.5</v>
      </c>
      <c r="EL10" s="37">
        <v>10.5</v>
      </c>
      <c r="EM10" s="37">
        <v>10.5</v>
      </c>
      <c r="EN10" s="37">
        <v>10.5</v>
      </c>
      <c r="EO10" s="37">
        <v>10.5</v>
      </c>
      <c r="EP10" s="37">
        <v>10.5</v>
      </c>
      <c r="EQ10" s="37">
        <v>10.5</v>
      </c>
      <c r="ER10" s="37">
        <v>10.5</v>
      </c>
      <c r="ES10" s="37">
        <v>10.5</v>
      </c>
      <c r="ET10" s="37">
        <v>10.5</v>
      </c>
      <c r="EU10" s="37">
        <v>10.5</v>
      </c>
      <c r="EV10" s="37">
        <v>10.5</v>
      </c>
      <c r="EW10" s="37">
        <v>10.5</v>
      </c>
      <c r="EX10" s="37">
        <v>10.5</v>
      </c>
      <c r="EY10" s="33"/>
      <c r="EZ10" s="33"/>
      <c r="FA10" s="31"/>
      <c r="FB10" s="71"/>
      <c r="FC10" s="70"/>
      <c r="FD10" s="31"/>
      <c r="FE10" s="31"/>
      <c r="FF10" s="31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1"/>
      <c r="FY10" s="31"/>
      <c r="FZ10" s="31"/>
      <c r="GA10" s="31"/>
      <c r="GB10" s="31"/>
      <c r="GC10" s="31"/>
      <c r="GD10" s="37"/>
      <c r="GE10" s="31"/>
      <c r="GF10" s="31"/>
      <c r="GG10" s="71"/>
      <c r="GH10" s="140"/>
      <c r="GI10" s="140"/>
      <c r="GJ10" s="140"/>
      <c r="GK10" s="140"/>
      <c r="GL10" s="140"/>
      <c r="GM10" s="140"/>
      <c r="GN10" s="140"/>
      <c r="GO10" s="151"/>
      <c r="GP10" s="151"/>
      <c r="GQ10" s="151"/>
      <c r="GR10" s="151"/>
      <c r="GS10" s="151"/>
      <c r="GT10" s="151"/>
      <c r="GU10" s="151"/>
      <c r="GV10" s="151"/>
      <c r="GW10" s="151"/>
      <c r="GX10" s="151"/>
      <c r="GY10" s="151"/>
      <c r="GZ10" s="151"/>
      <c r="HA10" s="151"/>
      <c r="HB10" s="151"/>
      <c r="HC10" s="151"/>
      <c r="HD10" s="151"/>
      <c r="HE10" s="151"/>
      <c r="HF10" s="151"/>
      <c r="HG10" s="151"/>
      <c r="HH10" s="151"/>
      <c r="HI10" s="151"/>
      <c r="HJ10" s="151"/>
      <c r="HK10" s="151"/>
      <c r="HL10" s="153"/>
      <c r="HM10" s="143" t="s">
        <v>113</v>
      </c>
      <c r="HN10" s="143" t="s">
        <v>113</v>
      </c>
      <c r="HO10" s="143" t="s">
        <v>113</v>
      </c>
      <c r="HP10" s="143" t="s">
        <v>113</v>
      </c>
      <c r="HQ10" s="143" t="s">
        <v>113</v>
      </c>
      <c r="HR10" s="143" t="s">
        <v>113</v>
      </c>
      <c r="HS10" s="143" t="s">
        <v>113</v>
      </c>
      <c r="HT10" s="143" t="s">
        <v>113</v>
      </c>
      <c r="HU10" s="140"/>
      <c r="HV10" s="147"/>
      <c r="HW10" s="147"/>
      <c r="HX10" s="147"/>
      <c r="HY10" s="147"/>
      <c r="HZ10" s="147"/>
      <c r="IA10" s="147"/>
      <c r="IB10" s="147"/>
      <c r="IC10" s="147"/>
      <c r="ID10" s="147"/>
      <c r="IE10" s="147"/>
      <c r="IF10" s="147"/>
      <c r="IG10" s="147"/>
      <c r="IH10" s="147"/>
      <c r="II10" s="147"/>
      <c r="IJ10" s="147"/>
      <c r="IK10" s="94" t="s">
        <v>113</v>
      </c>
      <c r="IL10" s="94" t="s">
        <v>113</v>
      </c>
      <c r="IM10" s="94" t="s">
        <v>113</v>
      </c>
      <c r="IN10" s="94" t="s">
        <v>113</v>
      </c>
      <c r="IO10" s="94" t="s">
        <v>113</v>
      </c>
      <c r="IP10" s="94" t="s">
        <v>113</v>
      </c>
      <c r="IQ10" s="94" t="s">
        <v>113</v>
      </c>
      <c r="IR10" s="94" t="s">
        <v>113</v>
      </c>
      <c r="IS10" s="94" t="s">
        <v>113</v>
      </c>
      <c r="IT10" s="94" t="s">
        <v>113</v>
      </c>
      <c r="IU10" s="94" t="s">
        <v>113</v>
      </c>
      <c r="IV10" s="94" t="s">
        <v>113</v>
      </c>
      <c r="IW10" s="142">
        <v>10.5</v>
      </c>
      <c r="IX10" s="142">
        <v>10.5</v>
      </c>
      <c r="IY10" s="142">
        <v>10.5</v>
      </c>
      <c r="IZ10" s="142">
        <v>10.5</v>
      </c>
      <c r="JA10" s="142">
        <v>10.5</v>
      </c>
      <c r="JB10" s="142">
        <v>10.5</v>
      </c>
      <c r="JC10" s="142">
        <v>10.5</v>
      </c>
      <c r="JD10" s="142">
        <v>10.5</v>
      </c>
      <c r="JE10" s="142">
        <v>10.5</v>
      </c>
      <c r="JF10" s="142">
        <v>10.5</v>
      </c>
      <c r="JG10" s="142">
        <v>10.5</v>
      </c>
      <c r="JH10" s="142">
        <v>10.5</v>
      </c>
      <c r="JI10" s="142">
        <v>10.5</v>
      </c>
      <c r="JJ10" s="142">
        <v>10.5</v>
      </c>
      <c r="JK10" s="142">
        <v>10.5</v>
      </c>
      <c r="JL10" s="142">
        <v>10.5</v>
      </c>
      <c r="JM10" s="142">
        <v>10.5</v>
      </c>
      <c r="JN10" s="142">
        <v>10.5</v>
      </c>
      <c r="JO10" s="142">
        <v>10.5</v>
      </c>
      <c r="JP10" s="142">
        <v>10.5</v>
      </c>
      <c r="JQ10" s="142">
        <v>10.5</v>
      </c>
      <c r="JR10" s="142">
        <v>10.5</v>
      </c>
      <c r="JS10" s="146">
        <v>10.5</v>
      </c>
      <c r="JT10" s="146">
        <v>10.5</v>
      </c>
      <c r="JU10" s="208">
        <v>10.5</v>
      </c>
      <c r="JV10" s="146">
        <v>10.5</v>
      </c>
      <c r="JW10" s="146">
        <v>10.5</v>
      </c>
      <c r="JX10" s="146">
        <v>10.5</v>
      </c>
      <c r="JY10" s="146">
        <v>10.5</v>
      </c>
      <c r="JZ10" s="146">
        <v>10.5</v>
      </c>
      <c r="KA10" s="146">
        <v>10.5</v>
      </c>
      <c r="KB10" s="146">
        <v>10.5</v>
      </c>
      <c r="KC10" s="179">
        <v>5</v>
      </c>
      <c r="KD10" s="142"/>
      <c r="KE10" s="142"/>
      <c r="KF10" s="37"/>
      <c r="KG10" s="37"/>
      <c r="KH10" s="37"/>
      <c r="KI10" s="37"/>
      <c r="KJ10" s="37"/>
      <c r="KK10" s="37"/>
      <c r="KL10" s="37"/>
      <c r="KM10" s="37"/>
      <c r="KN10" s="37"/>
      <c r="KO10" s="37"/>
      <c r="KP10" s="37"/>
      <c r="KQ10" s="30"/>
      <c r="KR10" s="30"/>
      <c r="KS10" s="30"/>
      <c r="KT10" s="30"/>
      <c r="KU10" s="30"/>
      <c r="KV10" s="30"/>
      <c r="KW10" s="30"/>
      <c r="KX10" s="30"/>
      <c r="KY10" s="97"/>
      <c r="KZ10" s="26"/>
      <c r="LA10" s="1"/>
      <c r="LB10" s="1"/>
      <c r="LC10" s="1"/>
      <c r="LD10" s="1"/>
      <c r="LE10" s="1"/>
      <c r="LF10" s="1"/>
      <c r="LG10" s="1"/>
      <c r="LH10" s="1"/>
    </row>
    <row r="11" spans="1:331" ht="15.75" x14ac:dyDescent="0.25">
      <c r="A11" s="1"/>
      <c r="B11" s="51">
        <v>4</v>
      </c>
      <c r="C11" s="111" t="s">
        <v>48</v>
      </c>
      <c r="D11" s="17" t="s">
        <v>63</v>
      </c>
      <c r="E11" s="8" t="s">
        <v>120</v>
      </c>
      <c r="F11" s="70"/>
      <c r="G11" s="31"/>
      <c r="H11" s="31"/>
      <c r="I11" s="35">
        <v>5</v>
      </c>
      <c r="J11" s="35">
        <v>10.5</v>
      </c>
      <c r="K11" s="35">
        <v>10.5</v>
      </c>
      <c r="L11" s="35">
        <v>10.5</v>
      </c>
      <c r="M11" s="35">
        <v>10.5</v>
      </c>
      <c r="N11" s="35">
        <v>10.5</v>
      </c>
      <c r="O11" s="35">
        <v>10.5</v>
      </c>
      <c r="P11" s="35">
        <v>10.5</v>
      </c>
      <c r="Q11" s="35">
        <v>10.5</v>
      </c>
      <c r="R11" s="35">
        <v>10.5</v>
      </c>
      <c r="S11" s="35">
        <v>10.5</v>
      </c>
      <c r="T11" s="35">
        <v>10.5</v>
      </c>
      <c r="U11" s="35">
        <v>10.5</v>
      </c>
      <c r="V11" s="35">
        <v>10.5</v>
      </c>
      <c r="W11" s="35">
        <v>5</v>
      </c>
      <c r="X11" s="31"/>
      <c r="Y11" s="31"/>
      <c r="Z11" s="31"/>
      <c r="AA11" s="65"/>
      <c r="AB11" s="65"/>
      <c r="AC11" s="65"/>
      <c r="AD11" s="65"/>
      <c r="AE11" s="65"/>
      <c r="AF11" s="65"/>
      <c r="AG11" s="65"/>
      <c r="AH11" s="65"/>
      <c r="AI11" s="65"/>
      <c r="AJ11" s="98"/>
      <c r="AK11" s="70"/>
      <c r="AL11" s="31"/>
      <c r="AM11" s="31"/>
      <c r="AN11" s="31"/>
      <c r="AO11" s="31"/>
      <c r="AP11" s="31"/>
      <c r="AQ11" s="31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76"/>
      <c r="BO11" s="74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1"/>
      <c r="CB11" s="31"/>
      <c r="CC11" s="31"/>
      <c r="CD11" s="31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31"/>
      <c r="CP11" s="31"/>
      <c r="CQ11" s="31"/>
      <c r="CR11" s="31"/>
      <c r="CS11" s="71"/>
      <c r="CT11" s="70"/>
      <c r="CU11" s="31"/>
      <c r="CV11" s="37"/>
      <c r="CW11" s="37"/>
      <c r="CX11" s="37"/>
      <c r="CY11" s="37"/>
      <c r="CZ11" s="37"/>
      <c r="DA11" s="37"/>
      <c r="DB11" s="37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71"/>
      <c r="DX11" s="70"/>
      <c r="DY11" s="37"/>
      <c r="DZ11" s="37"/>
      <c r="EA11" s="37"/>
      <c r="EB11" s="37"/>
      <c r="EC11" s="37"/>
      <c r="ED11" s="37"/>
      <c r="EE11" s="37"/>
      <c r="EF11" s="31"/>
      <c r="EG11" s="31"/>
      <c r="EH11" s="31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31"/>
      <c r="ET11" s="31"/>
      <c r="EU11" s="31"/>
      <c r="EV11" s="31"/>
      <c r="EW11" s="31"/>
      <c r="EX11" s="31"/>
      <c r="EY11" s="31"/>
      <c r="EZ11" s="31"/>
      <c r="FA11" s="37"/>
      <c r="FB11" s="76"/>
      <c r="FC11" s="74"/>
      <c r="FD11" s="37"/>
      <c r="FE11" s="37"/>
      <c r="FF11" s="37"/>
      <c r="FG11" s="31"/>
      <c r="FH11" s="31"/>
      <c r="FI11" s="31"/>
      <c r="FJ11" s="31"/>
      <c r="FK11" s="31"/>
      <c r="FL11" s="31"/>
      <c r="FM11" s="31"/>
      <c r="FN11" s="30"/>
      <c r="FO11" s="31"/>
      <c r="FP11" s="37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7"/>
      <c r="GE11" s="31"/>
      <c r="GF11" s="31"/>
      <c r="GG11" s="71"/>
      <c r="GH11" s="152"/>
      <c r="GI11" s="152"/>
      <c r="GJ11" s="140"/>
      <c r="GK11" s="140"/>
      <c r="GL11" s="140"/>
      <c r="GM11" s="152"/>
      <c r="GN11" s="152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5"/>
      <c r="HM11" s="151"/>
      <c r="HN11" s="151"/>
      <c r="HO11" s="151"/>
      <c r="HP11" s="151"/>
      <c r="HQ11" s="151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7"/>
      <c r="IK11" s="147"/>
      <c r="IL11" s="147"/>
      <c r="IM11" s="147"/>
      <c r="IN11" s="147"/>
      <c r="IO11" s="147"/>
      <c r="IP11" s="149"/>
      <c r="IQ11" s="155"/>
      <c r="IR11" s="151"/>
      <c r="IS11" s="151"/>
      <c r="IT11" s="151"/>
      <c r="IU11" s="151"/>
      <c r="IV11" s="151"/>
      <c r="IW11" s="174"/>
      <c r="IX11" s="151"/>
      <c r="IY11" s="151"/>
      <c r="IZ11" s="151"/>
      <c r="JA11" s="147"/>
      <c r="JB11" s="147"/>
      <c r="JC11" s="147"/>
      <c r="JD11" s="147"/>
      <c r="JE11" s="147"/>
      <c r="JF11" s="147"/>
      <c r="JG11" s="147"/>
      <c r="JH11" s="147"/>
      <c r="JI11" s="147"/>
      <c r="JJ11" s="147"/>
      <c r="JK11" s="147"/>
      <c r="JL11" s="147"/>
      <c r="JM11" s="147"/>
      <c r="JN11" s="147"/>
      <c r="JO11" s="147"/>
      <c r="JP11" s="151"/>
      <c r="JQ11" s="151"/>
      <c r="JR11" s="151"/>
      <c r="JS11" s="151"/>
      <c r="JT11" s="151"/>
      <c r="JU11" s="103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92"/>
      <c r="KV11" s="92"/>
      <c r="KW11" s="92"/>
      <c r="KX11" s="92"/>
      <c r="KY11" s="93"/>
      <c r="KZ11" s="1"/>
      <c r="LA11" s="1"/>
      <c r="LB11" s="1"/>
      <c r="LC11" s="1"/>
      <c r="LD11" s="1"/>
      <c r="LE11" s="1"/>
      <c r="LF11" s="1"/>
      <c r="LG11" s="1"/>
      <c r="LH11" s="1"/>
    </row>
    <row r="12" spans="1:331" ht="15.75" x14ac:dyDescent="0.25">
      <c r="A12" s="110" t="s">
        <v>66</v>
      </c>
      <c r="B12" s="51">
        <v>5</v>
      </c>
      <c r="C12" s="111" t="s">
        <v>48</v>
      </c>
      <c r="D12" s="17" t="s">
        <v>54</v>
      </c>
      <c r="E12" s="8" t="s">
        <v>121</v>
      </c>
      <c r="F12" s="70"/>
      <c r="G12" s="31"/>
      <c r="H12" s="31"/>
      <c r="I12" s="31"/>
      <c r="J12" s="31"/>
      <c r="K12" s="31"/>
      <c r="L12" s="31"/>
      <c r="M12" s="31"/>
      <c r="N12" s="31"/>
      <c r="O12" s="31"/>
      <c r="P12" s="30">
        <v>5</v>
      </c>
      <c r="Q12" s="31">
        <v>10.5</v>
      </c>
      <c r="R12" s="31">
        <v>10.5</v>
      </c>
      <c r="S12" s="31">
        <v>10.5</v>
      </c>
      <c r="T12" s="31">
        <v>10.5</v>
      </c>
      <c r="U12" s="31">
        <v>10.5</v>
      </c>
      <c r="V12" s="31">
        <v>10.5</v>
      </c>
      <c r="W12" s="31">
        <v>10.5</v>
      </c>
      <c r="X12" s="31">
        <v>10.5</v>
      </c>
      <c r="Y12" s="31">
        <v>10.5</v>
      </c>
      <c r="Z12" s="31">
        <v>10.5</v>
      </c>
      <c r="AA12" s="31">
        <v>10.5</v>
      </c>
      <c r="AB12" s="31">
        <v>10.5</v>
      </c>
      <c r="AC12" s="31">
        <v>10.5</v>
      </c>
      <c r="AD12" s="31">
        <v>10.5</v>
      </c>
      <c r="AE12" s="31">
        <v>10.5</v>
      </c>
      <c r="AF12" s="31">
        <v>10.5</v>
      </c>
      <c r="AG12" s="31">
        <v>10.5</v>
      </c>
      <c r="AH12" s="31">
        <v>10.5</v>
      </c>
      <c r="AI12" s="31">
        <v>10.5</v>
      </c>
      <c r="AJ12" s="76">
        <v>10.5</v>
      </c>
      <c r="AK12" s="74">
        <v>10.5</v>
      </c>
      <c r="AL12" s="37">
        <v>10.5</v>
      </c>
      <c r="AM12" s="37">
        <v>10.5</v>
      </c>
      <c r="AN12" s="37">
        <v>10.5</v>
      </c>
      <c r="AO12" s="37">
        <v>10.5</v>
      </c>
      <c r="AP12" s="37">
        <v>10.5</v>
      </c>
      <c r="AQ12" s="37">
        <v>10.5</v>
      </c>
      <c r="AR12" s="37">
        <v>10.5</v>
      </c>
      <c r="AS12" s="31">
        <v>10.5</v>
      </c>
      <c r="AT12" s="31">
        <v>10.5</v>
      </c>
      <c r="AU12" s="31">
        <v>10.5</v>
      </c>
      <c r="AV12" s="31">
        <v>10.5</v>
      </c>
      <c r="AW12" s="31">
        <v>10.5</v>
      </c>
      <c r="AX12" s="31">
        <v>10.5</v>
      </c>
      <c r="AY12" s="31">
        <v>10.5</v>
      </c>
      <c r="AZ12" s="35">
        <v>10.5</v>
      </c>
      <c r="BA12" s="35">
        <v>10.5</v>
      </c>
      <c r="BB12" s="35">
        <v>10.5</v>
      </c>
      <c r="BC12" s="35">
        <v>10.5</v>
      </c>
      <c r="BD12" s="35">
        <v>10.5</v>
      </c>
      <c r="BE12" s="35">
        <v>10.5</v>
      </c>
      <c r="BF12" s="35">
        <v>10.5</v>
      </c>
      <c r="BG12" s="35">
        <v>10.5</v>
      </c>
      <c r="BH12" s="35">
        <v>10.5</v>
      </c>
      <c r="BI12" s="35">
        <v>10.5</v>
      </c>
      <c r="BJ12" s="35">
        <v>10.5</v>
      </c>
      <c r="BK12" s="35">
        <v>10.5</v>
      </c>
      <c r="BL12" s="35">
        <v>10.5</v>
      </c>
      <c r="BM12" s="31">
        <v>10.5</v>
      </c>
      <c r="BN12" s="71">
        <v>10.5</v>
      </c>
      <c r="BO12" s="70">
        <v>10.5</v>
      </c>
      <c r="BP12" s="31">
        <v>10.5</v>
      </c>
      <c r="BQ12" s="31">
        <v>10.5</v>
      </c>
      <c r="BR12" s="31">
        <v>10.5</v>
      </c>
      <c r="BS12" s="31">
        <v>10.5</v>
      </c>
      <c r="BT12" s="31">
        <v>10.5</v>
      </c>
      <c r="BU12" s="31">
        <v>10.5</v>
      </c>
      <c r="BV12" s="31">
        <v>10.5</v>
      </c>
      <c r="BW12" s="31">
        <v>10.5</v>
      </c>
      <c r="BX12" s="31">
        <v>10.5</v>
      </c>
      <c r="BY12" s="31">
        <v>10.5</v>
      </c>
      <c r="BZ12" s="31">
        <v>10.5</v>
      </c>
      <c r="CA12" s="31">
        <v>10.5</v>
      </c>
      <c r="CB12" s="31">
        <v>10.5</v>
      </c>
      <c r="CC12" s="31">
        <v>10.5</v>
      </c>
      <c r="CD12" s="31">
        <v>10.5</v>
      </c>
      <c r="CE12" s="31">
        <v>10.5</v>
      </c>
      <c r="CF12" s="31">
        <v>10.5</v>
      </c>
      <c r="CG12" s="31">
        <v>10.5</v>
      </c>
      <c r="CH12" s="31">
        <v>10.5</v>
      </c>
      <c r="CI12" s="31">
        <v>10.5</v>
      </c>
      <c r="CJ12" s="35">
        <v>10.5</v>
      </c>
      <c r="CK12" s="35">
        <v>10.5</v>
      </c>
      <c r="CL12" s="35">
        <v>10.5</v>
      </c>
      <c r="CM12" s="35">
        <v>10.5</v>
      </c>
      <c r="CN12" s="35">
        <v>10.5</v>
      </c>
      <c r="CO12" s="35">
        <v>10.5</v>
      </c>
      <c r="CP12" s="35">
        <v>10.5</v>
      </c>
      <c r="CQ12" s="35">
        <v>10.5</v>
      </c>
      <c r="CR12" s="35">
        <v>10.5</v>
      </c>
      <c r="CS12" s="78">
        <v>5</v>
      </c>
      <c r="CT12" s="75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71"/>
      <c r="DX12" s="70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65"/>
      <c r="EQ12" s="65"/>
      <c r="ER12" s="65"/>
      <c r="ES12" s="65"/>
      <c r="ET12" s="65"/>
      <c r="EU12" s="65"/>
      <c r="EV12" s="65"/>
      <c r="EW12" s="65"/>
      <c r="EX12" s="65"/>
      <c r="EY12" s="65"/>
      <c r="EZ12" s="30"/>
      <c r="FA12" s="31"/>
      <c r="FB12" s="71"/>
      <c r="FC12" s="70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7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7"/>
      <c r="GE12" s="31"/>
      <c r="GF12" s="31"/>
      <c r="GG12" s="71"/>
      <c r="GH12" s="140"/>
      <c r="GI12" s="140"/>
      <c r="GJ12" s="140"/>
      <c r="GK12" s="140"/>
      <c r="GL12" s="143" t="s">
        <v>113</v>
      </c>
      <c r="GM12" s="143" t="s">
        <v>113</v>
      </c>
      <c r="GN12" s="143" t="s">
        <v>113</v>
      </c>
      <c r="GO12" s="143" t="s">
        <v>113</v>
      </c>
      <c r="GP12" s="140"/>
      <c r="GQ12" s="140"/>
      <c r="GR12" s="140"/>
      <c r="GS12" s="140"/>
      <c r="GT12" s="140"/>
      <c r="GU12" s="140"/>
      <c r="GV12" s="140"/>
      <c r="GW12" s="140"/>
      <c r="GX12" s="140"/>
      <c r="GY12" s="140"/>
      <c r="GZ12" s="140"/>
      <c r="HA12" s="140"/>
      <c r="HB12" s="140"/>
      <c r="HC12" s="140"/>
      <c r="HD12" s="143" t="s">
        <v>113</v>
      </c>
      <c r="HE12" s="143" t="s">
        <v>113</v>
      </c>
      <c r="HF12" s="143" t="s">
        <v>113</v>
      </c>
      <c r="HG12" s="143" t="s">
        <v>113</v>
      </c>
      <c r="HH12" s="143" t="s">
        <v>113</v>
      </c>
      <c r="HI12" s="143" t="s">
        <v>113</v>
      </c>
      <c r="HJ12" s="143" t="s">
        <v>113</v>
      </c>
      <c r="HK12" s="143" t="s">
        <v>113</v>
      </c>
      <c r="HL12" s="153">
        <v>10.5</v>
      </c>
      <c r="HM12" s="140">
        <v>10.5</v>
      </c>
      <c r="HN12" s="140">
        <v>10.5</v>
      </c>
      <c r="HO12" s="140">
        <v>10.5</v>
      </c>
      <c r="HP12" s="140">
        <v>10.5</v>
      </c>
      <c r="HQ12" s="140">
        <v>10.5</v>
      </c>
      <c r="HR12" s="140">
        <v>10.5</v>
      </c>
      <c r="HS12" s="140">
        <v>10.5</v>
      </c>
      <c r="HT12" s="140">
        <v>10.5</v>
      </c>
      <c r="HU12" s="140">
        <v>10.5</v>
      </c>
      <c r="HV12" s="140">
        <v>10.5</v>
      </c>
      <c r="HW12" s="140">
        <v>10.5</v>
      </c>
      <c r="HX12" s="140">
        <v>10.5</v>
      </c>
      <c r="HY12" s="140">
        <v>10.5</v>
      </c>
      <c r="HZ12" s="140">
        <v>10.5</v>
      </c>
      <c r="IA12" s="140">
        <v>10.5</v>
      </c>
      <c r="IB12" s="140">
        <v>10.5</v>
      </c>
      <c r="IC12" s="140">
        <v>10.5</v>
      </c>
      <c r="ID12" s="140">
        <v>10.5</v>
      </c>
      <c r="IE12" s="140">
        <v>10.5</v>
      </c>
      <c r="IF12" s="140">
        <v>10.5</v>
      </c>
      <c r="IG12" s="140">
        <v>10.5</v>
      </c>
      <c r="IH12" s="140">
        <v>10.5</v>
      </c>
      <c r="II12" s="140">
        <v>10.5</v>
      </c>
      <c r="IJ12" s="140">
        <v>10.5</v>
      </c>
      <c r="IK12" s="140">
        <v>10.5</v>
      </c>
      <c r="IL12" s="140">
        <v>10.5</v>
      </c>
      <c r="IM12" s="140">
        <v>10.5</v>
      </c>
      <c r="IN12" s="140">
        <v>10.5</v>
      </c>
      <c r="IO12" s="140">
        <v>10.5</v>
      </c>
      <c r="IP12" s="159">
        <v>10.5</v>
      </c>
      <c r="IQ12" s="142">
        <v>10.5</v>
      </c>
      <c r="IR12" s="142">
        <v>10.5</v>
      </c>
      <c r="IS12" s="142">
        <v>10.5</v>
      </c>
      <c r="IT12" s="142">
        <v>10.5</v>
      </c>
      <c r="IU12" s="142">
        <v>10.5</v>
      </c>
      <c r="IV12" s="142">
        <v>10.5</v>
      </c>
      <c r="IW12" s="142">
        <v>10.5</v>
      </c>
      <c r="IX12" s="142">
        <v>10.5</v>
      </c>
      <c r="IY12" s="142">
        <v>10.5</v>
      </c>
      <c r="IZ12" s="142">
        <v>10.5</v>
      </c>
      <c r="JA12" s="142">
        <v>10.5</v>
      </c>
      <c r="JB12" s="142">
        <v>10.5</v>
      </c>
      <c r="JC12" s="142">
        <v>10.5</v>
      </c>
      <c r="JD12" s="142">
        <v>10.5</v>
      </c>
      <c r="JE12" s="142">
        <v>10.5</v>
      </c>
      <c r="JF12" s="142">
        <v>10.5</v>
      </c>
      <c r="JG12" s="142">
        <v>10.5</v>
      </c>
      <c r="JH12" s="142">
        <v>10.5</v>
      </c>
      <c r="JI12" s="142">
        <v>10.5</v>
      </c>
      <c r="JJ12" s="142">
        <v>10.5</v>
      </c>
      <c r="JK12" s="142">
        <v>10.5</v>
      </c>
      <c r="JL12" s="142">
        <v>10.5</v>
      </c>
      <c r="JM12" s="142">
        <v>10.5</v>
      </c>
      <c r="JN12" s="142">
        <v>10.5</v>
      </c>
      <c r="JO12" s="179">
        <v>5</v>
      </c>
      <c r="JP12" s="151"/>
      <c r="JQ12" s="151"/>
      <c r="JR12" s="151"/>
      <c r="JS12" s="151"/>
      <c r="JT12" s="140"/>
      <c r="JU12" s="209">
        <v>0</v>
      </c>
      <c r="JV12" s="176">
        <v>0</v>
      </c>
      <c r="JW12" s="176">
        <v>0</v>
      </c>
      <c r="JX12" s="176">
        <v>0</v>
      </c>
      <c r="JY12" s="176">
        <v>0</v>
      </c>
      <c r="JZ12" s="176">
        <v>0</v>
      </c>
      <c r="KA12" s="176">
        <v>0</v>
      </c>
      <c r="KB12" s="176">
        <v>0</v>
      </c>
      <c r="KC12" s="176">
        <v>0</v>
      </c>
      <c r="KD12" s="176">
        <v>0</v>
      </c>
      <c r="KE12" s="176">
        <v>0</v>
      </c>
      <c r="KF12" s="176">
        <v>0</v>
      </c>
      <c r="KG12" s="176">
        <v>0</v>
      </c>
      <c r="KH12" s="176">
        <v>0</v>
      </c>
      <c r="KI12" s="176">
        <v>0</v>
      </c>
      <c r="KJ12" s="37"/>
      <c r="KK12" s="37"/>
      <c r="KL12" s="37"/>
      <c r="KM12" s="37"/>
      <c r="KN12" s="37"/>
      <c r="KO12" s="37"/>
      <c r="KP12" s="37"/>
      <c r="KQ12" s="37"/>
      <c r="KR12" s="37"/>
      <c r="KS12" s="37"/>
      <c r="KT12" s="37"/>
      <c r="KU12" s="37"/>
      <c r="KV12" s="37"/>
      <c r="KW12" s="37"/>
      <c r="KX12" s="37"/>
      <c r="KY12" s="97"/>
      <c r="KZ12" s="26"/>
      <c r="LA12" s="1"/>
      <c r="LB12" s="1"/>
      <c r="LC12" s="1"/>
      <c r="LD12" s="1"/>
      <c r="LE12" s="1"/>
      <c r="LF12" s="1"/>
      <c r="LG12" s="1"/>
      <c r="LH12" s="1"/>
    </row>
    <row r="13" spans="1:331" ht="15.75" x14ac:dyDescent="0.25">
      <c r="A13" s="110" t="s">
        <v>47</v>
      </c>
      <c r="B13" s="51">
        <v>5</v>
      </c>
      <c r="C13" s="132" t="s">
        <v>48</v>
      </c>
      <c r="D13" s="17" t="s">
        <v>56</v>
      </c>
      <c r="E13" s="8" t="s">
        <v>122</v>
      </c>
      <c r="F13" s="70">
        <v>10.5</v>
      </c>
      <c r="G13" s="31">
        <v>10.5</v>
      </c>
      <c r="H13" s="31">
        <v>10.5</v>
      </c>
      <c r="I13" s="31">
        <v>10.5</v>
      </c>
      <c r="J13" s="31">
        <v>10.5</v>
      </c>
      <c r="K13" s="31">
        <v>10.5</v>
      </c>
      <c r="L13" s="31">
        <v>10.5</v>
      </c>
      <c r="M13" s="31">
        <v>10.5</v>
      </c>
      <c r="N13" s="31">
        <v>10.5</v>
      </c>
      <c r="O13" s="31">
        <v>10.5</v>
      </c>
      <c r="P13" s="31">
        <v>5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76"/>
      <c r="AK13" s="74"/>
      <c r="AL13" s="37"/>
      <c r="AM13" s="37"/>
      <c r="AN13" s="37"/>
      <c r="AO13" s="37"/>
      <c r="AP13" s="37"/>
      <c r="AQ13" s="37"/>
      <c r="AR13" s="37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71"/>
      <c r="BO13" s="70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71"/>
      <c r="CT13" s="70"/>
      <c r="CU13" s="31"/>
      <c r="CV13" s="31"/>
      <c r="CW13" s="31"/>
      <c r="CX13" s="31"/>
      <c r="CY13" s="31"/>
      <c r="CZ13" s="31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73"/>
      <c r="DX13" s="75"/>
      <c r="DY13" s="40"/>
      <c r="DZ13" s="40"/>
      <c r="EA13" s="94" t="s">
        <v>113</v>
      </c>
      <c r="EB13" s="94" t="s">
        <v>113</v>
      </c>
      <c r="EC13" s="94" t="s">
        <v>113</v>
      </c>
      <c r="ED13" s="94" t="s">
        <v>113</v>
      </c>
      <c r="EE13" s="94" t="s">
        <v>113</v>
      </c>
      <c r="EF13" s="94" t="s">
        <v>113</v>
      </c>
      <c r="EG13" s="94" t="s">
        <v>113</v>
      </c>
      <c r="EH13" s="94" t="s">
        <v>113</v>
      </c>
      <c r="EI13" s="94" t="s">
        <v>113</v>
      </c>
      <c r="EJ13" s="94" t="s">
        <v>113</v>
      </c>
      <c r="EK13" s="94" t="s">
        <v>113</v>
      </c>
      <c r="EL13" s="94" t="s">
        <v>113</v>
      </c>
      <c r="EM13" s="94" t="s">
        <v>113</v>
      </c>
      <c r="EN13" s="94" t="s">
        <v>113</v>
      </c>
      <c r="EO13" s="94" t="s">
        <v>113</v>
      </c>
      <c r="EP13" s="94" t="s">
        <v>113</v>
      </c>
      <c r="EQ13" s="94" t="s">
        <v>113</v>
      </c>
      <c r="ER13" s="94" t="s">
        <v>113</v>
      </c>
      <c r="ES13" s="94" t="s">
        <v>113</v>
      </c>
      <c r="ET13" s="94" t="s">
        <v>113</v>
      </c>
      <c r="EU13" s="94" t="s">
        <v>113</v>
      </c>
      <c r="EV13" s="94" t="s">
        <v>113</v>
      </c>
      <c r="EW13" s="94" t="s">
        <v>113</v>
      </c>
      <c r="EX13" s="94" t="s">
        <v>113</v>
      </c>
      <c r="EY13" s="31">
        <v>10.5</v>
      </c>
      <c r="EZ13" s="31">
        <v>10.5</v>
      </c>
      <c r="FA13" s="31">
        <v>10.5</v>
      </c>
      <c r="FB13" s="71">
        <v>10.5</v>
      </c>
      <c r="FC13" s="70">
        <v>10.5</v>
      </c>
      <c r="FD13" s="31">
        <v>10.5</v>
      </c>
      <c r="FE13" s="31">
        <v>10.5</v>
      </c>
      <c r="FF13" s="31">
        <v>10.5</v>
      </c>
      <c r="FG13" s="31">
        <v>10.5</v>
      </c>
      <c r="FH13" s="31">
        <v>10.5</v>
      </c>
      <c r="FI13" s="31">
        <v>10.5</v>
      </c>
      <c r="FJ13" s="31">
        <v>10.5</v>
      </c>
      <c r="FK13" s="31">
        <v>10.5</v>
      </c>
      <c r="FL13" s="31">
        <v>10.5</v>
      </c>
      <c r="FM13" s="31">
        <v>10.5</v>
      </c>
      <c r="FN13" s="31">
        <v>10.5</v>
      </c>
      <c r="FO13" s="31">
        <v>10.5</v>
      </c>
      <c r="FP13" s="37">
        <v>10.5</v>
      </c>
      <c r="FQ13" s="31">
        <v>10.5</v>
      </c>
      <c r="FR13" s="31">
        <v>10.5</v>
      </c>
      <c r="FS13" s="31">
        <v>10.5</v>
      </c>
      <c r="FT13" s="31">
        <v>10.5</v>
      </c>
      <c r="FU13" s="31">
        <v>10.5</v>
      </c>
      <c r="FV13" s="31">
        <v>10.5</v>
      </c>
      <c r="FW13" s="31">
        <v>10.5</v>
      </c>
      <c r="FX13" s="31">
        <v>10.5</v>
      </c>
      <c r="FY13" s="31">
        <v>10.5</v>
      </c>
      <c r="FZ13" s="31">
        <v>10.5</v>
      </c>
      <c r="GA13" s="31">
        <v>10.5</v>
      </c>
      <c r="GB13" s="31">
        <v>10.5</v>
      </c>
      <c r="GC13" s="31">
        <v>10.5</v>
      </c>
      <c r="GD13" s="31">
        <v>10.5</v>
      </c>
      <c r="GE13" s="31">
        <v>10.5</v>
      </c>
      <c r="GF13" s="31">
        <v>10.5</v>
      </c>
      <c r="GG13" s="71">
        <v>10.5</v>
      </c>
      <c r="GH13" s="140">
        <v>10.5</v>
      </c>
      <c r="GI13" s="140">
        <v>10.5</v>
      </c>
      <c r="GJ13" s="140">
        <v>10.5</v>
      </c>
      <c r="GK13" s="140">
        <v>10.5</v>
      </c>
      <c r="GL13" s="140">
        <v>10.5</v>
      </c>
      <c r="GM13" s="140">
        <v>10.5</v>
      </c>
      <c r="GN13" s="140">
        <v>10.5</v>
      </c>
      <c r="GO13" s="140">
        <v>10.5</v>
      </c>
      <c r="GP13" s="140">
        <v>10.5</v>
      </c>
      <c r="GQ13" s="140">
        <v>10.5</v>
      </c>
      <c r="GR13" s="140">
        <v>10.5</v>
      </c>
      <c r="GS13" s="140">
        <v>10.5</v>
      </c>
      <c r="GT13" s="140">
        <v>10.5</v>
      </c>
      <c r="GU13" s="140">
        <v>10.5</v>
      </c>
      <c r="GV13" s="140">
        <v>10.5</v>
      </c>
      <c r="GW13" s="140">
        <v>10.5</v>
      </c>
      <c r="GX13" s="140">
        <v>10.5</v>
      </c>
      <c r="GY13" s="145">
        <v>10.5</v>
      </c>
      <c r="GZ13" s="145">
        <v>10.5</v>
      </c>
      <c r="HA13" s="145">
        <v>10.5</v>
      </c>
      <c r="HB13" s="145">
        <v>10.5</v>
      </c>
      <c r="HC13" s="145">
        <v>10.5</v>
      </c>
      <c r="HD13" s="145">
        <v>10.5</v>
      </c>
      <c r="HE13" s="145">
        <v>10.5</v>
      </c>
      <c r="HF13" s="140">
        <v>10.5</v>
      </c>
      <c r="HG13" s="140">
        <v>10.5</v>
      </c>
      <c r="HH13" s="140">
        <v>10.5</v>
      </c>
      <c r="HI13" s="140">
        <v>10.5</v>
      </c>
      <c r="HJ13" s="140">
        <v>10.5</v>
      </c>
      <c r="HK13" s="140">
        <v>10.5</v>
      </c>
      <c r="HL13" s="153">
        <v>10.5</v>
      </c>
      <c r="HM13" s="140"/>
      <c r="HN13" s="140"/>
      <c r="HO13" s="147"/>
      <c r="HP13" s="147"/>
      <c r="HQ13" s="147"/>
      <c r="HR13" s="147"/>
      <c r="HS13" s="147"/>
      <c r="HT13" s="147"/>
      <c r="HU13" s="147"/>
      <c r="HV13" s="147"/>
      <c r="HW13" s="147"/>
      <c r="HX13" s="147"/>
      <c r="HY13" s="147"/>
      <c r="HZ13" s="147"/>
      <c r="IA13" s="147"/>
      <c r="IB13" s="147"/>
      <c r="IC13" s="147"/>
      <c r="ID13" s="147"/>
      <c r="IE13" s="147"/>
      <c r="IF13" s="147"/>
      <c r="IG13" s="147"/>
      <c r="IH13" s="147"/>
      <c r="II13" s="147"/>
      <c r="IJ13" s="147"/>
      <c r="IK13" s="147"/>
      <c r="IL13" s="147"/>
      <c r="IM13" s="147"/>
      <c r="IN13" s="147"/>
      <c r="IO13" s="147"/>
      <c r="IP13" s="147"/>
      <c r="IQ13" s="153"/>
      <c r="IR13" s="147"/>
      <c r="IS13" s="147"/>
      <c r="IT13" s="147"/>
      <c r="IU13" s="147"/>
      <c r="IV13" s="147"/>
      <c r="IW13" s="147"/>
      <c r="IX13" s="142">
        <v>5</v>
      </c>
      <c r="IY13" s="142">
        <v>10.5</v>
      </c>
      <c r="IZ13" s="142">
        <v>10.5</v>
      </c>
      <c r="JA13" s="142">
        <v>10.5</v>
      </c>
      <c r="JB13" s="142">
        <v>10.5</v>
      </c>
      <c r="JC13" s="142">
        <v>10.5</v>
      </c>
      <c r="JD13" s="142">
        <v>10.5</v>
      </c>
      <c r="JE13" s="142">
        <v>10.5</v>
      </c>
      <c r="JF13" s="142">
        <v>10.5</v>
      </c>
      <c r="JG13" s="142">
        <v>10.5</v>
      </c>
      <c r="JH13" s="142">
        <v>10.5</v>
      </c>
      <c r="JI13" s="142">
        <v>10.5</v>
      </c>
      <c r="JJ13" s="142">
        <v>10.5</v>
      </c>
      <c r="JK13" s="142">
        <v>10.5</v>
      </c>
      <c r="JL13" s="142">
        <v>10.5</v>
      </c>
      <c r="JM13" s="142">
        <v>10.5</v>
      </c>
      <c r="JN13" s="142">
        <v>10.5</v>
      </c>
      <c r="JO13" s="142">
        <v>10.5</v>
      </c>
      <c r="JP13" s="142">
        <v>10.5</v>
      </c>
      <c r="JQ13" s="142">
        <v>10.5</v>
      </c>
      <c r="JR13" s="142">
        <v>10.5</v>
      </c>
      <c r="JS13" s="142">
        <v>10.5</v>
      </c>
      <c r="JT13" s="142">
        <v>10.5</v>
      </c>
      <c r="JU13" s="168">
        <v>10.5</v>
      </c>
      <c r="JV13" s="142">
        <v>10.5</v>
      </c>
      <c r="JW13" s="142">
        <v>10.5</v>
      </c>
      <c r="JX13" s="142">
        <v>10.5</v>
      </c>
      <c r="JY13" s="142">
        <v>10.5</v>
      </c>
      <c r="JZ13" s="142">
        <v>10.5</v>
      </c>
      <c r="KA13" s="142">
        <v>10.5</v>
      </c>
      <c r="KB13" s="142">
        <v>10.5</v>
      </c>
      <c r="KC13" s="142">
        <v>10.5</v>
      </c>
      <c r="KD13" s="142">
        <v>10.5</v>
      </c>
      <c r="KE13" s="142">
        <v>10.5</v>
      </c>
      <c r="KF13" s="142">
        <v>10.5</v>
      </c>
      <c r="KG13" s="142">
        <v>10.5</v>
      </c>
      <c r="KH13" s="142">
        <v>10.5</v>
      </c>
      <c r="KI13" s="142">
        <v>10.5</v>
      </c>
      <c r="KJ13" s="142">
        <v>10.5</v>
      </c>
      <c r="KK13" s="142">
        <v>10.5</v>
      </c>
      <c r="KL13" s="142">
        <v>10.5</v>
      </c>
      <c r="KM13" s="142">
        <v>10.5</v>
      </c>
      <c r="KN13" s="142">
        <v>10.5</v>
      </c>
      <c r="KO13" s="142">
        <v>10.5</v>
      </c>
      <c r="KP13" s="142">
        <v>10.5</v>
      </c>
      <c r="KQ13" s="142">
        <v>10.5</v>
      </c>
      <c r="KR13" s="142">
        <v>10.5</v>
      </c>
      <c r="KS13" s="142">
        <v>10.5</v>
      </c>
      <c r="KT13" s="142">
        <v>10.5</v>
      </c>
      <c r="KU13" s="142">
        <v>10.5</v>
      </c>
      <c r="KV13" s="142">
        <v>10.5</v>
      </c>
      <c r="KW13" s="142">
        <v>10.5</v>
      </c>
      <c r="KX13" s="142">
        <v>10.5</v>
      </c>
      <c r="KY13" s="169">
        <v>10.5</v>
      </c>
      <c r="KZ13" s="1"/>
      <c r="LA13" s="1"/>
      <c r="LB13" s="1"/>
      <c r="LC13" s="1"/>
      <c r="LD13" s="1"/>
      <c r="LE13" s="1"/>
      <c r="LF13" s="1"/>
      <c r="LG13" s="1"/>
      <c r="LH13" s="1"/>
    </row>
    <row r="14" spans="1:331" ht="15.75" x14ac:dyDescent="0.25">
      <c r="A14" s="110" t="s">
        <v>95</v>
      </c>
      <c r="B14" s="51">
        <v>6</v>
      </c>
      <c r="C14" s="132" t="s">
        <v>48</v>
      </c>
      <c r="D14" s="17" t="s">
        <v>54</v>
      </c>
      <c r="E14" s="8" t="s">
        <v>121</v>
      </c>
      <c r="F14" s="99"/>
      <c r="G14" s="65"/>
      <c r="H14" s="92"/>
      <c r="I14" s="30"/>
      <c r="J14" s="31"/>
      <c r="K14" s="31"/>
      <c r="L14" s="31"/>
      <c r="M14" s="31"/>
      <c r="N14" s="31"/>
      <c r="O14" s="31"/>
      <c r="P14" s="30">
        <v>5</v>
      </c>
      <c r="Q14" s="31">
        <v>10.5</v>
      </c>
      <c r="R14" s="48">
        <v>10.5</v>
      </c>
      <c r="S14" s="48">
        <v>10.5</v>
      </c>
      <c r="T14" s="48">
        <v>10.5</v>
      </c>
      <c r="U14" s="48">
        <v>10.5</v>
      </c>
      <c r="V14" s="31">
        <v>10.5</v>
      </c>
      <c r="W14" s="37">
        <v>10.5</v>
      </c>
      <c r="X14" s="31">
        <v>10.5</v>
      </c>
      <c r="Y14" s="31">
        <v>10.5</v>
      </c>
      <c r="Z14" s="31">
        <v>10.5</v>
      </c>
      <c r="AA14" s="48">
        <v>10.5</v>
      </c>
      <c r="AB14" s="31">
        <v>10.5</v>
      </c>
      <c r="AC14" s="31">
        <v>10.5</v>
      </c>
      <c r="AD14" s="31">
        <v>10.5</v>
      </c>
      <c r="AE14" s="31">
        <v>10.5</v>
      </c>
      <c r="AF14" s="31">
        <v>10.5</v>
      </c>
      <c r="AG14" s="31">
        <v>10.5</v>
      </c>
      <c r="AH14" s="31">
        <v>10.5</v>
      </c>
      <c r="AI14" s="37">
        <v>10.5</v>
      </c>
      <c r="AJ14" s="76">
        <v>10.5</v>
      </c>
      <c r="AK14" s="74">
        <v>10.5</v>
      </c>
      <c r="AL14" s="37">
        <v>10.5</v>
      </c>
      <c r="AM14" s="37">
        <v>10.5</v>
      </c>
      <c r="AN14" s="37">
        <v>10.5</v>
      </c>
      <c r="AO14" s="37">
        <v>10.5</v>
      </c>
      <c r="AP14" s="37">
        <v>10.5</v>
      </c>
      <c r="AQ14" s="37">
        <v>10.5</v>
      </c>
      <c r="AR14" s="33">
        <v>10.5</v>
      </c>
      <c r="AS14" s="33">
        <v>10.5</v>
      </c>
      <c r="AT14" s="33">
        <v>10.5</v>
      </c>
      <c r="AU14" s="33">
        <v>10.5</v>
      </c>
      <c r="AV14" s="33">
        <v>10.5</v>
      </c>
      <c r="AW14" s="33">
        <v>10.5</v>
      </c>
      <c r="AX14" s="33">
        <v>10.5</v>
      </c>
      <c r="AY14" s="33">
        <v>10.5</v>
      </c>
      <c r="AZ14" s="33">
        <v>10.5</v>
      </c>
      <c r="BA14" s="33">
        <v>10.5</v>
      </c>
      <c r="BB14" s="33">
        <v>10.5</v>
      </c>
      <c r="BC14" s="33">
        <v>10.5</v>
      </c>
      <c r="BD14" s="33">
        <v>10.5</v>
      </c>
      <c r="BE14" s="33">
        <v>10.5</v>
      </c>
      <c r="BF14" s="33">
        <v>10.5</v>
      </c>
      <c r="BG14" s="33">
        <v>10.5</v>
      </c>
      <c r="BH14" s="33">
        <v>10.5</v>
      </c>
      <c r="BI14" s="33">
        <v>10.5</v>
      </c>
      <c r="BJ14" s="33">
        <v>10.5</v>
      </c>
      <c r="BK14" s="33">
        <v>10.5</v>
      </c>
      <c r="BL14" s="33">
        <v>10.5</v>
      </c>
      <c r="BM14" s="33">
        <v>10.5</v>
      </c>
      <c r="BN14" s="79">
        <v>10.5</v>
      </c>
      <c r="BO14" s="72">
        <v>10.5</v>
      </c>
      <c r="BP14" s="33">
        <v>10.5</v>
      </c>
      <c r="BQ14" s="33">
        <v>10.5</v>
      </c>
      <c r="BR14" s="33">
        <v>10.5</v>
      </c>
      <c r="BS14" s="33">
        <v>10.5</v>
      </c>
      <c r="BT14" s="33">
        <v>10.5</v>
      </c>
      <c r="BU14" s="31">
        <v>10.5</v>
      </c>
      <c r="BV14" s="31">
        <v>10.5</v>
      </c>
      <c r="BW14" s="31">
        <v>10.5</v>
      </c>
      <c r="BX14" s="31">
        <v>10.5</v>
      </c>
      <c r="BY14" s="31">
        <v>10.5</v>
      </c>
      <c r="BZ14" s="31">
        <v>10.5</v>
      </c>
      <c r="CA14" s="31">
        <v>10.5</v>
      </c>
      <c r="CB14" s="31">
        <v>10.5</v>
      </c>
      <c r="CC14" s="31">
        <v>10.5</v>
      </c>
      <c r="CD14" s="31">
        <v>10.5</v>
      </c>
      <c r="CE14" s="31"/>
      <c r="CF14" s="31"/>
      <c r="CG14" s="31"/>
      <c r="CH14" s="30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71"/>
      <c r="CT14" s="70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40"/>
      <c r="DP14" s="40"/>
      <c r="DQ14" s="40"/>
      <c r="DR14" s="40"/>
      <c r="DS14" s="40"/>
      <c r="DT14" s="40"/>
      <c r="DU14" s="40"/>
      <c r="DV14" s="40"/>
      <c r="DW14" s="73"/>
      <c r="DX14" s="75"/>
      <c r="DY14" s="40"/>
      <c r="DZ14" s="40"/>
      <c r="EA14" s="40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0"/>
      <c r="EM14" s="31"/>
      <c r="EN14" s="31"/>
      <c r="EO14" s="92"/>
      <c r="EP14" s="92"/>
      <c r="EQ14" s="92"/>
      <c r="ER14" s="92"/>
      <c r="ES14" s="38"/>
      <c r="ET14" s="37"/>
      <c r="EU14" s="37"/>
      <c r="EV14" s="37"/>
      <c r="EW14" s="37"/>
      <c r="EX14" s="37"/>
      <c r="EY14" s="37"/>
      <c r="EZ14" s="38"/>
      <c r="FA14" s="31"/>
      <c r="FB14" s="71"/>
      <c r="FC14" s="70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0"/>
      <c r="FO14" s="31"/>
      <c r="FP14" s="37"/>
      <c r="FQ14" s="31"/>
      <c r="FR14" s="31"/>
      <c r="FS14" s="31"/>
      <c r="FT14" s="31"/>
      <c r="FU14" s="31"/>
      <c r="FV14" s="31"/>
      <c r="FW14" s="31"/>
      <c r="FX14" s="31"/>
      <c r="FY14" s="31"/>
      <c r="FZ14" s="94" t="s">
        <v>113</v>
      </c>
      <c r="GA14" s="94" t="s">
        <v>113</v>
      </c>
      <c r="GB14" s="94" t="s">
        <v>113</v>
      </c>
      <c r="GC14" s="94" t="s">
        <v>113</v>
      </c>
      <c r="GD14" s="94" t="s">
        <v>113</v>
      </c>
      <c r="GE14" s="94" t="s">
        <v>113</v>
      </c>
      <c r="GF14" s="94" t="s">
        <v>113</v>
      </c>
      <c r="GG14" s="115" t="s">
        <v>113</v>
      </c>
      <c r="GH14" s="140">
        <v>10.5</v>
      </c>
      <c r="GI14" s="140">
        <v>10.5</v>
      </c>
      <c r="GJ14" s="140">
        <v>10.5</v>
      </c>
      <c r="GK14" s="140">
        <v>10.5</v>
      </c>
      <c r="GL14" s="140">
        <v>10.5</v>
      </c>
      <c r="GM14" s="140">
        <v>10.5</v>
      </c>
      <c r="GN14" s="140">
        <v>10.5</v>
      </c>
      <c r="GO14" s="140">
        <v>10.5</v>
      </c>
      <c r="GP14" s="140">
        <v>10.5</v>
      </c>
      <c r="GQ14" s="140">
        <v>10.5</v>
      </c>
      <c r="GR14" s="140">
        <v>10.5</v>
      </c>
      <c r="GS14" s="140">
        <v>10.5</v>
      </c>
      <c r="GT14" s="140">
        <v>10.5</v>
      </c>
      <c r="GU14" s="140">
        <v>10.5</v>
      </c>
      <c r="GV14" s="140">
        <v>10.5</v>
      </c>
      <c r="GW14" s="140">
        <v>10.5</v>
      </c>
      <c r="GX14" s="140">
        <v>10.5</v>
      </c>
      <c r="GY14" s="140">
        <v>10.5</v>
      </c>
      <c r="GZ14" s="140">
        <v>10.5</v>
      </c>
      <c r="HA14" s="140">
        <v>10.5</v>
      </c>
      <c r="HB14" s="140">
        <v>10.5</v>
      </c>
      <c r="HC14" s="140">
        <v>10.5</v>
      </c>
      <c r="HD14" s="140">
        <v>10.5</v>
      </c>
      <c r="HE14" s="140">
        <v>10.5</v>
      </c>
      <c r="HF14" s="140">
        <v>10.5</v>
      </c>
      <c r="HG14" s="140">
        <v>10.5</v>
      </c>
      <c r="HH14" s="140">
        <v>10.5</v>
      </c>
      <c r="HI14" s="140">
        <v>10.5</v>
      </c>
      <c r="HJ14" s="140">
        <v>10.5</v>
      </c>
      <c r="HK14" s="140">
        <v>10.5</v>
      </c>
      <c r="HL14" s="153">
        <v>10.5</v>
      </c>
      <c r="HM14" s="140">
        <v>10.5</v>
      </c>
      <c r="HN14" s="140">
        <v>10.5</v>
      </c>
      <c r="HO14" s="140">
        <v>10.5</v>
      </c>
      <c r="HP14" s="140">
        <v>10.5</v>
      </c>
      <c r="HQ14" s="140">
        <v>10.5</v>
      </c>
      <c r="HR14" s="140">
        <v>10.5</v>
      </c>
      <c r="HS14" s="140">
        <v>10.5</v>
      </c>
      <c r="HT14" s="140">
        <v>10.5</v>
      </c>
      <c r="HU14" s="140">
        <v>10.5</v>
      </c>
      <c r="HV14" s="140">
        <v>10.5</v>
      </c>
      <c r="HW14" s="140">
        <v>10.5</v>
      </c>
      <c r="HX14" s="140">
        <v>10.5</v>
      </c>
      <c r="HY14" s="140">
        <v>10.5</v>
      </c>
      <c r="HZ14" s="140">
        <v>10.5</v>
      </c>
      <c r="IA14" s="140">
        <v>10.5</v>
      </c>
      <c r="IB14" s="140">
        <v>10.5</v>
      </c>
      <c r="IC14" s="140">
        <v>10.5</v>
      </c>
      <c r="ID14" s="140">
        <v>10.5</v>
      </c>
      <c r="IE14" s="140">
        <v>5</v>
      </c>
      <c r="IF14" s="140"/>
      <c r="IG14" s="140"/>
      <c r="IH14" s="140"/>
      <c r="II14" s="140"/>
      <c r="IJ14" s="140"/>
      <c r="IK14" s="140"/>
      <c r="IL14" s="140"/>
      <c r="IM14" s="140"/>
      <c r="IN14" s="140"/>
      <c r="IO14" s="140"/>
      <c r="IP14" s="159"/>
      <c r="IQ14" s="153"/>
      <c r="IR14" s="147"/>
      <c r="IS14" s="147"/>
      <c r="IT14" s="148"/>
      <c r="IU14" s="147"/>
      <c r="IV14" s="147"/>
      <c r="IW14" s="151"/>
      <c r="IX14" s="151"/>
      <c r="IY14" s="151"/>
      <c r="IZ14" s="151"/>
      <c r="JA14" s="148"/>
      <c r="JB14" s="147"/>
      <c r="JC14" s="147"/>
      <c r="JD14" s="147"/>
      <c r="JE14" s="147"/>
      <c r="JF14" s="147"/>
      <c r="JG14" s="147"/>
      <c r="JI14" s="151"/>
      <c r="JJ14" s="147"/>
      <c r="JK14" s="147"/>
      <c r="JL14" s="147"/>
      <c r="JM14" s="147"/>
      <c r="JN14" s="147"/>
      <c r="JO14" s="147"/>
      <c r="JP14" s="147"/>
      <c r="JQ14" s="147"/>
      <c r="JR14" s="147"/>
      <c r="JS14" s="147"/>
      <c r="JT14" s="147"/>
      <c r="JU14" s="74"/>
      <c r="JV14" s="175">
        <v>5</v>
      </c>
      <c r="JW14" s="142">
        <v>10.5</v>
      </c>
      <c r="JX14" s="142">
        <v>10.5</v>
      </c>
      <c r="JY14" s="142">
        <v>10.5</v>
      </c>
      <c r="JZ14" s="142">
        <v>10.5</v>
      </c>
      <c r="KA14" s="142">
        <v>10.5</v>
      </c>
      <c r="KB14" s="142">
        <v>10.5</v>
      </c>
      <c r="KC14" s="142">
        <v>10.5</v>
      </c>
      <c r="KD14" s="142">
        <v>10.5</v>
      </c>
      <c r="KE14" s="142">
        <v>10.5</v>
      </c>
      <c r="KF14" s="142">
        <v>10.5</v>
      </c>
      <c r="KG14" s="142">
        <v>10.5</v>
      </c>
      <c r="KH14" s="142">
        <v>10.5</v>
      </c>
      <c r="KI14" s="142">
        <v>10.5</v>
      </c>
      <c r="KJ14" s="142">
        <v>10.5</v>
      </c>
      <c r="KK14" s="142">
        <v>10.5</v>
      </c>
      <c r="KL14" s="142">
        <v>10.5</v>
      </c>
      <c r="KM14" s="142">
        <v>10.5</v>
      </c>
      <c r="KN14" s="142">
        <v>10.5</v>
      </c>
      <c r="KO14" s="142">
        <v>10.5</v>
      </c>
      <c r="KP14" s="142">
        <v>10.5</v>
      </c>
      <c r="KQ14" s="142">
        <v>10.5</v>
      </c>
      <c r="KR14" s="142">
        <v>10.5</v>
      </c>
      <c r="KS14" s="142">
        <v>10.5</v>
      </c>
      <c r="KT14" s="142">
        <v>10.5</v>
      </c>
      <c r="KU14" s="142">
        <v>10.5</v>
      </c>
      <c r="KV14" s="142">
        <v>10.5</v>
      </c>
      <c r="KW14" s="142">
        <v>10.5</v>
      </c>
      <c r="KX14" s="142">
        <v>10.5</v>
      </c>
      <c r="KY14" s="169">
        <v>10.5</v>
      </c>
      <c r="KZ14" s="37"/>
      <c r="LA14" s="37"/>
      <c r="LB14" s="37"/>
      <c r="LC14" s="37"/>
      <c r="LD14" s="37"/>
      <c r="LE14" s="19"/>
      <c r="LF14" s="20"/>
      <c r="LG14" s="20"/>
      <c r="LH14" s="20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7"/>
    </row>
    <row r="15" spans="1:331" ht="15.75" x14ac:dyDescent="0.25">
      <c r="A15" s="110" t="s">
        <v>70</v>
      </c>
      <c r="B15" s="51">
        <v>6</v>
      </c>
      <c r="C15" s="111" t="s">
        <v>48</v>
      </c>
      <c r="D15" s="17" t="s">
        <v>56</v>
      </c>
      <c r="E15" s="8" t="s">
        <v>122</v>
      </c>
      <c r="F15" s="70">
        <v>10.5</v>
      </c>
      <c r="G15" s="31">
        <v>10.5</v>
      </c>
      <c r="H15" s="31">
        <v>10.5</v>
      </c>
      <c r="I15" s="31">
        <v>10.5</v>
      </c>
      <c r="J15" s="31">
        <v>10.5</v>
      </c>
      <c r="K15" s="31">
        <v>10.5</v>
      </c>
      <c r="L15" s="31">
        <v>10.5</v>
      </c>
      <c r="M15" s="31">
        <v>10.5</v>
      </c>
      <c r="N15" s="31">
        <v>5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39"/>
      <c r="AD15" s="40"/>
      <c r="AE15" s="40"/>
      <c r="AF15" s="40"/>
      <c r="AG15" s="40"/>
      <c r="AH15" s="40"/>
      <c r="AI15" s="40"/>
      <c r="AJ15" s="73"/>
      <c r="AK15" s="75"/>
      <c r="AL15" s="40"/>
      <c r="AM15" s="40"/>
      <c r="AN15" s="40"/>
      <c r="AO15" s="40"/>
      <c r="AP15" s="40"/>
      <c r="AQ15" s="40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71"/>
      <c r="BO15" s="70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0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71"/>
      <c r="CT15" s="70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71"/>
      <c r="DX15" s="70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0"/>
      <c r="EM15" s="31"/>
      <c r="EN15" s="31"/>
      <c r="EO15" s="92"/>
      <c r="EP15" s="92"/>
      <c r="EQ15" s="92"/>
      <c r="ER15" s="92"/>
      <c r="ES15" s="38"/>
      <c r="ET15" s="92"/>
      <c r="EU15" s="37"/>
      <c r="EV15" s="37"/>
      <c r="EW15" s="37"/>
      <c r="EX15" s="37"/>
      <c r="EY15" s="37"/>
      <c r="EZ15" s="37"/>
      <c r="FA15" s="31"/>
      <c r="FB15" s="71"/>
      <c r="FC15" s="70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7"/>
      <c r="FQ15" s="31"/>
      <c r="FR15" s="31"/>
      <c r="FS15" s="31"/>
      <c r="FT15" s="31"/>
      <c r="FU15" s="31"/>
      <c r="FV15" s="31"/>
      <c r="FW15" s="31"/>
      <c r="FX15" s="31"/>
      <c r="FY15" s="31"/>
      <c r="FZ15" s="94" t="s">
        <v>113</v>
      </c>
      <c r="GA15" s="94" t="s">
        <v>113</v>
      </c>
      <c r="GB15" s="94" t="s">
        <v>113</v>
      </c>
      <c r="GC15" s="94" t="s">
        <v>113</v>
      </c>
      <c r="GD15" s="94" t="s">
        <v>113</v>
      </c>
      <c r="GE15" s="94" t="s">
        <v>113</v>
      </c>
      <c r="GF15" s="94" t="s">
        <v>113</v>
      </c>
      <c r="GG15" s="115" t="s">
        <v>113</v>
      </c>
      <c r="GH15" s="140">
        <v>10.5</v>
      </c>
      <c r="GI15" s="140">
        <v>10.5</v>
      </c>
      <c r="GJ15" s="140">
        <v>10.5</v>
      </c>
      <c r="GK15" s="140">
        <v>10.5</v>
      </c>
      <c r="GL15" s="140">
        <v>10.5</v>
      </c>
      <c r="GM15" s="140">
        <v>10.5</v>
      </c>
      <c r="GN15" s="140">
        <v>10.5</v>
      </c>
      <c r="GO15" s="140">
        <v>10.5</v>
      </c>
      <c r="GP15" s="140">
        <v>10.5</v>
      </c>
      <c r="GQ15" s="140">
        <v>10.5</v>
      </c>
      <c r="GR15" s="140">
        <v>10.5</v>
      </c>
      <c r="GS15" s="140">
        <v>10.5</v>
      </c>
      <c r="GT15" s="140">
        <v>10.5</v>
      </c>
      <c r="GU15" s="140">
        <v>10.5</v>
      </c>
      <c r="GV15" s="140">
        <v>10.5</v>
      </c>
      <c r="GW15" s="140">
        <v>10.5</v>
      </c>
      <c r="GX15" s="140">
        <v>10.5</v>
      </c>
      <c r="GY15" s="145">
        <v>10.5</v>
      </c>
      <c r="GZ15" s="145">
        <v>10.5</v>
      </c>
      <c r="HA15" s="145">
        <v>10.5</v>
      </c>
      <c r="HB15" s="145">
        <v>10.5</v>
      </c>
      <c r="HC15" s="145">
        <v>10.5</v>
      </c>
      <c r="HD15" s="145">
        <v>10.5</v>
      </c>
      <c r="HE15" s="145">
        <v>10.5</v>
      </c>
      <c r="HF15" s="140">
        <v>10.5</v>
      </c>
      <c r="HG15" s="140">
        <v>10.5</v>
      </c>
      <c r="HH15" s="140">
        <v>10.5</v>
      </c>
      <c r="HI15" s="140">
        <v>10.5</v>
      </c>
      <c r="HJ15" s="140">
        <v>10.5</v>
      </c>
      <c r="HK15" s="140">
        <v>10.5</v>
      </c>
      <c r="HL15" s="153">
        <v>10.5</v>
      </c>
      <c r="HM15" s="140">
        <v>10.5</v>
      </c>
      <c r="HN15" s="140">
        <v>10.5</v>
      </c>
      <c r="HO15" s="140">
        <v>10.5</v>
      </c>
      <c r="HP15" s="140">
        <v>10.5</v>
      </c>
      <c r="HQ15" s="140">
        <v>10.5</v>
      </c>
      <c r="HR15" s="140">
        <v>10.5</v>
      </c>
      <c r="HS15" s="140">
        <v>10.5</v>
      </c>
      <c r="HT15" s="140">
        <v>10.5</v>
      </c>
      <c r="HU15" s="140" t="s">
        <v>116</v>
      </c>
      <c r="HV15" s="140"/>
      <c r="HW15" s="140"/>
      <c r="HX15" s="140"/>
      <c r="HY15" s="140"/>
      <c r="HZ15" s="140"/>
      <c r="IA15" s="140"/>
      <c r="IB15" s="140"/>
      <c r="IC15" s="140"/>
      <c r="ID15" s="140"/>
      <c r="IE15" s="140"/>
      <c r="IF15" s="140"/>
      <c r="IG15" s="140"/>
      <c r="IH15" s="140"/>
      <c r="II15" s="140"/>
      <c r="IJ15" s="140"/>
      <c r="IK15" s="140"/>
      <c r="IL15" s="140"/>
      <c r="IM15" s="140"/>
      <c r="IN15" s="140"/>
      <c r="IO15" s="140"/>
      <c r="IP15" s="159"/>
      <c r="IQ15" s="153"/>
      <c r="IR15" s="140"/>
      <c r="IS15" s="140"/>
      <c r="IT15" s="140"/>
      <c r="IU15" s="140"/>
      <c r="IV15" s="140"/>
      <c r="IW15" s="140"/>
      <c r="IX15" s="140"/>
      <c r="IY15" s="140"/>
      <c r="IZ15" s="140"/>
      <c r="JA15" s="140"/>
      <c r="JB15" s="140"/>
      <c r="JC15" s="140"/>
      <c r="JD15" s="140"/>
      <c r="JE15" s="140"/>
      <c r="JF15" s="140"/>
      <c r="JG15" s="140"/>
      <c r="JI15" s="151"/>
      <c r="JJ15" s="140"/>
      <c r="JK15" s="140"/>
      <c r="JL15" s="140"/>
      <c r="JM15" s="140"/>
      <c r="JN15" s="140"/>
      <c r="JO15" s="140"/>
      <c r="JP15" s="140"/>
      <c r="JQ15" s="140"/>
      <c r="JR15" s="140"/>
      <c r="JS15" s="140"/>
      <c r="JT15" s="140"/>
      <c r="JU15" s="74"/>
      <c r="JV15" s="31"/>
      <c r="JW15" s="31"/>
      <c r="JX15" s="31"/>
      <c r="JY15" s="31"/>
      <c r="JZ15" s="31"/>
      <c r="KA15" s="31"/>
      <c r="KB15" s="31"/>
      <c r="KC15" s="31"/>
      <c r="KD15" s="31"/>
      <c r="KE15" s="31"/>
      <c r="KF15" s="31"/>
      <c r="KG15" s="31"/>
      <c r="KH15" s="31"/>
      <c r="KI15" s="31"/>
      <c r="KJ15" s="142"/>
      <c r="KK15" s="142"/>
      <c r="KL15" s="142"/>
      <c r="KM15" s="142"/>
      <c r="KN15" s="142"/>
      <c r="KO15" s="142"/>
      <c r="KP15" s="142"/>
      <c r="KQ15" s="142"/>
      <c r="KR15" s="142"/>
      <c r="KS15" s="142"/>
      <c r="KT15" s="142"/>
      <c r="KU15" s="142"/>
      <c r="KV15" s="142"/>
      <c r="KW15" s="142"/>
      <c r="KX15" s="142"/>
      <c r="KY15" s="169"/>
      <c r="KZ15" s="26"/>
      <c r="LA15" s="1"/>
      <c r="LB15" s="1"/>
      <c r="LC15" s="1"/>
      <c r="LD15" s="1"/>
      <c r="LE15" s="1"/>
      <c r="LF15" s="1"/>
      <c r="LG15" s="1"/>
      <c r="LH15" s="1"/>
    </row>
    <row r="16" spans="1:331" ht="15.75" x14ac:dyDescent="0.25">
      <c r="A16" s="110" t="s">
        <v>61</v>
      </c>
      <c r="B16" s="51">
        <v>7</v>
      </c>
      <c r="C16" s="132" t="s">
        <v>48</v>
      </c>
      <c r="D16" s="17" t="s">
        <v>52</v>
      </c>
      <c r="E16" s="8" t="s">
        <v>119</v>
      </c>
      <c r="F16" s="70">
        <v>10.5</v>
      </c>
      <c r="G16" s="31">
        <v>10.5</v>
      </c>
      <c r="H16" s="31">
        <v>5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31">
        <v>5</v>
      </c>
      <c r="X16" s="31">
        <v>10.5</v>
      </c>
      <c r="Y16" s="31">
        <v>10.5</v>
      </c>
      <c r="Z16" s="31">
        <v>10.5</v>
      </c>
      <c r="AA16" s="31">
        <v>10.5</v>
      </c>
      <c r="AB16" s="31">
        <v>10.5</v>
      </c>
      <c r="AC16" s="31">
        <v>10.5</v>
      </c>
      <c r="AD16" s="31">
        <v>10.5</v>
      </c>
      <c r="AE16" s="31">
        <v>10.5</v>
      </c>
      <c r="AF16" s="31">
        <v>10.5</v>
      </c>
      <c r="AG16" s="31">
        <v>10.5</v>
      </c>
      <c r="AH16" s="31">
        <v>10.5</v>
      </c>
      <c r="AI16" s="37">
        <v>10.5</v>
      </c>
      <c r="AJ16" s="79">
        <v>10.5</v>
      </c>
      <c r="AK16" s="72">
        <v>10.5</v>
      </c>
      <c r="AL16" s="33">
        <v>10.5</v>
      </c>
      <c r="AM16" s="33">
        <v>10.5</v>
      </c>
      <c r="AN16" s="33">
        <v>10.5</v>
      </c>
      <c r="AO16" s="33">
        <v>10.5</v>
      </c>
      <c r="AP16" s="33">
        <v>10.5</v>
      </c>
      <c r="AQ16" s="33">
        <v>10.5</v>
      </c>
      <c r="AR16" s="33">
        <v>10.5</v>
      </c>
      <c r="AS16" s="33">
        <v>10.5</v>
      </c>
      <c r="AT16" s="33">
        <v>10.5</v>
      </c>
      <c r="AU16" s="33">
        <v>10.5</v>
      </c>
      <c r="AV16" s="33">
        <v>10.5</v>
      </c>
      <c r="AW16" s="33">
        <v>10.5</v>
      </c>
      <c r="AX16" s="33">
        <v>10.5</v>
      </c>
      <c r="AY16" s="33">
        <v>10.5</v>
      </c>
      <c r="AZ16" s="33">
        <v>10.5</v>
      </c>
      <c r="BA16" s="33">
        <v>10.5</v>
      </c>
      <c r="BB16" s="33">
        <v>10.5</v>
      </c>
      <c r="BC16" s="33">
        <v>10.5</v>
      </c>
      <c r="BD16" s="33">
        <v>10.5</v>
      </c>
      <c r="BE16" s="33">
        <v>10.5</v>
      </c>
      <c r="BF16" s="33">
        <v>10.5</v>
      </c>
      <c r="BG16" s="33">
        <v>10.5</v>
      </c>
      <c r="BH16" s="33">
        <v>10.5</v>
      </c>
      <c r="BI16" s="33">
        <v>10.5</v>
      </c>
      <c r="BJ16" s="33">
        <v>10.5</v>
      </c>
      <c r="BK16" s="33">
        <v>10.5</v>
      </c>
      <c r="BL16" s="33">
        <v>10.5</v>
      </c>
      <c r="BM16" s="33">
        <v>10.5</v>
      </c>
      <c r="BN16" s="79">
        <v>10.5</v>
      </c>
      <c r="BO16" s="72">
        <v>10.5</v>
      </c>
      <c r="BP16" s="33">
        <v>10.5</v>
      </c>
      <c r="BQ16" s="33">
        <v>10.5</v>
      </c>
      <c r="BR16" s="33">
        <v>10.5</v>
      </c>
      <c r="BS16" s="33">
        <v>10.5</v>
      </c>
      <c r="BT16" s="33">
        <v>10.5</v>
      </c>
      <c r="BU16" s="31">
        <v>10.5</v>
      </c>
      <c r="BV16" s="31">
        <v>10.5</v>
      </c>
      <c r="BW16" s="31">
        <v>10.5</v>
      </c>
      <c r="BX16" s="31">
        <v>10.5</v>
      </c>
      <c r="BY16" s="31">
        <v>10.5</v>
      </c>
      <c r="BZ16" s="31">
        <v>10.5</v>
      </c>
      <c r="CA16" s="31">
        <v>10.5</v>
      </c>
      <c r="CB16" s="31">
        <v>10.5</v>
      </c>
      <c r="CC16" s="31">
        <v>10.5</v>
      </c>
      <c r="CD16" s="31">
        <v>10.5</v>
      </c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71"/>
      <c r="CT16" s="70"/>
      <c r="CU16" s="31"/>
      <c r="CV16" s="31"/>
      <c r="CW16" s="31"/>
      <c r="CX16" s="31"/>
      <c r="CY16" s="31"/>
      <c r="CZ16" s="31"/>
      <c r="DA16" s="31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1"/>
      <c r="DT16" s="31"/>
      <c r="DU16" s="31"/>
      <c r="DV16" s="31"/>
      <c r="DW16" s="71"/>
      <c r="DX16" s="70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7"/>
      <c r="FA16" s="31"/>
      <c r="FB16" s="71"/>
      <c r="FC16" s="70"/>
      <c r="FD16" s="31"/>
      <c r="FE16" s="31"/>
      <c r="FF16" s="31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1"/>
      <c r="FX16" s="31"/>
      <c r="FY16" s="31"/>
      <c r="FZ16" s="31"/>
      <c r="GA16" s="31"/>
      <c r="GB16" s="31"/>
      <c r="GC16" s="31"/>
      <c r="GD16" s="37"/>
      <c r="GE16" s="31"/>
      <c r="GF16" s="31"/>
      <c r="GG16" s="98"/>
      <c r="GH16" s="140"/>
      <c r="GI16" s="140"/>
      <c r="GJ16" s="140"/>
      <c r="GK16" s="140"/>
      <c r="GL16" s="140"/>
      <c r="GM16" s="140"/>
      <c r="GN16" s="140"/>
      <c r="GO16" s="151"/>
      <c r="GP16" s="151"/>
      <c r="GQ16" s="151"/>
      <c r="GR16" s="151"/>
      <c r="GS16" s="151"/>
      <c r="GT16" s="151"/>
      <c r="GU16" s="151"/>
      <c r="GV16" s="151"/>
      <c r="GW16" s="151"/>
      <c r="GX16" s="151"/>
      <c r="GY16" s="151"/>
      <c r="GZ16" s="151"/>
      <c r="HA16" s="151"/>
      <c r="HB16" s="151"/>
      <c r="HC16" s="151"/>
      <c r="HD16" s="140">
        <v>10.5</v>
      </c>
      <c r="HE16" s="140">
        <v>10.5</v>
      </c>
      <c r="HF16" s="140">
        <v>10.5</v>
      </c>
      <c r="HG16" s="140">
        <v>10.5</v>
      </c>
      <c r="HH16" s="140">
        <v>10.5</v>
      </c>
      <c r="HI16" s="140">
        <v>10.5</v>
      </c>
      <c r="HJ16" s="140">
        <v>10.5</v>
      </c>
      <c r="HK16" s="140">
        <v>10.5</v>
      </c>
      <c r="HL16" s="153">
        <v>10.5</v>
      </c>
      <c r="HM16" s="140">
        <v>10.5</v>
      </c>
      <c r="HN16" s="140">
        <v>10.5</v>
      </c>
      <c r="HO16" s="140">
        <v>10.5</v>
      </c>
      <c r="HP16" s="140">
        <v>10.5</v>
      </c>
      <c r="HQ16" s="140">
        <v>10.5</v>
      </c>
      <c r="HR16" s="140">
        <v>10.5</v>
      </c>
      <c r="HS16" s="140">
        <v>10.5</v>
      </c>
      <c r="HT16" s="140">
        <v>10.5</v>
      </c>
      <c r="HU16" s="140">
        <v>10.5</v>
      </c>
      <c r="HV16" s="140">
        <v>10.5</v>
      </c>
      <c r="HW16" s="140">
        <v>10.5</v>
      </c>
      <c r="HX16" s="140">
        <v>10.5</v>
      </c>
      <c r="HY16" s="140">
        <v>10.5</v>
      </c>
      <c r="HZ16" s="140">
        <v>10.5</v>
      </c>
      <c r="IA16" s="140">
        <v>10.5</v>
      </c>
      <c r="IB16" s="140">
        <v>10.5</v>
      </c>
      <c r="IC16" s="140">
        <v>10.5</v>
      </c>
      <c r="ID16" s="140">
        <v>10.5</v>
      </c>
      <c r="IE16" s="140">
        <v>10.5</v>
      </c>
      <c r="IF16" s="140">
        <v>10.5</v>
      </c>
      <c r="IG16" s="140">
        <v>10.5</v>
      </c>
      <c r="IH16" s="140">
        <v>10.5</v>
      </c>
      <c r="II16" s="140">
        <v>10.5</v>
      </c>
      <c r="IJ16" s="140">
        <v>10.5</v>
      </c>
      <c r="IK16" s="140">
        <v>10.5</v>
      </c>
      <c r="IL16" s="140">
        <v>10.5</v>
      </c>
      <c r="IM16" s="140">
        <v>10.5</v>
      </c>
      <c r="IN16" s="140">
        <v>10.5</v>
      </c>
      <c r="IO16" s="140">
        <v>10.5</v>
      </c>
      <c r="IP16" s="159">
        <v>10.5</v>
      </c>
      <c r="IQ16" s="142">
        <v>10.5</v>
      </c>
      <c r="IR16" s="142">
        <v>10.5</v>
      </c>
      <c r="IS16" s="142">
        <v>10.5</v>
      </c>
      <c r="IT16" s="142">
        <v>10.5</v>
      </c>
      <c r="IU16" s="142">
        <v>10.5</v>
      </c>
      <c r="IV16" s="142">
        <v>10.5</v>
      </c>
      <c r="IW16" s="142">
        <v>10.5</v>
      </c>
      <c r="IX16" s="142">
        <v>10.5</v>
      </c>
      <c r="IY16" s="142">
        <v>10.5</v>
      </c>
      <c r="IZ16" s="142">
        <v>10.5</v>
      </c>
      <c r="JA16" s="142">
        <v>10.5</v>
      </c>
      <c r="JB16" s="142">
        <v>10.5</v>
      </c>
      <c r="JC16" s="142">
        <v>10.5</v>
      </c>
      <c r="JD16" s="142">
        <v>10.5</v>
      </c>
      <c r="JE16" s="142">
        <v>10.5</v>
      </c>
      <c r="JF16" s="142">
        <v>10.5</v>
      </c>
      <c r="JG16" s="142">
        <v>10.5</v>
      </c>
      <c r="JH16" s="142">
        <v>10.5</v>
      </c>
      <c r="JI16" s="142">
        <v>10.5</v>
      </c>
      <c r="JJ16" s="142">
        <v>10.5</v>
      </c>
      <c r="JK16" s="142">
        <v>10.5</v>
      </c>
      <c r="JL16" s="142">
        <v>10.5</v>
      </c>
      <c r="JM16" s="142">
        <v>10.5</v>
      </c>
      <c r="JN16" s="142">
        <v>10.5</v>
      </c>
      <c r="JO16" s="179">
        <v>5</v>
      </c>
      <c r="JP16" s="142"/>
      <c r="JQ16" s="142"/>
      <c r="JR16" s="142"/>
      <c r="JS16" s="140"/>
      <c r="JT16" s="140"/>
      <c r="JU16" s="74"/>
      <c r="JV16" s="31"/>
      <c r="JW16" s="31"/>
      <c r="JX16" s="31"/>
      <c r="JY16" s="31"/>
      <c r="JZ16" s="31"/>
      <c r="KA16" s="31"/>
      <c r="KB16" s="31"/>
      <c r="KC16" s="31"/>
      <c r="KD16" s="31"/>
      <c r="KE16" s="31"/>
      <c r="KF16" s="31"/>
      <c r="KG16" s="31"/>
      <c r="KH16" s="31"/>
      <c r="KI16" s="31"/>
      <c r="KJ16" s="31"/>
      <c r="KK16" s="40">
        <v>0</v>
      </c>
      <c r="KL16" s="40">
        <v>0</v>
      </c>
      <c r="KM16" s="40">
        <v>0</v>
      </c>
      <c r="KN16" s="40">
        <v>0</v>
      </c>
      <c r="KO16" s="40">
        <v>0</v>
      </c>
      <c r="KP16" s="40">
        <v>0</v>
      </c>
      <c r="KQ16" s="40">
        <v>0</v>
      </c>
      <c r="KR16" s="40">
        <v>0</v>
      </c>
      <c r="KS16" s="40">
        <v>0</v>
      </c>
      <c r="KT16" s="40">
        <v>0</v>
      </c>
      <c r="KU16" s="40">
        <v>0</v>
      </c>
      <c r="KV16" s="40">
        <v>0</v>
      </c>
      <c r="KW16" s="40">
        <v>0</v>
      </c>
      <c r="KX16" s="40">
        <v>0</v>
      </c>
      <c r="KY16" s="76"/>
      <c r="KZ16" s="48"/>
      <c r="LA16" s="33"/>
      <c r="LB16" s="33"/>
      <c r="LC16" s="33"/>
      <c r="LD16" s="33"/>
      <c r="LE16" s="38"/>
      <c r="LF16" s="1"/>
      <c r="LG16" s="1"/>
      <c r="LH16" s="1"/>
    </row>
    <row r="17" spans="1:351" ht="15.75" x14ac:dyDescent="0.25">
      <c r="A17" s="173" t="s">
        <v>68</v>
      </c>
      <c r="B17" s="128">
        <v>7</v>
      </c>
      <c r="C17" s="111" t="s">
        <v>48</v>
      </c>
      <c r="D17" s="17" t="s">
        <v>65</v>
      </c>
      <c r="E17" s="8" t="s">
        <v>120</v>
      </c>
      <c r="F17" s="75"/>
      <c r="G17" s="40"/>
      <c r="H17" s="40"/>
      <c r="I17" s="31">
        <v>5</v>
      </c>
      <c r="J17" s="31">
        <v>10.5</v>
      </c>
      <c r="K17" s="31">
        <v>10.5</v>
      </c>
      <c r="L17" s="31">
        <v>10.5</v>
      </c>
      <c r="M17" s="31">
        <v>10.5</v>
      </c>
      <c r="N17" s="31">
        <v>10.5</v>
      </c>
      <c r="O17" s="31">
        <v>10.5</v>
      </c>
      <c r="P17" s="31">
        <v>10.5</v>
      </c>
      <c r="Q17" s="31">
        <v>10.5</v>
      </c>
      <c r="R17" s="31">
        <v>10.5</v>
      </c>
      <c r="S17" s="31">
        <v>10.5</v>
      </c>
      <c r="T17" s="31">
        <v>10.5</v>
      </c>
      <c r="U17" s="31">
        <v>10.5</v>
      </c>
      <c r="V17" s="31">
        <v>10.5</v>
      </c>
      <c r="W17" s="31">
        <v>5</v>
      </c>
      <c r="X17" s="65"/>
      <c r="Y17" s="65"/>
      <c r="Z17" s="65"/>
      <c r="AA17" s="65"/>
      <c r="AB17" s="65"/>
      <c r="AC17" s="65"/>
      <c r="AD17" s="31"/>
      <c r="AE17" s="31"/>
      <c r="AF17" s="31"/>
      <c r="AG17" s="31"/>
      <c r="AH17" s="31"/>
      <c r="AI17" s="31"/>
      <c r="AJ17" s="37"/>
      <c r="AK17" s="74"/>
      <c r="AL17" s="37"/>
      <c r="AM17" s="37"/>
      <c r="AN17" s="37"/>
      <c r="AO17" s="37"/>
      <c r="AP17" s="37"/>
      <c r="AQ17" s="37"/>
      <c r="AR17" s="37"/>
      <c r="AS17" s="31"/>
      <c r="AT17" s="31"/>
      <c r="AU17" s="31"/>
      <c r="AV17" s="31"/>
      <c r="AW17" s="31"/>
      <c r="AX17" s="31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31"/>
      <c r="BN17" s="71"/>
      <c r="BO17" s="70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71"/>
      <c r="CT17" s="70"/>
      <c r="CU17" s="31"/>
      <c r="CV17" s="37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71"/>
      <c r="DX17" s="70"/>
      <c r="DY17" s="31"/>
      <c r="DZ17" s="31"/>
      <c r="EA17" s="94" t="s">
        <v>113</v>
      </c>
      <c r="EB17" s="94" t="s">
        <v>113</v>
      </c>
      <c r="EC17" s="94" t="s">
        <v>113</v>
      </c>
      <c r="ED17" s="94" t="s">
        <v>113</v>
      </c>
      <c r="EE17" s="94" t="s">
        <v>113</v>
      </c>
      <c r="EF17" s="94" t="s">
        <v>113</v>
      </c>
      <c r="EG17" s="94" t="s">
        <v>113</v>
      </c>
      <c r="EH17" s="94" t="s">
        <v>113</v>
      </c>
      <c r="EI17" s="94" t="s">
        <v>113</v>
      </c>
      <c r="EJ17" s="94" t="s">
        <v>113</v>
      </c>
      <c r="EK17" s="94" t="s">
        <v>113</v>
      </c>
      <c r="EL17" s="94" t="s">
        <v>113</v>
      </c>
      <c r="EM17" s="94" t="s">
        <v>113</v>
      </c>
      <c r="EN17" s="94" t="s">
        <v>113</v>
      </c>
      <c r="EO17" s="94" t="s">
        <v>113</v>
      </c>
      <c r="EP17" s="94" t="s">
        <v>113</v>
      </c>
      <c r="EQ17" s="94" t="s">
        <v>113</v>
      </c>
      <c r="ER17" s="94" t="s">
        <v>113</v>
      </c>
      <c r="ES17" s="94" t="s">
        <v>113</v>
      </c>
      <c r="ET17" s="94" t="s">
        <v>113</v>
      </c>
      <c r="EU17" s="94" t="s">
        <v>113</v>
      </c>
      <c r="EV17" s="94" t="s">
        <v>113</v>
      </c>
      <c r="EW17" s="94" t="s">
        <v>113</v>
      </c>
      <c r="EX17" s="94" t="s">
        <v>113</v>
      </c>
      <c r="EY17" s="36">
        <v>10.5</v>
      </c>
      <c r="EZ17" s="36">
        <v>10.5</v>
      </c>
      <c r="FA17" s="36">
        <v>10.5</v>
      </c>
      <c r="FB17" s="95">
        <v>10.5</v>
      </c>
      <c r="FC17" s="91">
        <v>10.5</v>
      </c>
      <c r="FD17" s="35">
        <v>10.5</v>
      </c>
      <c r="FE17" s="35">
        <v>10.5</v>
      </c>
      <c r="FF17" s="35">
        <v>10.5</v>
      </c>
      <c r="FG17" s="35">
        <v>10.5</v>
      </c>
      <c r="FH17" s="35">
        <v>10.5</v>
      </c>
      <c r="FI17" s="35">
        <v>10.5</v>
      </c>
      <c r="FJ17" s="35">
        <v>10.5</v>
      </c>
      <c r="FK17" s="35">
        <v>10.5</v>
      </c>
      <c r="FL17" s="31">
        <v>10.5</v>
      </c>
      <c r="FM17" s="31">
        <v>10.5</v>
      </c>
      <c r="FN17" s="31">
        <v>10.5</v>
      </c>
      <c r="FO17" s="31">
        <v>10.5</v>
      </c>
      <c r="FP17" s="37">
        <v>10.5</v>
      </c>
      <c r="FQ17" s="31">
        <v>10.5</v>
      </c>
      <c r="FR17" s="31">
        <v>10.5</v>
      </c>
      <c r="FS17" s="31">
        <v>10.5</v>
      </c>
      <c r="FT17" s="31">
        <v>10.5</v>
      </c>
      <c r="FU17" s="31">
        <v>10.5</v>
      </c>
      <c r="FV17" s="31">
        <v>10.5</v>
      </c>
      <c r="FW17" s="31">
        <v>10.5</v>
      </c>
      <c r="FX17" s="31">
        <v>10.5</v>
      </c>
      <c r="FY17" s="35">
        <v>10.5</v>
      </c>
      <c r="FZ17" s="35">
        <v>10.5</v>
      </c>
      <c r="GA17" s="30" t="s">
        <v>116</v>
      </c>
      <c r="GB17" s="30" t="s">
        <v>116</v>
      </c>
      <c r="GC17" s="30" t="s">
        <v>116</v>
      </c>
      <c r="GD17" s="30" t="s">
        <v>116</v>
      </c>
      <c r="GE17" s="30" t="s">
        <v>116</v>
      </c>
      <c r="GF17" s="30" t="s">
        <v>116</v>
      </c>
      <c r="GG17" s="97" t="s">
        <v>116</v>
      </c>
      <c r="GH17" s="152"/>
      <c r="GI17" s="152"/>
      <c r="GJ17" s="152"/>
      <c r="GK17" s="152"/>
      <c r="GL17" s="152"/>
      <c r="GM17" s="152"/>
      <c r="GN17" s="152"/>
      <c r="GO17" s="151"/>
      <c r="GP17" s="151"/>
      <c r="GQ17" s="151"/>
      <c r="GR17" s="151"/>
      <c r="GS17" s="151"/>
      <c r="GT17" s="151"/>
      <c r="GU17" s="151"/>
      <c r="GV17" s="151"/>
      <c r="GW17" s="151"/>
      <c r="GX17" s="151"/>
      <c r="GY17" s="151"/>
      <c r="GZ17" s="151"/>
      <c r="HA17" s="151"/>
      <c r="HB17" s="151"/>
      <c r="HC17" s="151"/>
      <c r="HD17" s="151"/>
      <c r="HE17" s="151"/>
      <c r="HF17" s="151"/>
      <c r="HG17" s="151"/>
      <c r="HH17" s="151"/>
      <c r="HI17" s="151"/>
      <c r="HJ17" s="151"/>
      <c r="HK17" s="151"/>
      <c r="HL17" s="155"/>
      <c r="HM17" s="147"/>
      <c r="HN17" s="147"/>
      <c r="HO17" s="147"/>
      <c r="HP17" s="147"/>
      <c r="HQ17" s="147"/>
      <c r="HR17" s="147"/>
      <c r="HS17" s="147"/>
      <c r="HT17" s="147"/>
      <c r="HU17" s="147"/>
      <c r="HV17" s="147"/>
      <c r="HW17" s="147"/>
      <c r="HX17" s="147"/>
      <c r="HY17" s="147"/>
      <c r="HZ17" s="147"/>
      <c r="IA17" s="147"/>
      <c r="IB17" s="147"/>
      <c r="IC17" s="147"/>
      <c r="ID17" s="147"/>
      <c r="IE17" s="147"/>
      <c r="IF17" s="147"/>
      <c r="IG17" s="147"/>
      <c r="IH17" s="147"/>
      <c r="II17" s="147"/>
      <c r="IJ17" s="147"/>
      <c r="IK17" s="94" t="s">
        <v>113</v>
      </c>
      <c r="IL17" s="94" t="s">
        <v>113</v>
      </c>
      <c r="IM17" s="94" t="s">
        <v>113</v>
      </c>
      <c r="IN17" s="140">
        <v>10.5</v>
      </c>
      <c r="IO17" s="140">
        <v>10.5</v>
      </c>
      <c r="IP17" s="149">
        <v>10.5</v>
      </c>
      <c r="IQ17" s="142">
        <v>10.5</v>
      </c>
      <c r="IR17" s="142">
        <v>10.5</v>
      </c>
      <c r="IS17" s="142">
        <v>10.5</v>
      </c>
      <c r="IT17" s="142">
        <v>10.5</v>
      </c>
      <c r="IU17" s="142">
        <v>10.5</v>
      </c>
      <c r="IV17" s="142">
        <v>10.5</v>
      </c>
      <c r="IW17" s="142">
        <v>10.5</v>
      </c>
      <c r="IX17" s="142">
        <v>10.5</v>
      </c>
      <c r="IY17" s="142">
        <v>10.5</v>
      </c>
      <c r="IZ17" s="142">
        <v>10.5</v>
      </c>
      <c r="JA17" s="142">
        <v>10.5</v>
      </c>
      <c r="JB17" s="142">
        <v>10.5</v>
      </c>
      <c r="JC17" s="142">
        <v>10.5</v>
      </c>
      <c r="JD17" s="142">
        <v>10.5</v>
      </c>
      <c r="JE17" s="142">
        <v>10.5</v>
      </c>
      <c r="JF17" s="142">
        <v>10.5</v>
      </c>
      <c r="JG17" s="142">
        <v>10.5</v>
      </c>
      <c r="JH17" s="142">
        <v>10.5</v>
      </c>
      <c r="JI17" s="142">
        <v>10.5</v>
      </c>
      <c r="JJ17" s="142">
        <v>10.5</v>
      </c>
      <c r="JK17" s="142">
        <v>10.5</v>
      </c>
      <c r="JL17" s="142">
        <v>10.5</v>
      </c>
      <c r="JM17" s="142">
        <v>10.5</v>
      </c>
      <c r="JN17" s="142">
        <v>10.5</v>
      </c>
      <c r="JO17" s="142">
        <v>10.5</v>
      </c>
      <c r="JP17" s="142">
        <v>10.5</v>
      </c>
      <c r="JQ17" s="142">
        <v>10.5</v>
      </c>
      <c r="JR17" s="142">
        <v>10.5</v>
      </c>
      <c r="JS17" s="142">
        <v>10.5</v>
      </c>
      <c r="JT17" s="142">
        <v>10.5</v>
      </c>
      <c r="JU17" s="168">
        <v>10.5</v>
      </c>
      <c r="JV17" s="142">
        <v>10.5</v>
      </c>
      <c r="JW17" s="142">
        <v>10.5</v>
      </c>
      <c r="JX17" s="142">
        <v>10.5</v>
      </c>
      <c r="JY17" s="142">
        <v>10.5</v>
      </c>
      <c r="JZ17" s="142">
        <v>10.5</v>
      </c>
      <c r="KA17" s="142">
        <v>10.5</v>
      </c>
      <c r="KB17" s="142">
        <v>10.5</v>
      </c>
      <c r="KC17" s="142">
        <v>10.5</v>
      </c>
      <c r="KD17" s="142">
        <v>10.5</v>
      </c>
      <c r="KE17" s="142">
        <v>10.5</v>
      </c>
      <c r="KF17" s="142">
        <v>10.5</v>
      </c>
      <c r="KG17" s="142">
        <v>10.5</v>
      </c>
      <c r="KH17" s="142">
        <v>10.5</v>
      </c>
      <c r="KI17" s="142">
        <v>10.5</v>
      </c>
      <c r="KJ17" s="142">
        <v>10.5</v>
      </c>
      <c r="KK17" s="142">
        <v>10.5</v>
      </c>
      <c r="KL17" s="142">
        <v>10.5</v>
      </c>
      <c r="KM17" s="142">
        <v>10.5</v>
      </c>
      <c r="KN17" s="142">
        <v>10.5</v>
      </c>
      <c r="KO17" s="142">
        <v>10.5</v>
      </c>
      <c r="KP17" s="142">
        <v>10.5</v>
      </c>
      <c r="KQ17" s="142">
        <v>10.5</v>
      </c>
      <c r="KR17" s="142">
        <v>10.5</v>
      </c>
      <c r="KS17" s="142">
        <v>10.5</v>
      </c>
      <c r="KT17" s="142">
        <v>10.5</v>
      </c>
      <c r="KU17" s="134" t="s">
        <v>264</v>
      </c>
      <c r="KV17" s="134" t="s">
        <v>264</v>
      </c>
      <c r="KW17" s="134" t="s">
        <v>264</v>
      </c>
      <c r="KX17" s="134" t="s">
        <v>264</v>
      </c>
      <c r="KY17" s="169" t="s">
        <v>264</v>
      </c>
      <c r="KZ17" s="1"/>
      <c r="LA17" s="1"/>
      <c r="LB17" s="1"/>
      <c r="LC17" s="1"/>
      <c r="LD17" s="1"/>
      <c r="LE17" s="1"/>
      <c r="LF17" s="1"/>
      <c r="LG17" s="1"/>
      <c r="LH17" s="1"/>
    </row>
    <row r="18" spans="1:351" ht="15.75" x14ac:dyDescent="0.25">
      <c r="A18" s="110" t="s">
        <v>77</v>
      </c>
      <c r="B18" s="128">
        <v>8</v>
      </c>
      <c r="C18" s="111" t="s">
        <v>48</v>
      </c>
      <c r="D18" s="17" t="s">
        <v>54</v>
      </c>
      <c r="E18" s="8" t="s">
        <v>121</v>
      </c>
      <c r="F18" s="72"/>
      <c r="G18" s="33"/>
      <c r="H18" s="33"/>
      <c r="I18" s="31"/>
      <c r="J18" s="31"/>
      <c r="K18" s="31"/>
      <c r="L18" s="31"/>
      <c r="M18" s="31"/>
      <c r="N18" s="31"/>
      <c r="O18" s="31"/>
      <c r="P18" s="31">
        <v>5</v>
      </c>
      <c r="Q18" s="31">
        <v>10.5</v>
      </c>
      <c r="R18" s="31">
        <v>10.5</v>
      </c>
      <c r="S18" s="31">
        <v>10.5</v>
      </c>
      <c r="T18" s="31">
        <v>10.5</v>
      </c>
      <c r="U18" s="31">
        <v>10.5</v>
      </c>
      <c r="V18" s="31">
        <v>10.5</v>
      </c>
      <c r="W18" s="31">
        <v>10.5</v>
      </c>
      <c r="X18" s="31">
        <v>10.5</v>
      </c>
      <c r="Y18" s="31">
        <v>10.5</v>
      </c>
      <c r="Z18" s="31">
        <v>10.5</v>
      </c>
      <c r="AA18" s="31">
        <v>10.5</v>
      </c>
      <c r="AB18" s="31">
        <v>10.5</v>
      </c>
      <c r="AC18" s="31">
        <v>10.5</v>
      </c>
      <c r="AD18" s="31">
        <v>10.5</v>
      </c>
      <c r="AE18" s="31">
        <v>10.5</v>
      </c>
      <c r="AF18" s="31">
        <v>10.5</v>
      </c>
      <c r="AG18" s="31">
        <v>10.5</v>
      </c>
      <c r="AH18" s="31">
        <v>10.5</v>
      </c>
      <c r="AI18" s="31">
        <v>10.5</v>
      </c>
      <c r="AJ18" s="71">
        <v>10.5</v>
      </c>
      <c r="AK18" s="70">
        <v>10.5</v>
      </c>
      <c r="AL18" s="31">
        <v>10.5</v>
      </c>
      <c r="AM18" s="31">
        <v>10.5</v>
      </c>
      <c r="AN18" s="31">
        <v>10.5</v>
      </c>
      <c r="AO18" s="31">
        <v>10.5</v>
      </c>
      <c r="AP18" s="31">
        <v>10.5</v>
      </c>
      <c r="AQ18" s="31">
        <v>10.5</v>
      </c>
      <c r="AR18" s="31">
        <v>10.5</v>
      </c>
      <c r="AS18" s="31">
        <v>10.5</v>
      </c>
      <c r="AT18" s="31">
        <v>10.5</v>
      </c>
      <c r="AU18" s="31">
        <v>10.5</v>
      </c>
      <c r="AV18" s="31">
        <v>10.5</v>
      </c>
      <c r="AW18" s="31">
        <v>10.5</v>
      </c>
      <c r="AX18" s="31">
        <v>10.5</v>
      </c>
      <c r="AY18" s="31">
        <v>10.5</v>
      </c>
      <c r="AZ18" s="31">
        <v>10.5</v>
      </c>
      <c r="BA18" s="31">
        <v>10.5</v>
      </c>
      <c r="BB18" s="31">
        <v>10.5</v>
      </c>
      <c r="BC18" s="31">
        <v>10.5</v>
      </c>
      <c r="BD18" s="31">
        <v>10.5</v>
      </c>
      <c r="BE18" s="31">
        <v>10.5</v>
      </c>
      <c r="BF18" s="31">
        <v>10.5</v>
      </c>
      <c r="BG18" s="31">
        <v>10.5</v>
      </c>
      <c r="BH18" s="31">
        <v>10.5</v>
      </c>
      <c r="BI18" s="31">
        <v>10.5</v>
      </c>
      <c r="BJ18" s="31">
        <v>10.5</v>
      </c>
      <c r="BK18" s="31">
        <v>10.5</v>
      </c>
      <c r="BL18" s="31">
        <v>10.5</v>
      </c>
      <c r="BM18" s="31">
        <v>10.5</v>
      </c>
      <c r="BN18" s="71">
        <v>10.5</v>
      </c>
      <c r="BO18" s="70">
        <v>10.5</v>
      </c>
      <c r="BP18" s="31">
        <v>10.5</v>
      </c>
      <c r="BQ18" s="31">
        <v>10.5</v>
      </c>
      <c r="BR18" s="31">
        <v>10.5</v>
      </c>
      <c r="BS18" s="31">
        <v>10.5</v>
      </c>
      <c r="BT18" s="31">
        <v>10.5</v>
      </c>
      <c r="BU18" s="31">
        <v>10.5</v>
      </c>
      <c r="BV18" s="31">
        <v>10.5</v>
      </c>
      <c r="BW18" s="31">
        <v>10.5</v>
      </c>
      <c r="BX18" s="31">
        <v>10.5</v>
      </c>
      <c r="BY18" s="31">
        <v>10.5</v>
      </c>
      <c r="BZ18" s="31">
        <v>10.5</v>
      </c>
      <c r="CA18" s="31">
        <v>10.5</v>
      </c>
      <c r="CB18" s="31">
        <v>10.5</v>
      </c>
      <c r="CC18" s="31">
        <v>10.5</v>
      </c>
      <c r="CD18" s="31">
        <v>10.5</v>
      </c>
      <c r="CE18" s="31"/>
      <c r="CF18" s="31"/>
      <c r="CG18" s="31"/>
      <c r="CH18" s="30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71"/>
      <c r="CT18" s="70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40"/>
      <c r="DP18" s="40"/>
      <c r="DQ18" s="40"/>
      <c r="DR18" s="40"/>
      <c r="DS18" s="40"/>
      <c r="DT18" s="40"/>
      <c r="DU18" s="40"/>
      <c r="DV18" s="40"/>
      <c r="DW18" s="73"/>
      <c r="DX18" s="75"/>
      <c r="DY18" s="40"/>
      <c r="DZ18" s="40"/>
      <c r="EA18" s="40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0"/>
      <c r="EM18" s="65"/>
      <c r="EN18" s="65"/>
      <c r="EO18" s="92"/>
      <c r="EP18" s="92"/>
      <c r="EQ18" s="92"/>
      <c r="ER18" s="92"/>
      <c r="ES18" s="33"/>
      <c r="ET18" s="33"/>
      <c r="EU18" s="33"/>
      <c r="EV18" s="33"/>
      <c r="EW18" s="33"/>
      <c r="EX18" s="33"/>
      <c r="EY18" s="33"/>
      <c r="EZ18" s="38"/>
      <c r="FA18" s="31"/>
      <c r="FB18" s="71"/>
      <c r="FC18" s="70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0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7"/>
      <c r="GE18" s="31"/>
      <c r="GF18" s="31"/>
      <c r="GG18" s="71"/>
      <c r="GH18" s="140"/>
      <c r="GI18" s="140"/>
      <c r="GJ18" s="140"/>
      <c r="GK18" s="140"/>
      <c r="GL18" s="140"/>
      <c r="GM18" s="140"/>
      <c r="GN18" s="140"/>
      <c r="GO18" s="140"/>
      <c r="GP18" s="140"/>
      <c r="GQ18" s="140"/>
      <c r="GR18" s="140"/>
      <c r="GS18" s="140"/>
      <c r="GT18" s="142"/>
      <c r="GU18" s="142"/>
      <c r="GV18" s="142"/>
      <c r="GW18" s="151"/>
      <c r="GX18" s="151"/>
      <c r="GY18" s="151"/>
      <c r="GZ18" s="151"/>
      <c r="HA18" s="151"/>
      <c r="HB18" s="150"/>
      <c r="HC18" s="150"/>
      <c r="HD18" s="150"/>
      <c r="HE18" s="150"/>
      <c r="HF18" s="150"/>
      <c r="HG18" s="150"/>
      <c r="HH18" s="150"/>
      <c r="HI18" s="150"/>
      <c r="HJ18" s="150"/>
      <c r="HK18" s="150"/>
      <c r="HL18" s="150"/>
      <c r="HM18" s="150"/>
      <c r="HN18" s="150"/>
      <c r="HO18" s="150"/>
      <c r="HP18" s="150"/>
      <c r="HQ18" s="147"/>
      <c r="HR18" s="148"/>
      <c r="HS18" s="151"/>
      <c r="HT18" s="151"/>
      <c r="HU18" s="151"/>
      <c r="HV18" s="151"/>
      <c r="HW18" s="151"/>
      <c r="HX18" s="151"/>
      <c r="HY18" s="142"/>
      <c r="HZ18" s="142"/>
      <c r="IA18" s="142"/>
      <c r="IB18" s="142"/>
      <c r="IC18" s="142"/>
      <c r="ID18" s="142"/>
      <c r="IE18" s="142"/>
      <c r="IF18" s="148"/>
      <c r="IG18" s="147"/>
      <c r="IH18" s="147"/>
      <c r="II18" s="147"/>
      <c r="IJ18" s="147"/>
      <c r="IK18" s="147">
        <v>10.5</v>
      </c>
      <c r="IL18" s="147">
        <v>10.5</v>
      </c>
      <c r="IM18" s="147">
        <v>10.5</v>
      </c>
      <c r="IN18" s="147">
        <v>10.5</v>
      </c>
      <c r="IO18" s="147">
        <v>10.5</v>
      </c>
      <c r="IP18" s="149">
        <v>10.5</v>
      </c>
      <c r="IQ18" s="142">
        <v>10.5</v>
      </c>
      <c r="IR18" s="142">
        <v>10.5</v>
      </c>
      <c r="IS18" s="142">
        <v>10.5</v>
      </c>
      <c r="IT18" s="142">
        <v>10.5</v>
      </c>
      <c r="IU18" s="142">
        <v>10.5</v>
      </c>
      <c r="IV18" s="142">
        <v>10.5</v>
      </c>
      <c r="IW18" s="142">
        <v>10.5</v>
      </c>
      <c r="IX18" s="142">
        <v>10.5</v>
      </c>
      <c r="IY18" s="142">
        <v>10.5</v>
      </c>
      <c r="IZ18" s="142">
        <v>10.5</v>
      </c>
      <c r="JA18" s="142">
        <v>10.5</v>
      </c>
      <c r="JB18" s="142">
        <v>10.5</v>
      </c>
      <c r="JC18" s="142">
        <v>10.5</v>
      </c>
      <c r="JD18" s="142">
        <v>10.5</v>
      </c>
      <c r="JE18" s="142">
        <v>10.5</v>
      </c>
      <c r="JF18" s="142">
        <v>10.5</v>
      </c>
      <c r="JG18" s="142">
        <v>10.5</v>
      </c>
      <c r="JH18" s="142">
        <v>10.5</v>
      </c>
      <c r="JI18" s="142">
        <v>10.5</v>
      </c>
      <c r="JJ18" s="142">
        <v>10.5</v>
      </c>
      <c r="JK18" s="142">
        <v>10.5</v>
      </c>
      <c r="JL18" s="142">
        <v>10.5</v>
      </c>
      <c r="JM18" s="142">
        <v>10.5</v>
      </c>
      <c r="JN18" s="142">
        <v>10.5</v>
      </c>
      <c r="JO18" s="142">
        <v>10.5</v>
      </c>
      <c r="JP18" s="142">
        <v>10.5</v>
      </c>
      <c r="JQ18" s="142">
        <v>10.5</v>
      </c>
      <c r="JR18" s="142">
        <v>10.5</v>
      </c>
      <c r="JS18" s="142">
        <v>10.5</v>
      </c>
      <c r="JT18" s="142">
        <v>10.5</v>
      </c>
      <c r="JU18" s="168">
        <v>10.5</v>
      </c>
      <c r="JV18" s="179">
        <v>5</v>
      </c>
      <c r="JW18" s="142"/>
      <c r="JX18" s="142"/>
      <c r="JY18" s="142"/>
      <c r="JZ18" s="142"/>
      <c r="KA18" s="142"/>
      <c r="KB18" s="142"/>
      <c r="KC18" s="142"/>
      <c r="KD18" s="142"/>
      <c r="KE18" s="142"/>
      <c r="KF18" s="142"/>
      <c r="KG18" s="142"/>
      <c r="KH18" s="142"/>
      <c r="KI18" s="142"/>
      <c r="KJ18" s="157" t="s">
        <v>201</v>
      </c>
      <c r="KK18" s="48" t="s">
        <v>201</v>
      </c>
      <c r="KL18" s="142">
        <v>10.5</v>
      </c>
      <c r="KM18" s="142">
        <v>10.5</v>
      </c>
      <c r="KN18" s="142">
        <v>10.5</v>
      </c>
      <c r="KO18" s="142">
        <v>10.5</v>
      </c>
      <c r="KP18" s="142">
        <v>10.5</v>
      </c>
      <c r="KQ18" s="142">
        <v>10.5</v>
      </c>
      <c r="KR18" s="142">
        <v>10.5</v>
      </c>
      <c r="KS18" s="142">
        <v>10.5</v>
      </c>
      <c r="KT18" s="142">
        <v>10.5</v>
      </c>
      <c r="KU18" s="142">
        <v>10.5</v>
      </c>
      <c r="KV18" s="142">
        <v>10.5</v>
      </c>
      <c r="KW18" s="142">
        <v>10.5</v>
      </c>
      <c r="KX18" s="142">
        <v>10.5</v>
      </c>
      <c r="KY18" s="169">
        <v>10.5</v>
      </c>
      <c r="KZ18" s="1"/>
      <c r="LA18" s="1"/>
      <c r="LB18" s="1"/>
      <c r="LC18" s="1"/>
      <c r="LD18" s="1"/>
      <c r="LE18" s="1"/>
      <c r="LF18" s="1"/>
      <c r="LG18" s="1"/>
      <c r="LH18" s="1"/>
    </row>
    <row r="19" spans="1:351" ht="15.75" x14ac:dyDescent="0.25">
      <c r="A19" s="110" t="s">
        <v>69</v>
      </c>
      <c r="B19" s="51">
        <v>8</v>
      </c>
      <c r="C19" s="132" t="s">
        <v>48</v>
      </c>
      <c r="D19" s="17" t="s">
        <v>56</v>
      </c>
      <c r="E19" s="8" t="s">
        <v>122</v>
      </c>
      <c r="F19" s="70">
        <v>10.5</v>
      </c>
      <c r="G19" s="31">
        <v>10.5</v>
      </c>
      <c r="H19" s="31">
        <v>10.5</v>
      </c>
      <c r="I19" s="31">
        <v>10.5</v>
      </c>
      <c r="J19" s="31">
        <v>10.5</v>
      </c>
      <c r="K19" s="31">
        <v>10.5</v>
      </c>
      <c r="L19" s="31">
        <v>10.5</v>
      </c>
      <c r="M19" s="31">
        <v>10.5</v>
      </c>
      <c r="N19" s="31">
        <v>10.5</v>
      </c>
      <c r="O19" s="31">
        <v>10.5</v>
      </c>
      <c r="P19" s="31">
        <v>5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0"/>
      <c r="AD19" s="31"/>
      <c r="AE19" s="31"/>
      <c r="AF19" s="31"/>
      <c r="AG19" s="31"/>
      <c r="AH19" s="31"/>
      <c r="AI19" s="31"/>
      <c r="AJ19" s="71"/>
      <c r="AK19" s="70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71"/>
      <c r="BO19" s="70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0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71"/>
      <c r="CT19" s="70"/>
      <c r="CU19" s="31"/>
      <c r="CV19" s="31"/>
      <c r="CW19" s="31"/>
      <c r="CX19" s="31"/>
      <c r="CY19" s="31"/>
      <c r="CZ19" s="31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73"/>
      <c r="DX19" s="75"/>
      <c r="DY19" s="40"/>
      <c r="DZ19" s="40"/>
      <c r="EA19" s="94" t="s">
        <v>113</v>
      </c>
      <c r="EB19" s="94" t="s">
        <v>113</v>
      </c>
      <c r="EC19" s="94" t="s">
        <v>113</v>
      </c>
      <c r="ED19" s="94" t="s">
        <v>113</v>
      </c>
      <c r="EE19" s="94" t="s">
        <v>113</v>
      </c>
      <c r="EF19" s="94" t="s">
        <v>113</v>
      </c>
      <c r="EG19" s="94" t="s">
        <v>113</v>
      </c>
      <c r="EH19" s="94" t="s">
        <v>113</v>
      </c>
      <c r="EI19" s="94" t="s">
        <v>113</v>
      </c>
      <c r="EJ19" s="94" t="s">
        <v>113</v>
      </c>
      <c r="EK19" s="94" t="s">
        <v>113</v>
      </c>
      <c r="EL19" s="94" t="s">
        <v>113</v>
      </c>
      <c r="EM19" s="94" t="s">
        <v>113</v>
      </c>
      <c r="EN19" s="94" t="s">
        <v>113</v>
      </c>
      <c r="EO19" s="94" t="s">
        <v>113</v>
      </c>
      <c r="EP19" s="94" t="s">
        <v>113</v>
      </c>
      <c r="EQ19" s="94" t="s">
        <v>113</v>
      </c>
      <c r="ER19" s="94" t="s">
        <v>113</v>
      </c>
      <c r="ES19" s="94" t="s">
        <v>113</v>
      </c>
      <c r="ET19" s="94" t="s">
        <v>113</v>
      </c>
      <c r="EU19" s="37">
        <v>10.5</v>
      </c>
      <c r="EV19" s="37">
        <v>10.5</v>
      </c>
      <c r="EW19" s="37">
        <v>10.5</v>
      </c>
      <c r="EX19" s="37">
        <v>10.5</v>
      </c>
      <c r="EY19" s="37">
        <v>10.5</v>
      </c>
      <c r="EZ19" s="37">
        <v>10.5</v>
      </c>
      <c r="FA19" s="31">
        <v>10.5</v>
      </c>
      <c r="FB19" s="71">
        <v>10.5</v>
      </c>
      <c r="FC19" s="70">
        <v>10.5</v>
      </c>
      <c r="FD19" s="31">
        <v>10.5</v>
      </c>
      <c r="FE19" s="31">
        <v>10.5</v>
      </c>
      <c r="FF19" s="31">
        <v>10.5</v>
      </c>
      <c r="FG19" s="31">
        <v>10.5</v>
      </c>
      <c r="FH19" s="31">
        <v>10.5</v>
      </c>
      <c r="FI19" s="31">
        <v>10.5</v>
      </c>
      <c r="FJ19" s="31">
        <v>10.5</v>
      </c>
      <c r="FK19" s="31">
        <v>10.5</v>
      </c>
      <c r="FL19" s="31">
        <v>10.5</v>
      </c>
      <c r="FM19" s="31">
        <v>10.5</v>
      </c>
      <c r="FN19" s="31">
        <v>10.5</v>
      </c>
      <c r="FO19" s="31">
        <v>10.5</v>
      </c>
      <c r="FP19" s="37">
        <v>10.5</v>
      </c>
      <c r="FQ19" s="31">
        <v>10.5</v>
      </c>
      <c r="FR19" s="31">
        <v>10.5</v>
      </c>
      <c r="FS19" s="31">
        <v>10.5</v>
      </c>
      <c r="FT19" s="31">
        <v>10.5</v>
      </c>
      <c r="FU19" s="31">
        <v>10.5</v>
      </c>
      <c r="FV19" s="31">
        <v>10.5</v>
      </c>
      <c r="FW19" s="31">
        <v>10.5</v>
      </c>
      <c r="FX19" s="31">
        <v>10.5</v>
      </c>
      <c r="FY19" s="31">
        <v>10.5</v>
      </c>
      <c r="FZ19" s="31">
        <v>10.5</v>
      </c>
      <c r="GA19" s="31">
        <v>10.5</v>
      </c>
      <c r="GB19" s="31">
        <v>10.5</v>
      </c>
      <c r="GC19" s="31">
        <v>10.5</v>
      </c>
      <c r="GD19" s="31">
        <v>10.5</v>
      </c>
      <c r="GE19" s="31">
        <v>10.5</v>
      </c>
      <c r="GF19" s="31">
        <v>10.5</v>
      </c>
      <c r="GG19" s="71">
        <v>10.5</v>
      </c>
      <c r="GH19" s="140">
        <v>10.5</v>
      </c>
      <c r="GI19" s="140">
        <v>10.5</v>
      </c>
      <c r="GJ19" s="140">
        <v>10.5</v>
      </c>
      <c r="GK19" s="140">
        <v>10.5</v>
      </c>
      <c r="GL19" s="140">
        <v>10.5</v>
      </c>
      <c r="GM19" s="140">
        <v>10.5</v>
      </c>
      <c r="GN19" s="140">
        <v>10.5</v>
      </c>
      <c r="GO19" s="140">
        <v>10.5</v>
      </c>
      <c r="GP19" s="140">
        <v>10.5</v>
      </c>
      <c r="GQ19" s="140">
        <v>10.5</v>
      </c>
      <c r="GR19" s="140">
        <v>10.5</v>
      </c>
      <c r="GS19" s="140">
        <v>10.5</v>
      </c>
      <c r="GT19" s="140">
        <v>10.5</v>
      </c>
      <c r="GU19" s="140">
        <v>10.5</v>
      </c>
      <c r="GV19" s="140">
        <v>10.5</v>
      </c>
      <c r="GW19" s="140">
        <v>10.5</v>
      </c>
      <c r="GX19" s="140">
        <v>10.5</v>
      </c>
      <c r="GY19" s="140">
        <v>10.5</v>
      </c>
      <c r="GZ19" s="140"/>
      <c r="HA19" s="140"/>
      <c r="HB19" s="140"/>
      <c r="HC19" s="140"/>
      <c r="HD19" s="140"/>
      <c r="HE19" s="140"/>
      <c r="HF19" s="140"/>
      <c r="HG19" s="140"/>
      <c r="HH19" s="140"/>
      <c r="HI19" s="140"/>
      <c r="HJ19" s="140"/>
      <c r="HK19" s="140"/>
      <c r="HL19" s="153"/>
      <c r="HM19" s="140"/>
      <c r="HN19" s="140"/>
      <c r="HO19" s="147"/>
      <c r="HP19" s="147"/>
      <c r="HQ19" s="148"/>
      <c r="HR19" s="147"/>
      <c r="HS19" s="147"/>
      <c r="HT19" s="147"/>
      <c r="HU19" s="147"/>
      <c r="HV19" s="147"/>
      <c r="HW19" s="147"/>
      <c r="HX19" s="147"/>
      <c r="HY19" s="147"/>
      <c r="HZ19" s="147"/>
      <c r="IA19" s="147"/>
      <c r="IB19" s="147"/>
      <c r="IC19" s="147"/>
      <c r="ID19" s="147"/>
      <c r="IE19" s="147"/>
      <c r="IF19" s="147"/>
      <c r="IG19" s="147"/>
      <c r="IH19" s="147"/>
      <c r="II19" s="147"/>
      <c r="IJ19" s="147"/>
      <c r="IK19" s="147"/>
      <c r="IL19" s="147"/>
      <c r="IM19" s="147"/>
      <c r="IN19" s="147"/>
      <c r="IO19" s="147"/>
      <c r="IP19" s="147"/>
      <c r="IQ19" s="153"/>
      <c r="IR19" s="147"/>
      <c r="IS19" s="148"/>
      <c r="IT19" s="147"/>
      <c r="IU19" s="147"/>
      <c r="IV19" s="147"/>
      <c r="IW19" s="147"/>
      <c r="IX19" s="147"/>
      <c r="IY19" s="147"/>
      <c r="IZ19" s="147"/>
      <c r="JA19" s="147"/>
      <c r="JB19" s="147"/>
      <c r="JC19" s="147"/>
      <c r="JD19" s="147"/>
      <c r="JE19" s="147"/>
      <c r="JF19" s="147"/>
      <c r="JG19" s="147"/>
      <c r="JH19" s="147"/>
      <c r="JI19" s="147"/>
      <c r="JJ19" s="147"/>
      <c r="JK19" s="147"/>
      <c r="JL19" s="147"/>
      <c r="JM19" s="147"/>
      <c r="JN19" s="147"/>
      <c r="JO19" s="147"/>
      <c r="JP19" s="147"/>
      <c r="JQ19" s="147"/>
      <c r="JR19" s="147"/>
      <c r="JS19" s="147"/>
      <c r="JT19" s="147"/>
      <c r="JU19" s="96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8"/>
      <c r="KX19" s="37"/>
      <c r="KY19" s="76"/>
      <c r="KZ19" s="26"/>
      <c r="LA19" s="1"/>
      <c r="LB19" s="1"/>
      <c r="LC19" s="1"/>
      <c r="LD19" s="1"/>
      <c r="LE19" s="1"/>
      <c r="LF19" s="1"/>
      <c r="LG19" s="1"/>
      <c r="LH19" s="1"/>
    </row>
    <row r="20" spans="1:351" ht="15.75" x14ac:dyDescent="0.25">
      <c r="A20" s="110" t="s">
        <v>75</v>
      </c>
      <c r="B20" s="51">
        <v>9</v>
      </c>
      <c r="C20" s="132" t="s">
        <v>48</v>
      </c>
      <c r="D20" s="17" t="s">
        <v>52</v>
      </c>
      <c r="E20" s="8" t="s">
        <v>119</v>
      </c>
      <c r="F20" s="70">
        <v>10.5</v>
      </c>
      <c r="G20" s="31">
        <v>10.5</v>
      </c>
      <c r="H20" s="37">
        <v>10.5</v>
      </c>
      <c r="I20" s="31">
        <v>5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>
        <v>5</v>
      </c>
      <c r="X20" s="31">
        <v>10.5</v>
      </c>
      <c r="Y20" s="31">
        <v>10.5</v>
      </c>
      <c r="Z20" s="31">
        <v>10.5</v>
      </c>
      <c r="AA20" s="31">
        <v>10.5</v>
      </c>
      <c r="AB20" s="31">
        <v>10.5</v>
      </c>
      <c r="AC20" s="31">
        <v>10.5</v>
      </c>
      <c r="AD20" s="31">
        <v>10.5</v>
      </c>
      <c r="AE20" s="31">
        <v>10.5</v>
      </c>
      <c r="AF20" s="31">
        <v>10.5</v>
      </c>
      <c r="AG20" s="31">
        <v>10.5</v>
      </c>
      <c r="AH20" s="31">
        <v>10.5</v>
      </c>
      <c r="AI20" s="37">
        <v>10.5</v>
      </c>
      <c r="AJ20" s="76">
        <v>10.5</v>
      </c>
      <c r="AK20" s="74">
        <v>10.5</v>
      </c>
      <c r="AL20" s="33">
        <v>10.5</v>
      </c>
      <c r="AM20" s="33">
        <v>10.5</v>
      </c>
      <c r="AN20" s="33">
        <v>10.5</v>
      </c>
      <c r="AO20" s="33">
        <v>10.5</v>
      </c>
      <c r="AP20" s="33">
        <v>10.5</v>
      </c>
      <c r="AQ20" s="33">
        <v>10.5</v>
      </c>
      <c r="AR20" s="33">
        <v>10.5</v>
      </c>
      <c r="AS20" s="33">
        <v>10.5</v>
      </c>
      <c r="AT20" s="33">
        <v>10.5</v>
      </c>
      <c r="AU20" s="33">
        <v>10.5</v>
      </c>
      <c r="AV20" s="33">
        <v>10.5</v>
      </c>
      <c r="AW20" s="33">
        <v>10.5</v>
      </c>
      <c r="AX20" s="33">
        <v>10.5</v>
      </c>
      <c r="AY20" s="33">
        <v>10.5</v>
      </c>
      <c r="AZ20" s="33">
        <v>10.5</v>
      </c>
      <c r="BA20" s="33">
        <v>10.5</v>
      </c>
      <c r="BB20" s="33">
        <v>10.5</v>
      </c>
      <c r="BC20" s="33">
        <v>10.5</v>
      </c>
      <c r="BD20" s="33">
        <v>10.5</v>
      </c>
      <c r="BE20" s="33">
        <v>10.5</v>
      </c>
      <c r="BF20" s="33">
        <v>10.5</v>
      </c>
      <c r="BG20" s="33">
        <v>10.5</v>
      </c>
      <c r="BH20" s="33">
        <v>10.5</v>
      </c>
      <c r="BI20" s="33">
        <v>10.5</v>
      </c>
      <c r="BJ20" s="33">
        <v>10.5</v>
      </c>
      <c r="BK20" s="33">
        <v>10.5</v>
      </c>
      <c r="BL20" s="33">
        <v>10.5</v>
      </c>
      <c r="BM20" s="33">
        <v>10.5</v>
      </c>
      <c r="BN20" s="79">
        <v>10.5</v>
      </c>
      <c r="BO20" s="72">
        <v>10.5</v>
      </c>
      <c r="BP20" s="33">
        <v>10.5</v>
      </c>
      <c r="BQ20" s="33">
        <v>10.5</v>
      </c>
      <c r="BR20" s="33">
        <v>10.5</v>
      </c>
      <c r="BS20" s="33">
        <v>10.5</v>
      </c>
      <c r="BT20" s="33">
        <v>10.5</v>
      </c>
      <c r="BU20" s="31">
        <v>10.5</v>
      </c>
      <c r="BV20" s="31">
        <v>10.5</v>
      </c>
      <c r="BW20" s="31">
        <v>10.5</v>
      </c>
      <c r="BX20" s="31">
        <v>10.5</v>
      </c>
      <c r="BY20" s="31">
        <v>10.5</v>
      </c>
      <c r="BZ20" s="31">
        <v>10.5</v>
      </c>
      <c r="CA20" s="31">
        <v>10.5</v>
      </c>
      <c r="CB20" s="31">
        <v>10.5</v>
      </c>
      <c r="CC20" s="31">
        <v>10.5</v>
      </c>
      <c r="CD20" s="31">
        <v>10.5</v>
      </c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71"/>
      <c r="CT20" s="75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37"/>
      <c r="DH20" s="37"/>
      <c r="DI20" s="37"/>
      <c r="DJ20" s="37"/>
      <c r="DK20" s="37"/>
      <c r="DL20" s="37"/>
      <c r="DM20" s="37"/>
      <c r="DN20" s="37"/>
      <c r="DO20" s="40"/>
      <c r="DP20" s="40"/>
      <c r="DQ20" s="40"/>
      <c r="DR20" s="40"/>
      <c r="DS20" s="40"/>
      <c r="DT20" s="40"/>
      <c r="DU20" s="40"/>
      <c r="DV20" s="40"/>
      <c r="DW20" s="73"/>
      <c r="DX20" s="75"/>
      <c r="DY20" s="40"/>
      <c r="DZ20" s="40"/>
      <c r="EA20" s="40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7"/>
      <c r="FA20" s="31"/>
      <c r="FB20" s="71"/>
      <c r="FC20" s="70"/>
      <c r="FD20" s="31"/>
      <c r="FE20" s="31"/>
      <c r="FF20" s="31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94" t="s">
        <v>113</v>
      </c>
      <c r="GA20" s="94" t="s">
        <v>113</v>
      </c>
      <c r="GB20" s="94" t="s">
        <v>113</v>
      </c>
      <c r="GC20" s="94" t="s">
        <v>113</v>
      </c>
      <c r="GD20" s="94" t="s">
        <v>113</v>
      </c>
      <c r="GE20" s="35">
        <v>10.5</v>
      </c>
      <c r="GF20" s="35">
        <v>10.5</v>
      </c>
      <c r="GG20" s="78">
        <v>10.5</v>
      </c>
      <c r="GH20" s="145">
        <v>10.5</v>
      </c>
      <c r="GI20" s="145">
        <v>10.5</v>
      </c>
      <c r="GJ20" s="145">
        <v>10.5</v>
      </c>
      <c r="GK20" s="145">
        <v>10.5</v>
      </c>
      <c r="GL20" s="145">
        <v>10.5</v>
      </c>
      <c r="GM20" s="145">
        <v>10.5</v>
      </c>
      <c r="GN20" s="140">
        <v>10.5</v>
      </c>
      <c r="GO20" s="140">
        <v>10.5</v>
      </c>
      <c r="GP20" s="140">
        <v>10.5</v>
      </c>
      <c r="GQ20" s="140">
        <v>10.5</v>
      </c>
      <c r="GR20" s="140">
        <v>10.5</v>
      </c>
      <c r="GS20" s="140">
        <v>10.5</v>
      </c>
      <c r="GT20" s="140">
        <v>10.5</v>
      </c>
      <c r="GU20" s="140">
        <v>10.5</v>
      </c>
      <c r="GV20" s="140">
        <v>10.5</v>
      </c>
      <c r="GW20" s="140">
        <v>10.5</v>
      </c>
      <c r="GX20" s="140">
        <v>10.5</v>
      </c>
      <c r="GY20" s="145">
        <v>10.5</v>
      </c>
      <c r="GZ20" s="145">
        <v>10.5</v>
      </c>
      <c r="HA20" s="145">
        <v>10.5</v>
      </c>
      <c r="HB20" s="145">
        <v>10.5</v>
      </c>
      <c r="HC20" s="145">
        <v>10.5</v>
      </c>
      <c r="HD20" s="145">
        <v>10.5</v>
      </c>
      <c r="HE20" s="145">
        <v>10.5</v>
      </c>
      <c r="HF20" s="145">
        <v>10.5</v>
      </c>
      <c r="HG20" s="145">
        <v>10.5</v>
      </c>
      <c r="HH20" s="145">
        <v>10.5</v>
      </c>
      <c r="HI20" s="145">
        <v>10.5</v>
      </c>
      <c r="HJ20" s="145">
        <v>10.5</v>
      </c>
      <c r="HK20" s="145">
        <v>10.5</v>
      </c>
      <c r="HL20" s="153"/>
      <c r="HM20" s="140"/>
      <c r="HN20" s="140"/>
      <c r="HO20" s="140"/>
      <c r="HP20" s="140"/>
      <c r="HQ20" s="140"/>
      <c r="HR20" s="140"/>
      <c r="HS20" s="140"/>
      <c r="HT20" s="140"/>
      <c r="HU20" s="140"/>
      <c r="HV20" s="140"/>
      <c r="HW20" s="140"/>
      <c r="HX20" s="140"/>
      <c r="HY20" s="140"/>
      <c r="HZ20" s="140"/>
      <c r="IA20" s="140"/>
      <c r="IB20" s="140"/>
      <c r="IC20" s="140"/>
      <c r="ID20" s="140"/>
      <c r="IE20" s="140"/>
      <c r="IF20" s="140"/>
      <c r="IG20" s="140"/>
      <c r="IH20" s="140"/>
      <c r="II20" s="140"/>
      <c r="IJ20" s="140"/>
      <c r="IK20" s="140"/>
      <c r="IL20" s="140"/>
      <c r="IM20" s="140"/>
      <c r="IN20" s="140"/>
      <c r="IO20" s="140"/>
      <c r="IP20" s="140"/>
      <c r="IQ20" s="153"/>
      <c r="IR20" s="147"/>
      <c r="IS20" s="147"/>
      <c r="IT20" s="147"/>
      <c r="IU20" s="147"/>
      <c r="IV20" s="147"/>
      <c r="IW20" s="142"/>
      <c r="IX20" s="142"/>
      <c r="IY20" s="142"/>
      <c r="IZ20" s="142"/>
      <c r="JA20" s="158"/>
      <c r="JB20" s="142"/>
      <c r="JC20" s="142"/>
      <c r="JD20" s="142"/>
      <c r="JE20" s="142"/>
      <c r="JF20" s="142"/>
      <c r="JG20" s="142"/>
      <c r="JH20" s="148"/>
      <c r="JI20" s="147"/>
      <c r="JJ20" s="147"/>
      <c r="JK20" s="147"/>
      <c r="JL20" s="147"/>
      <c r="JM20" s="147"/>
      <c r="JN20" s="147"/>
      <c r="JO20" s="147"/>
      <c r="JP20" s="147"/>
      <c r="JQ20" s="147"/>
      <c r="JR20" s="147"/>
      <c r="JS20" s="147"/>
      <c r="JT20" s="147"/>
      <c r="JU20" s="96"/>
      <c r="JV20" s="175">
        <v>5</v>
      </c>
      <c r="JW20" s="142">
        <v>10.5</v>
      </c>
      <c r="JX20" s="142">
        <v>10.5</v>
      </c>
      <c r="JY20" s="142">
        <v>10.5</v>
      </c>
      <c r="JZ20" s="142">
        <v>10.5</v>
      </c>
      <c r="KA20" s="142">
        <v>10.5</v>
      </c>
      <c r="KB20" s="142">
        <v>10.5</v>
      </c>
      <c r="KC20" s="142">
        <v>10.5</v>
      </c>
      <c r="KD20" s="142">
        <v>10.5</v>
      </c>
      <c r="KE20" s="142">
        <v>10.5</v>
      </c>
      <c r="KF20" s="142">
        <v>10.5</v>
      </c>
      <c r="KG20" s="142">
        <v>10.5</v>
      </c>
      <c r="KH20" s="142">
        <v>10.5</v>
      </c>
      <c r="KI20" s="142">
        <v>10.5</v>
      </c>
      <c r="KJ20" s="142">
        <v>10.5</v>
      </c>
      <c r="KK20" s="142">
        <v>10.5</v>
      </c>
      <c r="KL20" s="142">
        <v>10.5</v>
      </c>
      <c r="KM20" s="142">
        <v>10.5</v>
      </c>
      <c r="KN20" s="142">
        <v>10.5</v>
      </c>
      <c r="KO20" s="142">
        <v>10.5</v>
      </c>
      <c r="KP20" s="142">
        <v>10.5</v>
      </c>
      <c r="KQ20" s="142">
        <v>10.5</v>
      </c>
      <c r="KR20" s="142">
        <v>10.5</v>
      </c>
      <c r="KS20" s="142">
        <v>10.5</v>
      </c>
      <c r="KT20" s="142">
        <v>10.5</v>
      </c>
      <c r="KU20" s="142">
        <v>10.5</v>
      </c>
      <c r="KV20" s="142">
        <v>10.5</v>
      </c>
      <c r="KW20" s="142">
        <v>10.5</v>
      </c>
      <c r="KX20" s="142">
        <v>10.5</v>
      </c>
      <c r="KY20" s="169">
        <v>10.5</v>
      </c>
      <c r="KZ20" s="37"/>
      <c r="LA20" s="33"/>
      <c r="LB20" s="33"/>
      <c r="LC20" s="33"/>
      <c r="LD20" s="33"/>
      <c r="LE20" s="59"/>
      <c r="LF20" s="1"/>
      <c r="LG20" s="1"/>
      <c r="LH20" s="1"/>
    </row>
    <row r="21" spans="1:351" ht="15.75" x14ac:dyDescent="0.25">
      <c r="A21" s="110" t="s">
        <v>72</v>
      </c>
      <c r="B21" s="51">
        <v>9</v>
      </c>
      <c r="C21" s="132" t="s">
        <v>48</v>
      </c>
      <c r="D21" s="17" t="s">
        <v>52</v>
      </c>
      <c r="E21" s="8" t="s">
        <v>119</v>
      </c>
      <c r="F21" s="70">
        <v>10.5</v>
      </c>
      <c r="G21" s="31">
        <v>10.5</v>
      </c>
      <c r="H21" s="33">
        <v>10.5</v>
      </c>
      <c r="I21" s="31">
        <v>5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>
        <v>5</v>
      </c>
      <c r="X21" s="31">
        <v>10.5</v>
      </c>
      <c r="Y21" s="31">
        <v>10.5</v>
      </c>
      <c r="Z21" s="31">
        <v>10.5</v>
      </c>
      <c r="AA21" s="31">
        <v>10.5</v>
      </c>
      <c r="AB21" s="31">
        <v>10.5</v>
      </c>
      <c r="AC21" s="31">
        <v>10.5</v>
      </c>
      <c r="AD21" s="31">
        <v>10.5</v>
      </c>
      <c r="AE21" s="31">
        <v>10.5</v>
      </c>
      <c r="AF21" s="31">
        <v>10.5</v>
      </c>
      <c r="AG21" s="31">
        <v>10.5</v>
      </c>
      <c r="AH21" s="31">
        <v>10.5</v>
      </c>
      <c r="AI21" s="37">
        <v>10.5</v>
      </c>
      <c r="AJ21" s="79">
        <v>10.5</v>
      </c>
      <c r="AK21" s="72">
        <v>10.5</v>
      </c>
      <c r="AL21" s="33">
        <v>10.5</v>
      </c>
      <c r="AM21" s="33">
        <v>10.5</v>
      </c>
      <c r="AN21" s="33">
        <v>10.5</v>
      </c>
      <c r="AO21" s="33">
        <v>10.5</v>
      </c>
      <c r="AP21" s="33">
        <v>10.5</v>
      </c>
      <c r="AQ21" s="33">
        <v>10.5</v>
      </c>
      <c r="AR21" s="33">
        <v>10.5</v>
      </c>
      <c r="AS21" s="33">
        <v>10.5</v>
      </c>
      <c r="AT21" s="33">
        <v>10.5</v>
      </c>
      <c r="AU21" s="33">
        <v>10.5</v>
      </c>
      <c r="AV21" s="33">
        <v>10.5</v>
      </c>
      <c r="AW21" s="33">
        <v>10.5</v>
      </c>
      <c r="AX21" s="33">
        <v>10.5</v>
      </c>
      <c r="AY21" s="33">
        <v>10.5</v>
      </c>
      <c r="AZ21" s="33">
        <v>10.5</v>
      </c>
      <c r="BA21" s="33">
        <v>10.5</v>
      </c>
      <c r="BB21" s="33">
        <v>10.5</v>
      </c>
      <c r="BC21" s="33">
        <v>10.5</v>
      </c>
      <c r="BD21" s="33">
        <v>10.5</v>
      </c>
      <c r="BE21" s="33">
        <v>10.5</v>
      </c>
      <c r="BF21" s="33">
        <v>10.5</v>
      </c>
      <c r="BG21" s="33">
        <v>10.5</v>
      </c>
      <c r="BH21" s="33">
        <v>10.5</v>
      </c>
      <c r="BI21" s="33">
        <v>10.5</v>
      </c>
      <c r="BJ21" s="33">
        <v>10.5</v>
      </c>
      <c r="BK21" s="33">
        <v>10.5</v>
      </c>
      <c r="BL21" s="33">
        <v>10.5</v>
      </c>
      <c r="BM21" s="33">
        <v>10.5</v>
      </c>
      <c r="BN21" s="79">
        <v>10.5</v>
      </c>
      <c r="BO21" s="72">
        <v>10.5</v>
      </c>
      <c r="BP21" s="33">
        <v>10.5</v>
      </c>
      <c r="BQ21" s="33">
        <v>10.5</v>
      </c>
      <c r="BR21" s="33">
        <v>10.5</v>
      </c>
      <c r="BS21" s="33">
        <v>10.5</v>
      </c>
      <c r="BT21" s="33">
        <v>10.5</v>
      </c>
      <c r="BU21" s="31">
        <v>10.5</v>
      </c>
      <c r="BV21" s="31">
        <v>10.5</v>
      </c>
      <c r="BW21" s="31">
        <v>10.5</v>
      </c>
      <c r="BX21" s="31">
        <v>10.5</v>
      </c>
      <c r="BY21" s="31">
        <v>10.5</v>
      </c>
      <c r="BZ21" s="31">
        <v>10.5</v>
      </c>
      <c r="CA21" s="31">
        <v>5</v>
      </c>
      <c r="CB21" s="31">
        <v>10.5</v>
      </c>
      <c r="CC21" s="31">
        <v>10.5</v>
      </c>
      <c r="CD21" s="31">
        <v>10.5</v>
      </c>
      <c r="CE21" s="31">
        <v>10.5</v>
      </c>
      <c r="CF21" s="31">
        <v>10.5</v>
      </c>
      <c r="CG21" s="31">
        <v>10.5</v>
      </c>
      <c r="CH21" s="31">
        <v>10.5</v>
      </c>
      <c r="CI21" s="31">
        <v>10.5</v>
      </c>
      <c r="CJ21" s="31">
        <v>10.5</v>
      </c>
      <c r="CK21" s="31">
        <v>10.5</v>
      </c>
      <c r="CL21" s="31">
        <v>10.5</v>
      </c>
      <c r="CM21" s="31">
        <v>10.5</v>
      </c>
      <c r="CN21" s="31">
        <v>10.5</v>
      </c>
      <c r="CO21" s="31">
        <v>10.5</v>
      </c>
      <c r="CP21" s="31">
        <v>10.5</v>
      </c>
      <c r="CQ21" s="31">
        <v>10.5</v>
      </c>
      <c r="CR21" s="31">
        <v>10.5</v>
      </c>
      <c r="CS21" s="71">
        <v>5</v>
      </c>
      <c r="CT21" s="75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37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37"/>
      <c r="DV21" s="37"/>
      <c r="DW21" s="76"/>
      <c r="DX21" s="74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7"/>
      <c r="FA21" s="31"/>
      <c r="FB21" s="71"/>
      <c r="FC21" s="70"/>
      <c r="FD21" s="31"/>
      <c r="FE21" s="31"/>
      <c r="FF21" s="31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1"/>
      <c r="FX21" s="31"/>
      <c r="FY21" s="31"/>
      <c r="FZ21" s="94" t="s">
        <v>113</v>
      </c>
      <c r="GA21" s="94" t="s">
        <v>113</v>
      </c>
      <c r="GB21" s="94" t="s">
        <v>113</v>
      </c>
      <c r="GC21" s="94" t="s">
        <v>113</v>
      </c>
      <c r="GD21" s="94" t="s">
        <v>113</v>
      </c>
      <c r="GE21" s="94" t="s">
        <v>113</v>
      </c>
      <c r="GF21" s="94" t="s">
        <v>113</v>
      </c>
      <c r="GG21" s="115" t="s">
        <v>113</v>
      </c>
      <c r="GH21" s="140">
        <v>10.5</v>
      </c>
      <c r="GI21" s="140">
        <v>10.5</v>
      </c>
      <c r="GJ21" s="140">
        <v>10.5</v>
      </c>
      <c r="GK21" s="140">
        <v>10.5</v>
      </c>
      <c r="GL21" s="140">
        <v>10.5</v>
      </c>
      <c r="GM21" s="145">
        <v>10.5</v>
      </c>
      <c r="GN21" s="145">
        <v>10.5</v>
      </c>
      <c r="GO21" s="145">
        <v>10.5</v>
      </c>
      <c r="GP21" s="145">
        <v>10.5</v>
      </c>
      <c r="GQ21" s="145">
        <v>10.5</v>
      </c>
      <c r="GR21" s="145">
        <v>10.5</v>
      </c>
      <c r="GS21" s="145">
        <v>10.5</v>
      </c>
      <c r="GT21" s="145">
        <v>10.5</v>
      </c>
      <c r="GU21" s="145">
        <v>10.5</v>
      </c>
      <c r="GV21" s="145">
        <v>10.5</v>
      </c>
      <c r="GW21" s="145">
        <v>10.5</v>
      </c>
      <c r="GX21" s="145">
        <v>10.5</v>
      </c>
      <c r="GY21" s="145">
        <v>10.5</v>
      </c>
      <c r="GZ21" s="140">
        <v>10.5</v>
      </c>
      <c r="HA21" s="140">
        <v>10.5</v>
      </c>
      <c r="HB21" s="140">
        <v>10.5</v>
      </c>
      <c r="HC21" s="140">
        <v>10.5</v>
      </c>
      <c r="HD21" s="140">
        <v>10.5</v>
      </c>
      <c r="HE21" s="140">
        <v>10.5</v>
      </c>
      <c r="HF21" s="140">
        <v>10.5</v>
      </c>
      <c r="HG21" s="140">
        <v>10.5</v>
      </c>
      <c r="HH21" s="140">
        <v>10.5</v>
      </c>
      <c r="HI21" s="140">
        <v>10.5</v>
      </c>
      <c r="HJ21" s="140">
        <v>10.5</v>
      </c>
      <c r="HK21" s="140">
        <v>10.5</v>
      </c>
      <c r="HL21" s="153">
        <v>10.5</v>
      </c>
      <c r="HM21" s="140">
        <v>10.5</v>
      </c>
      <c r="HN21" s="140">
        <v>10.5</v>
      </c>
      <c r="HO21" s="140">
        <v>10.5</v>
      </c>
      <c r="HP21" s="140">
        <v>10.5</v>
      </c>
      <c r="HQ21" s="140">
        <v>10.5</v>
      </c>
      <c r="HR21" s="140">
        <v>10.5</v>
      </c>
      <c r="HS21" s="140">
        <v>10.5</v>
      </c>
      <c r="HT21" s="140">
        <v>10.5</v>
      </c>
      <c r="HU21" s="140">
        <v>10.5</v>
      </c>
      <c r="HV21" s="140">
        <v>10.5</v>
      </c>
      <c r="HW21" s="140">
        <v>10.5</v>
      </c>
      <c r="HX21" s="145">
        <v>10.5</v>
      </c>
      <c r="HY21" s="145">
        <v>10.5</v>
      </c>
      <c r="HZ21" s="145">
        <v>10.5</v>
      </c>
      <c r="IA21" s="145">
        <v>10.5</v>
      </c>
      <c r="IB21" s="145">
        <v>10.5</v>
      </c>
      <c r="IC21" s="145">
        <v>10.5</v>
      </c>
      <c r="ID21" s="145">
        <v>10.5</v>
      </c>
      <c r="IE21" s="145">
        <v>10.5</v>
      </c>
      <c r="IF21" s="145">
        <v>10.5</v>
      </c>
      <c r="IG21" s="145">
        <v>10.5</v>
      </c>
      <c r="IH21" s="145">
        <v>10.5</v>
      </c>
      <c r="II21" s="145">
        <v>10.5</v>
      </c>
      <c r="IJ21" s="145">
        <v>10.5</v>
      </c>
      <c r="IK21" s="140">
        <v>10.5</v>
      </c>
      <c r="IL21" s="140">
        <v>10.5</v>
      </c>
      <c r="IM21" s="140">
        <v>10.5</v>
      </c>
      <c r="IN21" s="140">
        <v>10.5</v>
      </c>
      <c r="IO21" s="140">
        <v>10.5</v>
      </c>
      <c r="IP21" s="149">
        <v>10.5</v>
      </c>
      <c r="IQ21" s="142">
        <v>10.5</v>
      </c>
      <c r="IR21" s="142">
        <v>10.5</v>
      </c>
      <c r="IS21" s="142">
        <v>10.5</v>
      </c>
      <c r="IT21" s="142">
        <v>10.5</v>
      </c>
      <c r="IU21" s="142">
        <v>10.5</v>
      </c>
      <c r="IV21" s="142">
        <v>10.5</v>
      </c>
      <c r="IW21" s="142">
        <v>10.5</v>
      </c>
      <c r="IX21" s="142">
        <v>5</v>
      </c>
      <c r="IY21" s="142"/>
      <c r="IZ21" s="142"/>
      <c r="JA21" s="142"/>
      <c r="JB21" s="142"/>
      <c r="JC21" s="142"/>
      <c r="JD21" s="142"/>
      <c r="JE21" s="142"/>
      <c r="JF21" s="142"/>
      <c r="JG21" s="142"/>
      <c r="JH21" s="148"/>
      <c r="JI21" s="147"/>
      <c r="JJ21" s="147"/>
      <c r="JK21" s="147"/>
      <c r="JL21" s="147"/>
      <c r="JM21" s="147"/>
      <c r="JN21" s="147"/>
      <c r="JO21" s="147"/>
      <c r="JP21" s="147"/>
      <c r="JQ21" s="147"/>
      <c r="JR21" s="147"/>
      <c r="JS21" s="147"/>
      <c r="JT21" s="147"/>
      <c r="JU21" s="74"/>
      <c r="JV21" s="37"/>
      <c r="JW21" s="37"/>
      <c r="JX21" s="37"/>
      <c r="JY21" s="33"/>
      <c r="JZ21" s="33"/>
      <c r="KA21" s="33"/>
      <c r="KB21" s="33"/>
      <c r="KC21" s="38"/>
      <c r="KD21" s="37"/>
      <c r="KE21" s="37"/>
      <c r="KF21" s="37"/>
      <c r="KG21" s="37"/>
      <c r="KH21" s="37"/>
      <c r="KI21" s="37"/>
      <c r="KJ21" s="37"/>
      <c r="KK21" s="37"/>
      <c r="KL21" s="37"/>
      <c r="KM21" s="37"/>
      <c r="KN21" s="37"/>
      <c r="KO21" s="37"/>
      <c r="KP21" s="37"/>
      <c r="KQ21" s="30"/>
      <c r="KR21" s="30"/>
      <c r="KS21" s="30"/>
      <c r="KT21" s="30"/>
      <c r="KU21" s="30"/>
      <c r="KV21" s="30"/>
      <c r="KW21" s="30"/>
      <c r="KX21" s="30"/>
      <c r="KY21" s="97"/>
      <c r="KZ21" s="48"/>
      <c r="LA21" s="33"/>
      <c r="LB21" s="33"/>
      <c r="LC21" s="33"/>
      <c r="LD21" s="33"/>
      <c r="LE21" s="19"/>
      <c r="LF21" s="1"/>
      <c r="LG21" s="1"/>
      <c r="LH21" s="1"/>
    </row>
    <row r="22" spans="1:351" ht="15.75" x14ac:dyDescent="0.25">
      <c r="A22" s="110" t="s">
        <v>76</v>
      </c>
      <c r="B22" s="51">
        <v>10</v>
      </c>
      <c r="C22" s="111" t="s">
        <v>48</v>
      </c>
      <c r="D22" s="17" t="s">
        <v>65</v>
      </c>
      <c r="E22" s="8" t="s">
        <v>120</v>
      </c>
      <c r="F22" s="99"/>
      <c r="G22" s="65"/>
      <c r="H22" s="92"/>
      <c r="I22" s="31">
        <v>5</v>
      </c>
      <c r="J22" s="31">
        <v>10.5</v>
      </c>
      <c r="K22" s="31">
        <v>10.5</v>
      </c>
      <c r="L22" s="31">
        <v>10.5</v>
      </c>
      <c r="M22" s="31">
        <v>10.5</v>
      </c>
      <c r="N22" s="31">
        <v>10.5</v>
      </c>
      <c r="O22" s="31">
        <v>10.5</v>
      </c>
      <c r="P22" s="31">
        <v>10.5</v>
      </c>
      <c r="Q22" s="31">
        <v>10.5</v>
      </c>
      <c r="R22" s="31">
        <v>10.5</v>
      </c>
      <c r="S22" s="31">
        <v>10.5</v>
      </c>
      <c r="T22" s="31">
        <v>10.5</v>
      </c>
      <c r="U22" s="31">
        <v>5</v>
      </c>
      <c r="V22" s="40"/>
      <c r="W22" s="40"/>
      <c r="X22" s="40"/>
      <c r="Y22" s="40"/>
      <c r="Z22" s="40"/>
      <c r="AA22" s="40"/>
      <c r="AB22" s="40"/>
      <c r="AC22" s="40"/>
      <c r="AD22" s="39"/>
      <c r="AE22" s="100"/>
      <c r="AF22" s="100"/>
      <c r="AG22" s="100"/>
      <c r="AH22" s="100"/>
      <c r="AI22" s="100"/>
      <c r="AJ22" s="101"/>
      <c r="AK22" s="70"/>
      <c r="AL22" s="31"/>
      <c r="AM22" s="31"/>
      <c r="AN22" s="31"/>
      <c r="AO22" s="31"/>
      <c r="AP22" s="31"/>
      <c r="AQ22" s="31"/>
      <c r="AR22" s="37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79"/>
      <c r="BO22" s="72"/>
      <c r="BP22" s="33"/>
      <c r="BQ22" s="33"/>
      <c r="BR22" s="33"/>
      <c r="BS22" s="33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0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71"/>
      <c r="CT22" s="70"/>
      <c r="CU22" s="31"/>
      <c r="CV22" s="37"/>
      <c r="CW22" s="31"/>
      <c r="CX22" s="31"/>
      <c r="CY22" s="31"/>
      <c r="CZ22" s="31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31"/>
      <c r="DO22" s="31"/>
      <c r="DP22" s="31"/>
      <c r="DQ22" s="31"/>
      <c r="DR22" s="37"/>
      <c r="DS22" s="33"/>
      <c r="DT22" s="33"/>
      <c r="DU22" s="33"/>
      <c r="DV22" s="33"/>
      <c r="DW22" s="79"/>
      <c r="DX22" s="96"/>
      <c r="DY22" s="31"/>
      <c r="DZ22" s="31"/>
      <c r="EA22" s="94" t="s">
        <v>113</v>
      </c>
      <c r="EB22" s="94" t="s">
        <v>113</v>
      </c>
      <c r="EC22" s="94" t="s">
        <v>113</v>
      </c>
      <c r="ED22" s="94" t="s">
        <v>113</v>
      </c>
      <c r="EE22" s="94" t="s">
        <v>113</v>
      </c>
      <c r="EF22" s="94" t="s">
        <v>113</v>
      </c>
      <c r="EG22" s="94" t="s">
        <v>113</v>
      </c>
      <c r="EH22" s="94" t="s">
        <v>113</v>
      </c>
      <c r="EI22" s="94" t="s">
        <v>113</v>
      </c>
      <c r="EJ22" s="94" t="s">
        <v>113</v>
      </c>
      <c r="EK22" s="94" t="s">
        <v>113</v>
      </c>
      <c r="EL22" s="94" t="s">
        <v>113</v>
      </c>
      <c r="EM22" s="94" t="s">
        <v>113</v>
      </c>
      <c r="EN22" s="94" t="s">
        <v>113</v>
      </c>
      <c r="EO22" s="94" t="s">
        <v>113</v>
      </c>
      <c r="EP22" s="94" t="s">
        <v>113</v>
      </c>
      <c r="EQ22" s="94" t="s">
        <v>113</v>
      </c>
      <c r="ER22" s="94" t="s">
        <v>113</v>
      </c>
      <c r="ES22" s="94" t="s">
        <v>113</v>
      </c>
      <c r="ET22" s="94" t="s">
        <v>113</v>
      </c>
      <c r="EU22" s="94" t="s">
        <v>113</v>
      </c>
      <c r="EV22" s="94" t="s">
        <v>113</v>
      </c>
      <c r="EW22" s="94" t="s">
        <v>113</v>
      </c>
      <c r="EX22" s="94" t="s">
        <v>113</v>
      </c>
      <c r="EY22" s="31">
        <v>10.5</v>
      </c>
      <c r="EZ22" s="31">
        <v>10.5</v>
      </c>
      <c r="FA22" s="31">
        <v>10.5</v>
      </c>
      <c r="FB22" s="71">
        <v>10.5</v>
      </c>
      <c r="FC22" s="70">
        <v>10.5</v>
      </c>
      <c r="FD22" s="31">
        <v>10.5</v>
      </c>
      <c r="FE22" s="31">
        <v>10.5</v>
      </c>
      <c r="FF22" s="31">
        <v>10.5</v>
      </c>
      <c r="FG22" s="31">
        <v>10.5</v>
      </c>
      <c r="FH22" s="31">
        <v>10.5</v>
      </c>
      <c r="FI22" s="31">
        <v>10.5</v>
      </c>
      <c r="FJ22" s="31">
        <v>10.5</v>
      </c>
      <c r="FK22" s="31">
        <v>10.5</v>
      </c>
      <c r="FL22" s="31">
        <v>10.5</v>
      </c>
      <c r="FM22" s="31">
        <v>10.5</v>
      </c>
      <c r="FN22" s="31">
        <v>10.5</v>
      </c>
      <c r="FO22" s="31">
        <v>10.5</v>
      </c>
      <c r="FP22" s="37">
        <v>10.5</v>
      </c>
      <c r="FQ22" s="31">
        <v>10.5</v>
      </c>
      <c r="FR22" s="31">
        <v>10.5</v>
      </c>
      <c r="FS22" s="31">
        <v>10.5</v>
      </c>
      <c r="FT22" s="31">
        <v>10.5</v>
      </c>
      <c r="FU22" s="31">
        <v>10.5</v>
      </c>
      <c r="FV22" s="31">
        <v>10.5</v>
      </c>
      <c r="FW22" s="31">
        <v>10.5</v>
      </c>
      <c r="FX22" s="31">
        <v>10.5</v>
      </c>
      <c r="FY22" s="31">
        <v>10.5</v>
      </c>
      <c r="FZ22" s="35">
        <v>10.5</v>
      </c>
      <c r="GA22" s="35">
        <v>10.5</v>
      </c>
      <c r="GB22" s="35">
        <v>10.5</v>
      </c>
      <c r="GC22" s="35">
        <v>10.5</v>
      </c>
      <c r="GD22" s="35">
        <v>10.5</v>
      </c>
      <c r="GE22" s="35">
        <v>10.5</v>
      </c>
      <c r="GF22" s="31">
        <v>10.5</v>
      </c>
      <c r="GG22" s="71">
        <v>10.5</v>
      </c>
      <c r="GH22" s="140">
        <v>10.5</v>
      </c>
      <c r="GI22" s="140">
        <v>10.5</v>
      </c>
      <c r="GJ22" s="140">
        <v>10.5</v>
      </c>
      <c r="GK22" s="140">
        <v>10.5</v>
      </c>
      <c r="GL22" s="140">
        <v>10.5</v>
      </c>
      <c r="GM22" s="140">
        <v>10.5</v>
      </c>
      <c r="GN22" s="140">
        <v>10.5</v>
      </c>
      <c r="GO22" s="140">
        <v>10.5</v>
      </c>
      <c r="GP22" s="140">
        <v>10.5</v>
      </c>
      <c r="GQ22" s="140">
        <v>10.5</v>
      </c>
      <c r="GR22" s="140">
        <v>10.5</v>
      </c>
      <c r="GS22" s="140">
        <v>10.5</v>
      </c>
      <c r="GT22" s="140">
        <v>10.5</v>
      </c>
      <c r="GU22" s="140">
        <v>10.5</v>
      </c>
      <c r="GV22" s="140">
        <v>10.5</v>
      </c>
      <c r="GW22" s="140">
        <v>10.5</v>
      </c>
      <c r="GX22" s="140">
        <v>10.5</v>
      </c>
      <c r="GY22" s="145">
        <v>10.5</v>
      </c>
      <c r="GZ22" s="145">
        <v>10.5</v>
      </c>
      <c r="HA22" s="145">
        <v>10.5</v>
      </c>
      <c r="HB22" s="145">
        <v>10.5</v>
      </c>
      <c r="HC22" s="145">
        <v>10.5</v>
      </c>
      <c r="HD22" s="145">
        <v>10.5</v>
      </c>
      <c r="HE22" s="145">
        <v>10.5</v>
      </c>
      <c r="HF22" s="140">
        <v>10.5</v>
      </c>
      <c r="HG22" s="147"/>
      <c r="HH22" s="151"/>
      <c r="HI22" s="151"/>
      <c r="HJ22" s="151"/>
      <c r="HK22" s="151"/>
      <c r="HL22" s="153"/>
      <c r="HM22" s="140"/>
      <c r="HN22" s="140"/>
      <c r="HO22" s="147"/>
      <c r="HP22" s="147"/>
      <c r="HQ22" s="147"/>
      <c r="HR22" s="148"/>
      <c r="HS22" s="151"/>
      <c r="HT22" s="151"/>
      <c r="HU22" s="151"/>
      <c r="HV22" s="151"/>
      <c r="HW22" s="151"/>
      <c r="HX22" s="151"/>
      <c r="HY22" s="158"/>
      <c r="HZ22" s="142"/>
      <c r="IA22" s="142"/>
      <c r="IB22" s="142"/>
      <c r="IC22" s="142"/>
      <c r="ID22" s="142"/>
      <c r="IE22" s="142"/>
      <c r="IF22" s="148"/>
      <c r="IG22" s="147"/>
      <c r="IH22" s="147"/>
      <c r="II22" s="147"/>
      <c r="IJ22" s="147"/>
      <c r="IK22" s="147"/>
      <c r="IL22" s="147"/>
      <c r="IM22" s="147"/>
      <c r="IN22" s="147"/>
      <c r="IO22" s="147"/>
      <c r="IP22" s="149"/>
      <c r="IQ22" s="153"/>
      <c r="IR22" s="147"/>
      <c r="IS22" s="147"/>
      <c r="IT22" s="148"/>
      <c r="IU22" s="151"/>
      <c r="IV22" s="151"/>
      <c r="IW22" s="151"/>
      <c r="IX22" s="151"/>
      <c r="IY22" s="151"/>
      <c r="IZ22" s="151"/>
      <c r="JA22" s="158"/>
      <c r="JB22" s="142"/>
      <c r="JC22" s="142"/>
      <c r="JD22" s="1"/>
      <c r="JE22" s="1"/>
      <c r="JF22" s="142"/>
      <c r="JG22" s="142"/>
      <c r="JH22" s="142">
        <v>5</v>
      </c>
      <c r="JI22" s="142">
        <v>10.5</v>
      </c>
      <c r="JJ22" s="142">
        <v>10.5</v>
      </c>
      <c r="JK22" s="142">
        <v>10.5</v>
      </c>
      <c r="JL22" s="142">
        <v>10.5</v>
      </c>
      <c r="JM22" s="142">
        <v>10.5</v>
      </c>
      <c r="JN22" s="142">
        <v>10.5</v>
      </c>
      <c r="JO22" s="142">
        <v>10.5</v>
      </c>
      <c r="JP22" s="142">
        <v>10.5</v>
      </c>
      <c r="JQ22" s="142">
        <v>10.5</v>
      </c>
      <c r="JR22" s="142">
        <v>10.5</v>
      </c>
      <c r="JS22" s="142">
        <v>10.5</v>
      </c>
      <c r="JT22" s="142">
        <v>10.5</v>
      </c>
      <c r="JU22" s="168">
        <v>10.5</v>
      </c>
      <c r="JV22" s="142">
        <v>10.5</v>
      </c>
      <c r="JW22" s="142">
        <v>10.5</v>
      </c>
      <c r="JX22" s="142">
        <v>10.5</v>
      </c>
      <c r="JY22" s="142">
        <v>10.5</v>
      </c>
      <c r="JZ22" s="142">
        <v>10.5</v>
      </c>
      <c r="KA22" s="142">
        <v>10.5</v>
      </c>
      <c r="KB22" s="142">
        <v>10.5</v>
      </c>
      <c r="KC22" s="142">
        <v>10.5</v>
      </c>
      <c r="KD22" s="142">
        <v>10.5</v>
      </c>
      <c r="KE22" s="142">
        <v>10.5</v>
      </c>
      <c r="KF22" s="142">
        <v>10.5</v>
      </c>
      <c r="KG22" s="142">
        <v>10.5</v>
      </c>
      <c r="KH22" s="142">
        <v>10.5</v>
      </c>
      <c r="KI22" s="142">
        <v>10.5</v>
      </c>
      <c r="KJ22" s="142">
        <v>10.5</v>
      </c>
      <c r="KK22" s="142">
        <v>10.5</v>
      </c>
      <c r="KL22" s="142">
        <v>10.5</v>
      </c>
      <c r="KM22" s="142">
        <v>10.5</v>
      </c>
      <c r="KN22" s="142">
        <v>10.5</v>
      </c>
      <c r="KO22" s="142">
        <v>10.5</v>
      </c>
      <c r="KP22" s="142">
        <v>10.5</v>
      </c>
      <c r="KQ22" s="146">
        <v>10.5</v>
      </c>
      <c r="KR22" s="146">
        <v>10.5</v>
      </c>
      <c r="KS22" s="146">
        <v>10.5</v>
      </c>
      <c r="KT22" s="146">
        <v>10.5</v>
      </c>
      <c r="KU22" s="146">
        <v>10.5</v>
      </c>
      <c r="KV22" s="142">
        <v>10.5</v>
      </c>
      <c r="KW22" s="142">
        <v>10.5</v>
      </c>
      <c r="KX22" s="142">
        <v>10.5</v>
      </c>
      <c r="KY22" s="169">
        <v>10.5</v>
      </c>
      <c r="KZ22" s="1"/>
      <c r="LA22" s="1"/>
      <c r="LB22" s="1"/>
      <c r="LC22" s="1"/>
      <c r="LD22" s="1"/>
      <c r="LE22" s="1"/>
      <c r="LF22" s="1"/>
      <c r="LG22" s="1"/>
      <c r="LH22" s="1"/>
    </row>
    <row r="23" spans="1:351" ht="15.75" x14ac:dyDescent="0.25">
      <c r="A23" s="110" t="s">
        <v>199</v>
      </c>
      <c r="B23" s="51">
        <v>10</v>
      </c>
      <c r="C23" s="111" t="s">
        <v>48</v>
      </c>
      <c r="D23" s="17" t="s">
        <v>65</v>
      </c>
      <c r="E23" s="8"/>
      <c r="F23" s="99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98"/>
      <c r="AK23" s="70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71"/>
      <c r="BO23" s="70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31"/>
      <c r="CP23" s="31"/>
      <c r="CQ23" s="31"/>
      <c r="CR23" s="31"/>
      <c r="CS23" s="71"/>
      <c r="CT23" s="70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71"/>
      <c r="DX23" s="70"/>
      <c r="DY23" s="31"/>
      <c r="DZ23" s="31"/>
      <c r="EA23" s="31"/>
      <c r="EB23" s="31"/>
      <c r="EC23" s="31"/>
      <c r="ED23" s="31"/>
      <c r="EE23" s="31"/>
      <c r="EF23" s="65"/>
      <c r="EG23" s="65"/>
      <c r="EH23" s="65"/>
      <c r="EI23" s="65"/>
      <c r="EJ23" s="65"/>
      <c r="EK23" s="65"/>
      <c r="EL23" s="65"/>
      <c r="EM23" s="65"/>
      <c r="EN23" s="65"/>
      <c r="EO23" s="65"/>
      <c r="EP23" s="65"/>
      <c r="EQ23" s="65"/>
      <c r="ER23" s="65"/>
      <c r="ES23" s="31"/>
      <c r="ET23" s="31"/>
      <c r="EU23" s="31"/>
      <c r="EV23" s="31"/>
      <c r="EW23" s="31"/>
      <c r="EX23" s="31"/>
      <c r="EY23" s="31"/>
      <c r="EZ23" s="31"/>
      <c r="FA23" s="31"/>
      <c r="FB23" s="71"/>
      <c r="FC23" s="70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92"/>
      <c r="GE23" s="31"/>
      <c r="GF23" s="31"/>
      <c r="GG23" s="71"/>
      <c r="GH23" s="140"/>
      <c r="GI23" s="140"/>
      <c r="GJ23" s="140"/>
      <c r="GK23" s="140"/>
      <c r="GL23" s="140"/>
      <c r="GM23" s="140"/>
      <c r="GN23" s="140"/>
      <c r="GO23" s="140"/>
      <c r="GP23" s="140"/>
      <c r="GQ23" s="140"/>
      <c r="GR23" s="140"/>
      <c r="GS23" s="140"/>
      <c r="GT23" s="140"/>
      <c r="GU23" s="140"/>
      <c r="GV23" s="140"/>
      <c r="GW23" s="140"/>
      <c r="GX23" s="140"/>
      <c r="GY23" s="140"/>
      <c r="GZ23" s="140"/>
      <c r="HA23" s="140"/>
      <c r="HB23" s="140"/>
      <c r="HC23" s="140"/>
      <c r="HD23" s="140"/>
      <c r="HE23" s="140"/>
      <c r="HF23" s="140"/>
      <c r="HG23" s="147"/>
      <c r="HH23" s="140"/>
      <c r="HI23" s="140"/>
      <c r="HJ23" s="140"/>
      <c r="HK23" s="140"/>
      <c r="HL23" s="155"/>
      <c r="HM23" s="151"/>
      <c r="HN23" s="151"/>
      <c r="HO23" s="151"/>
      <c r="HP23" s="151"/>
      <c r="HQ23" s="151"/>
      <c r="HR23" s="151"/>
      <c r="HS23" s="151"/>
      <c r="HT23" s="151"/>
      <c r="HU23" s="151"/>
      <c r="HV23" s="151"/>
      <c r="HW23" s="151"/>
      <c r="HX23" s="151"/>
      <c r="HY23" s="147"/>
      <c r="HZ23" s="147"/>
      <c r="IA23" s="147"/>
      <c r="IB23" s="147"/>
      <c r="IC23" s="147"/>
      <c r="ID23" s="147"/>
      <c r="IE23" s="147"/>
      <c r="IF23" s="147"/>
      <c r="IG23" s="147"/>
      <c r="IH23" s="147"/>
      <c r="II23" s="147"/>
      <c r="IJ23" s="147"/>
      <c r="IK23" s="94" t="s">
        <v>113</v>
      </c>
      <c r="IL23" s="94" t="s">
        <v>113</v>
      </c>
      <c r="IM23" s="94" t="s">
        <v>113</v>
      </c>
      <c r="IN23" s="94" t="s">
        <v>113</v>
      </c>
      <c r="IO23" s="94" t="s">
        <v>113</v>
      </c>
      <c r="IP23" s="94" t="s">
        <v>113</v>
      </c>
      <c r="IQ23" s="94" t="s">
        <v>113</v>
      </c>
      <c r="IR23" s="94" t="s">
        <v>113</v>
      </c>
      <c r="IS23" s="94" t="s">
        <v>113</v>
      </c>
      <c r="IT23" s="94" t="s">
        <v>113</v>
      </c>
      <c r="IU23" s="94" t="s">
        <v>113</v>
      </c>
      <c r="IV23" s="94" t="s">
        <v>113</v>
      </c>
      <c r="IW23" s="142">
        <v>10.5</v>
      </c>
      <c r="IX23" s="142">
        <v>10.5</v>
      </c>
      <c r="IY23" s="142">
        <v>10.5</v>
      </c>
      <c r="IZ23" s="142">
        <v>10.5</v>
      </c>
      <c r="JA23" s="142">
        <v>10.5</v>
      </c>
      <c r="JB23" s="142">
        <v>10.5</v>
      </c>
      <c r="JC23" s="142">
        <v>10.5</v>
      </c>
      <c r="JD23" s="142">
        <v>10.5</v>
      </c>
      <c r="JE23" s="142">
        <v>10.5</v>
      </c>
      <c r="JF23" s="142">
        <v>10.5</v>
      </c>
      <c r="JG23" s="142">
        <v>10.5</v>
      </c>
      <c r="JH23" s="142">
        <v>10.5</v>
      </c>
      <c r="JI23" s="142">
        <v>10.5</v>
      </c>
      <c r="JJ23" s="142">
        <v>10.5</v>
      </c>
      <c r="JK23" s="142">
        <v>10.5</v>
      </c>
      <c r="JL23" s="142">
        <v>10.5</v>
      </c>
      <c r="JM23" s="142">
        <v>10.5</v>
      </c>
      <c r="JN23" s="142">
        <v>10.5</v>
      </c>
      <c r="JO23" s="142">
        <v>10.5</v>
      </c>
      <c r="JP23" s="142">
        <v>10.5</v>
      </c>
      <c r="JQ23" s="142">
        <v>10.5</v>
      </c>
      <c r="JR23" s="142">
        <v>10.5</v>
      </c>
      <c r="JS23" s="142">
        <v>10.5</v>
      </c>
      <c r="JT23" s="142">
        <v>10.5</v>
      </c>
      <c r="JU23" s="168">
        <v>10.5</v>
      </c>
      <c r="JV23" s="179">
        <v>5</v>
      </c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0"/>
      <c r="KR23" s="30"/>
      <c r="KS23" s="30"/>
      <c r="KT23" s="30"/>
      <c r="KU23" s="30"/>
      <c r="KV23" s="30"/>
      <c r="KW23" s="30"/>
      <c r="KX23" s="30"/>
      <c r="KY23" s="97"/>
      <c r="KZ23" s="26"/>
    </row>
    <row r="24" spans="1:351" ht="15.75" x14ac:dyDescent="0.25">
      <c r="A24" s="110" t="s">
        <v>96</v>
      </c>
      <c r="B24" s="4"/>
      <c r="C24" s="109" t="s">
        <v>79</v>
      </c>
      <c r="D24" s="8"/>
      <c r="E24" s="8"/>
      <c r="F24" s="85"/>
      <c r="G24" s="83"/>
      <c r="H24" s="81"/>
      <c r="I24" s="31"/>
      <c r="J24" s="31"/>
      <c r="K24" s="31"/>
      <c r="L24" s="31"/>
      <c r="M24" s="31"/>
      <c r="N24" s="31"/>
      <c r="O24" s="31"/>
      <c r="P24" s="31">
        <v>10</v>
      </c>
      <c r="Q24" s="30">
        <v>10</v>
      </c>
      <c r="R24" s="30">
        <v>10</v>
      </c>
      <c r="S24" s="30">
        <v>10</v>
      </c>
      <c r="T24" s="30">
        <v>10</v>
      </c>
      <c r="U24" s="30">
        <v>10</v>
      </c>
      <c r="V24" s="30">
        <v>10</v>
      </c>
      <c r="W24" s="30">
        <v>10</v>
      </c>
      <c r="X24" s="30">
        <v>10</v>
      </c>
      <c r="Y24" s="30">
        <v>10</v>
      </c>
      <c r="Z24" s="30">
        <v>10</v>
      </c>
      <c r="AA24" s="30">
        <v>10</v>
      </c>
      <c r="AB24" s="30">
        <v>10</v>
      </c>
      <c r="AC24" s="30">
        <v>10</v>
      </c>
      <c r="AD24" s="30">
        <v>10</v>
      </c>
      <c r="AE24" s="30">
        <v>10</v>
      </c>
      <c r="AF24" s="30">
        <v>10</v>
      </c>
      <c r="AG24" s="30">
        <v>10</v>
      </c>
      <c r="AH24" s="30">
        <v>10</v>
      </c>
      <c r="AI24" s="30">
        <v>10</v>
      </c>
      <c r="AJ24" s="97">
        <v>10</v>
      </c>
      <c r="AK24" s="70">
        <v>10</v>
      </c>
      <c r="AL24" s="31">
        <v>10</v>
      </c>
      <c r="AM24" s="31">
        <v>10</v>
      </c>
      <c r="AN24" s="31">
        <v>10</v>
      </c>
      <c r="AO24" s="31">
        <v>10</v>
      </c>
      <c r="AP24" s="31"/>
      <c r="AQ24" s="31"/>
      <c r="AR24" s="31"/>
      <c r="AS24" s="31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30"/>
      <c r="BG24" s="83"/>
      <c r="BH24" s="83"/>
      <c r="BI24" s="83"/>
      <c r="BJ24" s="83"/>
      <c r="BK24" s="83"/>
      <c r="BL24" s="83"/>
      <c r="BM24" s="83"/>
      <c r="BN24" s="84"/>
      <c r="BO24" s="85"/>
      <c r="BP24" s="83"/>
      <c r="BQ24" s="83"/>
      <c r="BR24" s="30">
        <v>10</v>
      </c>
      <c r="BS24" s="30">
        <v>10</v>
      </c>
      <c r="BT24" s="30">
        <v>10</v>
      </c>
      <c r="BU24" s="30">
        <v>10</v>
      </c>
      <c r="BV24" s="30">
        <v>10</v>
      </c>
      <c r="BW24" s="30">
        <v>10</v>
      </c>
      <c r="BX24" s="30">
        <v>10</v>
      </c>
      <c r="BY24" s="30">
        <v>10</v>
      </c>
      <c r="BZ24" s="30">
        <v>10</v>
      </c>
      <c r="CA24" s="30">
        <v>10</v>
      </c>
      <c r="CB24" s="30">
        <v>10</v>
      </c>
      <c r="CC24" s="30">
        <v>10</v>
      </c>
      <c r="CD24" s="30">
        <v>10</v>
      </c>
      <c r="CE24" s="30">
        <v>10</v>
      </c>
      <c r="CF24" s="30">
        <v>10</v>
      </c>
      <c r="CG24" s="30">
        <v>10</v>
      </c>
      <c r="CH24" s="30">
        <v>10</v>
      </c>
      <c r="CI24" s="30">
        <v>10</v>
      </c>
      <c r="CJ24" s="30">
        <v>10</v>
      </c>
      <c r="CK24" s="30">
        <v>10</v>
      </c>
      <c r="CL24" s="30">
        <v>10</v>
      </c>
      <c r="CM24" s="30">
        <v>10</v>
      </c>
      <c r="CN24" s="30">
        <v>10</v>
      </c>
      <c r="CO24" s="30">
        <v>10</v>
      </c>
      <c r="CP24" s="30">
        <v>10</v>
      </c>
      <c r="CQ24" s="30">
        <v>10</v>
      </c>
      <c r="CR24" s="30">
        <v>10</v>
      </c>
      <c r="CS24" s="97">
        <v>10</v>
      </c>
      <c r="CT24" s="80">
        <v>10</v>
      </c>
      <c r="CU24" s="30">
        <v>10</v>
      </c>
      <c r="CV24" s="30">
        <v>10</v>
      </c>
      <c r="CW24" s="30">
        <v>10</v>
      </c>
      <c r="CX24" s="30">
        <v>10</v>
      </c>
      <c r="CY24" s="30">
        <v>10</v>
      </c>
      <c r="CZ24" s="30">
        <v>10</v>
      </c>
      <c r="DA24" s="30">
        <v>10</v>
      </c>
      <c r="DB24" s="30">
        <v>10</v>
      </c>
      <c r="DC24" s="30">
        <v>10</v>
      </c>
      <c r="DD24" s="30">
        <v>10</v>
      </c>
      <c r="DE24" s="30">
        <v>10</v>
      </c>
      <c r="DF24" s="30">
        <v>10</v>
      </c>
      <c r="DG24" s="30">
        <v>10</v>
      </c>
      <c r="DH24" s="30">
        <v>10</v>
      </c>
      <c r="DI24" s="30">
        <v>10</v>
      </c>
      <c r="DJ24" s="30">
        <v>10</v>
      </c>
      <c r="DK24" s="30">
        <v>10</v>
      </c>
      <c r="DL24" s="31"/>
      <c r="DM24" s="31"/>
      <c r="DN24" s="31"/>
      <c r="DO24" s="31"/>
      <c r="DP24" s="31"/>
      <c r="DQ24" s="31"/>
      <c r="DR24" s="37"/>
      <c r="DS24" s="81"/>
      <c r="DT24" s="81"/>
      <c r="DU24" s="81"/>
      <c r="DV24" s="38"/>
      <c r="DW24" s="82"/>
      <c r="DX24" s="96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83"/>
      <c r="EY24" s="83"/>
      <c r="EZ24" s="83"/>
      <c r="FA24" s="83"/>
      <c r="FB24" s="84"/>
      <c r="FC24" s="85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30"/>
      <c r="FO24" s="83"/>
      <c r="FP24" s="83"/>
      <c r="FQ24" s="83"/>
      <c r="FR24" s="83"/>
      <c r="FS24" s="83"/>
      <c r="FT24" s="83"/>
      <c r="FU24" s="83"/>
      <c r="FV24" s="83"/>
      <c r="FW24" s="83"/>
      <c r="FX24" s="83"/>
      <c r="FY24" s="83"/>
      <c r="FZ24" s="30"/>
      <c r="GA24" s="30"/>
      <c r="GB24" s="30"/>
      <c r="GC24" s="30"/>
      <c r="GD24" s="38"/>
      <c r="GE24" s="30"/>
      <c r="GF24" s="30"/>
      <c r="GG24" s="97"/>
      <c r="GH24" s="140"/>
      <c r="GI24" s="140"/>
      <c r="GJ24" s="140"/>
      <c r="GK24" s="140"/>
      <c r="GL24" s="140"/>
      <c r="GM24" s="140"/>
      <c r="GN24" s="140"/>
      <c r="GO24" s="140"/>
      <c r="GP24" s="140"/>
      <c r="GQ24" s="140"/>
      <c r="GR24" s="140"/>
      <c r="GS24" s="140"/>
      <c r="GT24" s="140"/>
      <c r="GU24" s="140"/>
      <c r="GV24" s="140"/>
      <c r="GW24" s="151"/>
      <c r="GX24" s="151"/>
      <c r="GY24" s="151"/>
      <c r="GZ24" s="151"/>
      <c r="HA24" s="151"/>
      <c r="HB24" s="151"/>
      <c r="HC24" s="151"/>
      <c r="HD24" s="151"/>
      <c r="HE24" s="151"/>
      <c r="HF24" s="151"/>
      <c r="HG24" s="151"/>
      <c r="HH24" s="151"/>
      <c r="HI24" s="151"/>
      <c r="HJ24" s="151"/>
      <c r="HK24" s="151"/>
      <c r="HL24" s="160" t="s">
        <v>198</v>
      </c>
      <c r="HM24" s="140" t="s">
        <v>198</v>
      </c>
      <c r="HN24" s="140" t="s">
        <v>198</v>
      </c>
      <c r="HO24" s="140" t="s">
        <v>198</v>
      </c>
      <c r="HP24" s="140" t="s">
        <v>198</v>
      </c>
      <c r="HQ24" s="140" t="s">
        <v>198</v>
      </c>
      <c r="HR24" s="140" t="s">
        <v>198</v>
      </c>
      <c r="HS24" s="140" t="s">
        <v>198</v>
      </c>
      <c r="HT24" s="140" t="s">
        <v>198</v>
      </c>
      <c r="HU24" s="140" t="s">
        <v>198</v>
      </c>
      <c r="HV24" s="140" t="s">
        <v>198</v>
      </c>
      <c r="HW24" s="140" t="s">
        <v>198</v>
      </c>
      <c r="HX24" s="140" t="s">
        <v>198</v>
      </c>
      <c r="HY24" s="140" t="s">
        <v>198</v>
      </c>
      <c r="HZ24" s="141">
        <v>10</v>
      </c>
      <c r="IA24" s="141">
        <v>10</v>
      </c>
      <c r="IB24" s="141">
        <v>10</v>
      </c>
      <c r="IC24" s="141">
        <v>10</v>
      </c>
      <c r="ID24" s="141">
        <v>10</v>
      </c>
      <c r="IE24" s="141">
        <v>10</v>
      </c>
      <c r="IF24" s="141">
        <v>10</v>
      </c>
      <c r="IG24" s="141">
        <v>10</v>
      </c>
      <c r="IH24" s="141">
        <v>10</v>
      </c>
      <c r="II24" s="141">
        <v>10</v>
      </c>
      <c r="IJ24" s="141">
        <v>10</v>
      </c>
      <c r="IK24" s="141">
        <v>10</v>
      </c>
      <c r="IL24" s="141">
        <v>10</v>
      </c>
      <c r="IM24" s="141">
        <v>10</v>
      </c>
      <c r="IN24" s="141">
        <v>10</v>
      </c>
      <c r="IO24" s="141">
        <v>10</v>
      </c>
      <c r="IP24" s="141">
        <v>10</v>
      </c>
      <c r="IQ24" s="161">
        <v>10</v>
      </c>
      <c r="IR24" s="141">
        <v>10</v>
      </c>
      <c r="IS24" s="141">
        <v>10</v>
      </c>
      <c r="IT24" s="141">
        <v>10</v>
      </c>
      <c r="IU24" s="141">
        <v>10</v>
      </c>
      <c r="IV24" s="141">
        <v>10</v>
      </c>
      <c r="IW24" s="141">
        <v>10</v>
      </c>
      <c r="IX24" s="141">
        <v>10</v>
      </c>
      <c r="IY24" s="141">
        <v>10</v>
      </c>
      <c r="IZ24" s="141">
        <v>10</v>
      </c>
      <c r="JA24" s="141">
        <v>10</v>
      </c>
      <c r="JB24" s="141">
        <v>10</v>
      </c>
      <c r="JC24" s="141">
        <v>10</v>
      </c>
      <c r="JD24" s="141">
        <v>10</v>
      </c>
      <c r="JE24" s="141">
        <v>10</v>
      </c>
      <c r="JF24" s="180">
        <v>10</v>
      </c>
      <c r="JG24" s="162"/>
      <c r="JH24" s="162"/>
      <c r="JI24" s="162"/>
      <c r="JJ24" s="162"/>
      <c r="JK24" s="162"/>
      <c r="JL24" s="162"/>
      <c r="JM24" s="162"/>
      <c r="JN24" s="162"/>
      <c r="JO24" s="162"/>
      <c r="JP24" s="162"/>
      <c r="JQ24" s="162"/>
      <c r="JR24" s="162"/>
      <c r="JS24" s="162"/>
      <c r="JT24" s="162"/>
      <c r="JU24" s="85"/>
      <c r="JV24" s="30"/>
      <c r="JW24" s="83"/>
      <c r="JX24" s="83"/>
      <c r="JY24" s="83"/>
      <c r="JZ24" s="83"/>
      <c r="KA24" s="83"/>
      <c r="KB24" s="83"/>
      <c r="KC24" s="83"/>
      <c r="KD24" s="83"/>
      <c r="KE24" s="83"/>
      <c r="KF24" s="83"/>
      <c r="KG24" s="83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97"/>
      <c r="KZ24" s="38"/>
      <c r="LA24" s="38"/>
      <c r="LB24" s="38"/>
      <c r="LC24" s="38"/>
      <c r="LD24" s="38"/>
      <c r="LE24" s="38"/>
      <c r="LF24" s="38"/>
      <c r="LG24" s="38"/>
      <c r="LH24" s="38"/>
      <c r="LI24" s="30"/>
      <c r="LJ24" s="30"/>
      <c r="LK24" s="30"/>
      <c r="LZ24" s="30"/>
    </row>
    <row r="25" spans="1:351" ht="15.75" x14ac:dyDescent="0.25">
      <c r="A25" s="110" t="s">
        <v>80</v>
      </c>
      <c r="B25" s="4"/>
      <c r="C25" s="108" t="s">
        <v>79</v>
      </c>
      <c r="D25" s="8"/>
      <c r="E25" s="8"/>
      <c r="F25" s="80">
        <v>10</v>
      </c>
      <c r="G25" s="30">
        <v>10</v>
      </c>
      <c r="H25" s="30">
        <v>10</v>
      </c>
      <c r="I25" s="30">
        <v>10</v>
      </c>
      <c r="J25" s="30">
        <v>10</v>
      </c>
      <c r="K25" s="30">
        <v>10</v>
      </c>
      <c r="L25" s="30">
        <v>10</v>
      </c>
      <c r="M25" s="30">
        <v>10</v>
      </c>
      <c r="N25" s="30">
        <v>10</v>
      </c>
      <c r="O25" s="30">
        <v>10</v>
      </c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4"/>
      <c r="AK25" s="85"/>
      <c r="AL25" s="83"/>
      <c r="AM25" s="83"/>
      <c r="AN25" s="83"/>
      <c r="AO25" s="83"/>
      <c r="AP25" s="30">
        <v>10</v>
      </c>
      <c r="AQ25" s="30">
        <v>10</v>
      </c>
      <c r="AR25" s="30">
        <v>10</v>
      </c>
      <c r="AS25" s="30">
        <v>10</v>
      </c>
      <c r="AT25" s="30">
        <v>10</v>
      </c>
      <c r="AU25" s="30">
        <v>10</v>
      </c>
      <c r="AV25" s="30">
        <v>10</v>
      </c>
      <c r="AW25" s="30">
        <v>10</v>
      </c>
      <c r="AX25" s="30">
        <v>10</v>
      </c>
      <c r="AY25" s="30">
        <v>10</v>
      </c>
      <c r="AZ25" s="30">
        <v>10</v>
      </c>
      <c r="BA25" s="30">
        <v>10</v>
      </c>
      <c r="BB25" s="30">
        <v>10</v>
      </c>
      <c r="BC25" s="30">
        <v>10</v>
      </c>
      <c r="BD25" s="30">
        <v>10</v>
      </c>
      <c r="BE25" s="30">
        <v>10</v>
      </c>
      <c r="BF25" s="30">
        <v>10</v>
      </c>
      <c r="BG25" s="30">
        <v>10</v>
      </c>
      <c r="BH25" s="30">
        <v>10</v>
      </c>
      <c r="BI25" s="30">
        <v>10</v>
      </c>
      <c r="BJ25" s="30">
        <v>10</v>
      </c>
      <c r="BK25" s="30">
        <v>10</v>
      </c>
      <c r="BL25" s="30">
        <v>10</v>
      </c>
      <c r="BM25" s="30">
        <v>10</v>
      </c>
      <c r="BN25" s="97">
        <v>10</v>
      </c>
      <c r="BO25" s="80">
        <v>10</v>
      </c>
      <c r="BP25" s="30">
        <v>10</v>
      </c>
      <c r="BQ25" s="30">
        <v>10</v>
      </c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4"/>
      <c r="CT25" s="8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83">
        <v>10</v>
      </c>
      <c r="DM25" s="83">
        <v>10</v>
      </c>
      <c r="DN25" s="83">
        <v>10</v>
      </c>
      <c r="DO25" s="83">
        <v>10</v>
      </c>
      <c r="DP25" s="83">
        <v>10</v>
      </c>
      <c r="DQ25" s="83">
        <v>10</v>
      </c>
      <c r="DR25" s="83">
        <v>10</v>
      </c>
      <c r="DS25" s="83">
        <v>10</v>
      </c>
      <c r="DT25" s="83">
        <v>10</v>
      </c>
      <c r="DU25" s="83">
        <v>10</v>
      </c>
      <c r="DV25" s="83">
        <v>10</v>
      </c>
      <c r="DW25" s="84">
        <v>10</v>
      </c>
      <c r="DX25" s="85">
        <v>10</v>
      </c>
      <c r="DY25" s="30">
        <v>10</v>
      </c>
      <c r="DZ25" s="30">
        <v>10</v>
      </c>
      <c r="EA25" s="30">
        <v>10</v>
      </c>
      <c r="EB25" s="30">
        <v>10</v>
      </c>
      <c r="EC25" s="30">
        <v>10</v>
      </c>
      <c r="ED25" s="30">
        <v>10</v>
      </c>
      <c r="EE25" s="30">
        <v>10</v>
      </c>
      <c r="EF25" s="30">
        <v>10</v>
      </c>
      <c r="EG25" s="30">
        <v>10</v>
      </c>
      <c r="EH25" s="30">
        <v>10</v>
      </c>
      <c r="EI25" s="30">
        <v>10</v>
      </c>
      <c r="EJ25" s="30">
        <v>10</v>
      </c>
      <c r="EK25" s="30">
        <v>10</v>
      </c>
      <c r="EL25" s="30">
        <v>10</v>
      </c>
      <c r="EM25" s="30">
        <v>10</v>
      </c>
      <c r="EN25" s="30">
        <v>10</v>
      </c>
      <c r="EO25" s="30">
        <v>10</v>
      </c>
      <c r="EP25" s="30">
        <v>10</v>
      </c>
      <c r="EQ25" s="30">
        <v>10</v>
      </c>
      <c r="ER25" s="30">
        <v>10</v>
      </c>
      <c r="ES25" s="30">
        <v>10</v>
      </c>
      <c r="ET25" s="30">
        <v>10</v>
      </c>
      <c r="EU25" s="30">
        <v>10</v>
      </c>
      <c r="EV25" s="30">
        <v>10</v>
      </c>
      <c r="EW25" s="30">
        <v>10</v>
      </c>
      <c r="EX25" s="30">
        <v>10</v>
      </c>
      <c r="EY25" s="30">
        <v>10</v>
      </c>
      <c r="EZ25" s="30">
        <v>10</v>
      </c>
      <c r="FA25" s="30">
        <v>10</v>
      </c>
      <c r="FB25" s="97">
        <v>10</v>
      </c>
      <c r="FC25" s="80">
        <v>10</v>
      </c>
      <c r="FD25" s="30">
        <v>10</v>
      </c>
      <c r="FE25" s="30">
        <v>10</v>
      </c>
      <c r="FF25" s="30">
        <v>10</v>
      </c>
      <c r="FG25" s="30">
        <v>10</v>
      </c>
      <c r="FH25" s="30">
        <v>10</v>
      </c>
      <c r="FI25" s="30">
        <v>10</v>
      </c>
      <c r="FJ25" s="30">
        <v>10</v>
      </c>
      <c r="FK25" s="30">
        <v>10</v>
      </c>
      <c r="FL25" s="30" t="s">
        <v>116</v>
      </c>
      <c r="FM25" s="30" t="s">
        <v>116</v>
      </c>
      <c r="FN25" s="30" t="s">
        <v>116</v>
      </c>
      <c r="FO25" s="30" t="s">
        <v>116</v>
      </c>
      <c r="FP25" s="30" t="s">
        <v>116</v>
      </c>
      <c r="FQ25" s="30" t="s">
        <v>116</v>
      </c>
      <c r="FR25" s="30" t="s">
        <v>116</v>
      </c>
      <c r="FS25" s="30" t="s">
        <v>116</v>
      </c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73"/>
      <c r="GH25" s="164"/>
      <c r="GI25" s="164"/>
      <c r="GJ25" s="162"/>
      <c r="GK25" s="162"/>
      <c r="GL25" s="162"/>
      <c r="GM25" s="162"/>
      <c r="GN25" s="162"/>
      <c r="GO25" s="162"/>
      <c r="GP25" s="162"/>
      <c r="GQ25" s="162"/>
      <c r="GR25" s="162"/>
      <c r="GS25" s="162"/>
      <c r="GT25" s="162"/>
      <c r="GU25" s="162"/>
      <c r="GV25" s="162"/>
      <c r="GW25" s="162"/>
      <c r="GX25" s="162"/>
      <c r="GY25" s="162"/>
      <c r="GZ25" s="162"/>
      <c r="HA25" s="140"/>
      <c r="HB25" s="140"/>
      <c r="HC25" s="140"/>
      <c r="HD25" s="140"/>
      <c r="HE25" s="140"/>
      <c r="HF25" s="140"/>
      <c r="HG25" s="140"/>
      <c r="HH25" s="140"/>
      <c r="HI25" s="140"/>
      <c r="HJ25" s="140"/>
      <c r="HK25" s="140"/>
      <c r="HL25" s="161"/>
      <c r="HM25" s="140"/>
      <c r="HN25" s="140"/>
      <c r="HO25" s="140"/>
      <c r="HP25" s="140"/>
      <c r="HQ25" s="140"/>
      <c r="HR25" s="140"/>
      <c r="HS25" s="140"/>
      <c r="HT25" s="140"/>
      <c r="HU25" s="140"/>
      <c r="HV25" s="140"/>
      <c r="HW25" s="148"/>
      <c r="HX25" s="148"/>
      <c r="HY25" s="148"/>
      <c r="HZ25" s="148"/>
      <c r="IA25" s="148"/>
      <c r="IB25" s="148"/>
      <c r="IC25" s="148"/>
      <c r="ID25" s="165"/>
      <c r="IE25" s="165"/>
      <c r="IF25" s="165"/>
      <c r="IG25" s="165"/>
      <c r="IH25" s="162"/>
      <c r="II25" s="162"/>
      <c r="IJ25" s="162"/>
      <c r="IK25" s="162"/>
      <c r="IL25" s="162"/>
      <c r="IM25" s="162"/>
      <c r="IN25" s="162"/>
      <c r="IO25" s="162"/>
      <c r="IP25" s="163"/>
      <c r="IQ25" s="160"/>
      <c r="IR25" s="162"/>
      <c r="IS25" s="162"/>
      <c r="IT25" s="162"/>
      <c r="IU25" s="162"/>
      <c r="IV25" s="162"/>
      <c r="IW25" s="162"/>
      <c r="IX25" s="162"/>
      <c r="IY25" s="162"/>
      <c r="IZ25" s="162"/>
      <c r="JA25" s="162"/>
      <c r="JB25" s="162"/>
      <c r="JC25" s="162"/>
      <c r="JD25" s="162"/>
      <c r="JE25" s="162"/>
      <c r="JF25" s="162"/>
      <c r="JG25" s="175" t="s">
        <v>198</v>
      </c>
      <c r="JH25" s="162" t="s">
        <v>198</v>
      </c>
      <c r="JI25" s="162" t="s">
        <v>198</v>
      </c>
      <c r="JJ25" s="162" t="s">
        <v>198</v>
      </c>
      <c r="JK25" s="162" t="s">
        <v>198</v>
      </c>
      <c r="JL25" s="162" t="s">
        <v>198</v>
      </c>
      <c r="JM25" s="162" t="s">
        <v>198</v>
      </c>
      <c r="JN25" s="162" t="s">
        <v>198</v>
      </c>
      <c r="JO25" s="162" t="s">
        <v>198</v>
      </c>
      <c r="JP25" s="162" t="s">
        <v>198</v>
      </c>
      <c r="JQ25" s="162" t="s">
        <v>198</v>
      </c>
      <c r="JR25" s="162" t="s">
        <v>198</v>
      </c>
      <c r="JS25" s="162" t="s">
        <v>198</v>
      </c>
      <c r="JT25" s="162" t="s">
        <v>198</v>
      </c>
      <c r="JU25" s="80">
        <v>10</v>
      </c>
      <c r="JV25" s="30">
        <v>10</v>
      </c>
      <c r="JW25" s="30">
        <v>10</v>
      </c>
      <c r="JX25" s="30">
        <v>10</v>
      </c>
      <c r="JY25" s="30">
        <v>10</v>
      </c>
      <c r="JZ25" s="30">
        <v>10</v>
      </c>
      <c r="KA25" s="30">
        <v>10</v>
      </c>
      <c r="KB25" s="30">
        <v>10</v>
      </c>
      <c r="KC25" s="30">
        <v>10</v>
      </c>
      <c r="KD25" s="30">
        <v>10</v>
      </c>
      <c r="KE25" s="30">
        <v>10</v>
      </c>
      <c r="KF25" s="30">
        <v>10</v>
      </c>
      <c r="KG25" s="30">
        <v>10</v>
      </c>
      <c r="KH25" s="30">
        <v>10</v>
      </c>
      <c r="KI25" s="30">
        <v>10</v>
      </c>
      <c r="KJ25" s="30">
        <v>10</v>
      </c>
      <c r="KK25" s="30">
        <v>10</v>
      </c>
      <c r="KL25" s="30">
        <v>10</v>
      </c>
      <c r="KM25" s="30">
        <v>10</v>
      </c>
      <c r="KN25" s="30">
        <v>10</v>
      </c>
      <c r="KO25" s="30">
        <v>10</v>
      </c>
      <c r="KP25" s="30">
        <v>10</v>
      </c>
      <c r="KQ25" s="30">
        <v>10</v>
      </c>
      <c r="KR25" s="30">
        <v>10</v>
      </c>
      <c r="KS25" s="30">
        <v>10</v>
      </c>
      <c r="KT25" s="30">
        <v>10</v>
      </c>
      <c r="KU25" s="30">
        <v>10</v>
      </c>
      <c r="KV25" s="30">
        <v>10</v>
      </c>
      <c r="KW25" s="30">
        <v>10</v>
      </c>
      <c r="KX25" s="30">
        <v>10</v>
      </c>
      <c r="KY25" s="97">
        <v>10</v>
      </c>
      <c r="KZ25" s="1"/>
      <c r="LA25" s="1"/>
      <c r="LB25" s="1"/>
      <c r="LC25" s="1"/>
      <c r="LD25" s="1"/>
      <c r="LE25" s="1"/>
      <c r="LF25" s="1"/>
      <c r="LG25" s="1"/>
      <c r="LH25" s="1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</row>
    <row r="26" spans="1:351" ht="15.75" x14ac:dyDescent="0.25">
      <c r="A26" s="110" t="s">
        <v>97</v>
      </c>
      <c r="B26" s="4"/>
      <c r="C26" s="108" t="s">
        <v>82</v>
      </c>
      <c r="D26" s="8"/>
      <c r="E26" s="8"/>
      <c r="F26" s="85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>
        <v>10</v>
      </c>
      <c r="AF26" s="83">
        <v>10</v>
      </c>
      <c r="AG26" s="83">
        <v>10</v>
      </c>
      <c r="AH26" s="83">
        <v>10</v>
      </c>
      <c r="AI26" s="83">
        <v>10</v>
      </c>
      <c r="AJ26" s="84">
        <v>10</v>
      </c>
      <c r="AK26" s="85">
        <v>10</v>
      </c>
      <c r="AL26" s="83">
        <v>10</v>
      </c>
      <c r="AM26" s="83">
        <v>10</v>
      </c>
      <c r="AN26" s="83">
        <v>10</v>
      </c>
      <c r="AO26" s="83">
        <v>10</v>
      </c>
      <c r="AP26" s="83">
        <v>10</v>
      </c>
      <c r="AQ26" s="83">
        <v>10</v>
      </c>
      <c r="AR26" s="83">
        <v>10</v>
      </c>
      <c r="AS26" s="83">
        <v>10</v>
      </c>
      <c r="AT26" s="83">
        <v>10</v>
      </c>
      <c r="AU26" s="83">
        <v>10</v>
      </c>
      <c r="AV26" s="83">
        <v>10</v>
      </c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4"/>
      <c r="BO26" s="85"/>
      <c r="BP26" s="83"/>
      <c r="BQ26" s="83"/>
      <c r="BR26" s="83"/>
      <c r="BS26" s="83"/>
      <c r="BT26" s="83"/>
      <c r="BU26" s="83"/>
      <c r="BV26" s="83"/>
      <c r="BW26" s="83"/>
      <c r="BX26" s="83"/>
      <c r="BY26" s="83">
        <v>10</v>
      </c>
      <c r="BZ26" s="83">
        <v>10</v>
      </c>
      <c r="CA26" s="83">
        <v>10</v>
      </c>
      <c r="CB26" s="83">
        <v>10</v>
      </c>
      <c r="CC26" s="83">
        <v>10</v>
      </c>
      <c r="CD26" s="83">
        <v>10</v>
      </c>
      <c r="CE26" s="83">
        <v>10</v>
      </c>
      <c r="CF26" s="83">
        <v>10</v>
      </c>
      <c r="CG26" s="83">
        <v>10</v>
      </c>
      <c r="CH26" s="83">
        <v>10</v>
      </c>
      <c r="CI26" s="83">
        <v>10</v>
      </c>
      <c r="CJ26" s="83">
        <v>10</v>
      </c>
      <c r="CK26" s="83">
        <v>10</v>
      </c>
      <c r="CL26" s="83">
        <v>10</v>
      </c>
      <c r="CM26" s="83">
        <v>10</v>
      </c>
      <c r="CN26" s="83">
        <v>10</v>
      </c>
      <c r="CO26" s="83">
        <v>10</v>
      </c>
      <c r="CP26" s="83">
        <v>10</v>
      </c>
      <c r="CQ26" s="83">
        <v>10</v>
      </c>
      <c r="CR26" s="83">
        <v>10</v>
      </c>
      <c r="CS26" s="84">
        <v>10</v>
      </c>
      <c r="CT26" s="85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>
        <v>10</v>
      </c>
      <c r="DM26" s="83">
        <v>10</v>
      </c>
      <c r="DN26" s="83">
        <v>10</v>
      </c>
      <c r="DO26" s="83">
        <v>10</v>
      </c>
      <c r="DP26" s="83">
        <v>10</v>
      </c>
      <c r="DQ26" s="83">
        <v>10</v>
      </c>
      <c r="DR26" s="83">
        <v>10</v>
      </c>
      <c r="DS26" s="83">
        <v>10</v>
      </c>
      <c r="DT26" s="83">
        <v>10</v>
      </c>
      <c r="DU26" s="83">
        <v>10</v>
      </c>
      <c r="DV26" s="83">
        <v>10</v>
      </c>
      <c r="DW26" s="84">
        <v>10</v>
      </c>
      <c r="DX26" s="85">
        <v>10</v>
      </c>
      <c r="DY26" s="30">
        <v>10</v>
      </c>
      <c r="DZ26" s="30">
        <v>10</v>
      </c>
      <c r="EA26" s="30">
        <v>10</v>
      </c>
      <c r="EB26" s="83">
        <v>10</v>
      </c>
      <c r="EC26" s="83">
        <v>10</v>
      </c>
      <c r="ED26" s="83">
        <v>10</v>
      </c>
      <c r="EE26" s="83">
        <v>10</v>
      </c>
      <c r="EF26" s="83">
        <v>10</v>
      </c>
      <c r="EG26" s="83">
        <v>10</v>
      </c>
      <c r="EH26" s="83">
        <v>10</v>
      </c>
      <c r="EI26" s="83">
        <v>10</v>
      </c>
      <c r="EJ26" s="83">
        <v>10</v>
      </c>
      <c r="EK26" s="83">
        <v>10</v>
      </c>
      <c r="EL26" s="83">
        <v>10</v>
      </c>
      <c r="EM26" s="83">
        <v>10</v>
      </c>
      <c r="EN26" s="83">
        <v>10</v>
      </c>
      <c r="EO26" s="83">
        <v>10</v>
      </c>
      <c r="EP26" s="83">
        <v>10</v>
      </c>
      <c r="EQ26" s="83">
        <v>10</v>
      </c>
      <c r="ER26" s="83">
        <v>10</v>
      </c>
      <c r="ES26" s="83">
        <v>10</v>
      </c>
      <c r="ET26" s="83">
        <v>10</v>
      </c>
      <c r="EU26" s="83">
        <v>10</v>
      </c>
      <c r="EV26" s="83">
        <v>10</v>
      </c>
      <c r="EW26" s="83">
        <v>10</v>
      </c>
      <c r="EX26" s="83">
        <v>10</v>
      </c>
      <c r="EY26" s="83">
        <v>10</v>
      </c>
      <c r="EZ26" s="83">
        <v>10</v>
      </c>
      <c r="FA26" s="83">
        <v>10</v>
      </c>
      <c r="FB26" s="84">
        <v>10</v>
      </c>
      <c r="FC26" s="85">
        <v>10</v>
      </c>
      <c r="FD26" s="83">
        <v>10</v>
      </c>
      <c r="FE26" s="83">
        <v>10</v>
      </c>
      <c r="FF26" s="83">
        <v>10</v>
      </c>
      <c r="FG26" s="83">
        <v>10</v>
      </c>
      <c r="FH26" s="83">
        <v>10</v>
      </c>
      <c r="FI26" s="83">
        <v>10</v>
      </c>
      <c r="FJ26" s="83">
        <v>10</v>
      </c>
      <c r="FK26" s="83">
        <v>10</v>
      </c>
      <c r="FL26" s="83">
        <v>10</v>
      </c>
      <c r="FM26" s="83">
        <v>10</v>
      </c>
      <c r="FN26" s="83">
        <v>10</v>
      </c>
      <c r="FO26" s="83">
        <v>10</v>
      </c>
      <c r="FP26" s="83">
        <v>10</v>
      </c>
      <c r="FQ26" s="83">
        <v>10</v>
      </c>
      <c r="FR26" s="83">
        <v>10</v>
      </c>
      <c r="FS26" s="83">
        <v>10</v>
      </c>
      <c r="FT26" s="83">
        <v>10</v>
      </c>
      <c r="FU26" s="83">
        <v>10</v>
      </c>
      <c r="FV26" s="83">
        <v>10</v>
      </c>
      <c r="FW26" s="83">
        <v>10</v>
      </c>
      <c r="FX26" s="83">
        <v>10</v>
      </c>
      <c r="FY26" s="83">
        <v>10</v>
      </c>
      <c r="FZ26" s="83">
        <v>10</v>
      </c>
      <c r="GA26" s="83">
        <v>10</v>
      </c>
      <c r="GB26" s="83">
        <v>10</v>
      </c>
      <c r="GC26" s="83">
        <v>10</v>
      </c>
      <c r="GD26" s="83">
        <v>10</v>
      </c>
      <c r="GE26" s="83">
        <v>10</v>
      </c>
      <c r="GF26" s="83">
        <v>10</v>
      </c>
      <c r="GG26" s="84">
        <v>10</v>
      </c>
      <c r="GH26" s="162">
        <v>10</v>
      </c>
      <c r="GI26" s="162">
        <v>10</v>
      </c>
      <c r="GJ26" s="162">
        <v>10</v>
      </c>
      <c r="GK26" s="162">
        <v>10</v>
      </c>
      <c r="GL26" s="162">
        <v>10</v>
      </c>
      <c r="GM26" s="162">
        <v>10</v>
      </c>
      <c r="GN26" s="162">
        <v>10</v>
      </c>
      <c r="GO26" s="162">
        <v>10</v>
      </c>
      <c r="GP26" s="162">
        <v>10</v>
      </c>
      <c r="GQ26" s="162">
        <v>10</v>
      </c>
      <c r="GR26" s="162">
        <v>10</v>
      </c>
      <c r="GS26" s="162">
        <v>10</v>
      </c>
      <c r="GT26" s="162">
        <v>10</v>
      </c>
      <c r="GU26" s="162">
        <v>10</v>
      </c>
      <c r="GV26" s="162">
        <v>10</v>
      </c>
      <c r="GW26" s="162">
        <v>10</v>
      </c>
      <c r="GX26" s="162">
        <v>10</v>
      </c>
      <c r="GY26" s="162">
        <v>10</v>
      </c>
      <c r="GZ26" s="162">
        <v>10</v>
      </c>
      <c r="HA26" s="162">
        <v>10</v>
      </c>
      <c r="HB26" s="162">
        <v>10</v>
      </c>
      <c r="HC26" s="162">
        <v>10</v>
      </c>
      <c r="HD26" s="162">
        <v>10</v>
      </c>
      <c r="HE26" s="162">
        <v>10</v>
      </c>
      <c r="HF26" s="162">
        <v>10</v>
      </c>
      <c r="HG26" s="162">
        <v>10</v>
      </c>
      <c r="HH26" s="162">
        <v>10</v>
      </c>
      <c r="HI26" s="162">
        <v>10</v>
      </c>
      <c r="HJ26" s="162">
        <v>10</v>
      </c>
      <c r="HK26" s="163">
        <v>10</v>
      </c>
      <c r="HL26" s="160"/>
      <c r="HM26" s="140"/>
      <c r="HN26" s="140"/>
      <c r="HO26" s="140"/>
      <c r="HP26" s="140"/>
      <c r="HQ26" s="140"/>
      <c r="HR26" s="140"/>
      <c r="HS26" s="140"/>
      <c r="HT26" s="140"/>
      <c r="HU26" s="140"/>
      <c r="HV26" s="140"/>
      <c r="HW26" s="162"/>
      <c r="HX26" s="162"/>
      <c r="HY26" s="162"/>
      <c r="HZ26" s="162"/>
      <c r="IA26" s="162"/>
      <c r="IB26" s="162"/>
      <c r="IC26" s="165"/>
      <c r="ID26" s="165"/>
      <c r="IE26" s="165"/>
      <c r="IF26" s="165"/>
      <c r="IG26" s="165"/>
      <c r="IH26" s="162"/>
      <c r="II26" s="162"/>
      <c r="IJ26" s="162"/>
      <c r="IK26" s="162"/>
      <c r="IL26" s="162"/>
      <c r="IM26" s="162"/>
      <c r="IN26" s="162"/>
      <c r="IO26" s="162"/>
      <c r="IP26" s="163"/>
      <c r="IQ26" s="160"/>
      <c r="IR26" s="162"/>
      <c r="IS26" s="162"/>
      <c r="IT26" s="162" t="s">
        <v>198</v>
      </c>
      <c r="IU26" s="162" t="s">
        <v>198</v>
      </c>
      <c r="IV26" s="162" t="s">
        <v>198</v>
      </c>
      <c r="IW26" s="162" t="s">
        <v>198</v>
      </c>
      <c r="IX26" s="162" t="s">
        <v>198</v>
      </c>
      <c r="IY26" s="162" t="s">
        <v>198</v>
      </c>
      <c r="IZ26" s="162" t="s">
        <v>198</v>
      </c>
      <c r="JA26" s="162" t="s">
        <v>198</v>
      </c>
      <c r="JB26" s="162" t="s">
        <v>198</v>
      </c>
      <c r="JC26" s="162" t="s">
        <v>198</v>
      </c>
      <c r="JD26" s="162" t="s">
        <v>198</v>
      </c>
      <c r="JE26" s="162" t="s">
        <v>198</v>
      </c>
      <c r="JF26" s="162" t="s">
        <v>198</v>
      </c>
      <c r="JG26" s="162">
        <v>10</v>
      </c>
      <c r="JH26" s="162">
        <v>10</v>
      </c>
      <c r="JI26" s="162">
        <v>10</v>
      </c>
      <c r="JJ26" s="162">
        <v>10</v>
      </c>
      <c r="JK26" s="162">
        <v>10</v>
      </c>
      <c r="JL26" s="162">
        <v>10</v>
      </c>
      <c r="JM26" s="162">
        <v>10</v>
      </c>
      <c r="JN26" s="162">
        <v>10</v>
      </c>
      <c r="JO26" s="162">
        <v>10</v>
      </c>
      <c r="JP26" s="162">
        <v>10</v>
      </c>
      <c r="JQ26" s="162">
        <v>10</v>
      </c>
      <c r="JR26" s="162">
        <v>10</v>
      </c>
      <c r="JS26" s="162">
        <v>10</v>
      </c>
      <c r="JT26" s="141">
        <v>10</v>
      </c>
      <c r="JU26" s="80">
        <v>10</v>
      </c>
      <c r="JV26" s="162">
        <v>10</v>
      </c>
      <c r="JW26" s="162">
        <v>10</v>
      </c>
      <c r="JX26" s="162">
        <v>10</v>
      </c>
      <c r="JY26" s="162">
        <v>10</v>
      </c>
      <c r="JZ26" s="162">
        <v>10</v>
      </c>
      <c r="KA26" s="162">
        <v>10</v>
      </c>
      <c r="KB26" s="162">
        <v>10</v>
      </c>
      <c r="KC26" s="162">
        <v>10</v>
      </c>
      <c r="KD26" s="162">
        <v>10</v>
      </c>
      <c r="KE26" s="162">
        <v>10</v>
      </c>
      <c r="KF26" s="162">
        <v>10</v>
      </c>
      <c r="KG26" s="162">
        <v>10</v>
      </c>
      <c r="KH26" s="162">
        <v>10</v>
      </c>
      <c r="KI26" s="162">
        <v>10</v>
      </c>
      <c r="KJ26" s="162">
        <v>10</v>
      </c>
      <c r="KK26" s="162">
        <v>10</v>
      </c>
      <c r="KL26" s="162">
        <v>10</v>
      </c>
      <c r="KM26" s="162">
        <v>10</v>
      </c>
      <c r="KN26" s="162">
        <v>10</v>
      </c>
      <c r="KO26" s="83">
        <v>10</v>
      </c>
      <c r="KP26" s="83">
        <v>10</v>
      </c>
      <c r="KQ26" s="83">
        <v>10</v>
      </c>
      <c r="KR26" s="83">
        <v>10</v>
      </c>
      <c r="KS26" s="83">
        <v>10</v>
      </c>
      <c r="KT26" s="83">
        <v>10</v>
      </c>
      <c r="KU26" s="83">
        <v>10</v>
      </c>
      <c r="KV26" s="83">
        <v>10</v>
      </c>
      <c r="KW26" s="83">
        <v>10</v>
      </c>
      <c r="KX26" s="83">
        <v>10</v>
      </c>
      <c r="KY26" s="84">
        <v>10</v>
      </c>
      <c r="KZ26" s="1"/>
      <c r="LA26" s="1"/>
      <c r="LB26" s="1"/>
      <c r="LC26" s="1"/>
      <c r="LD26" s="1"/>
      <c r="LE26" s="1"/>
      <c r="LF26" s="1"/>
      <c r="LG26" s="1"/>
      <c r="LH26" s="1"/>
    </row>
    <row r="27" spans="1:351" ht="15.75" x14ac:dyDescent="0.25">
      <c r="A27" s="110" t="s">
        <v>83</v>
      </c>
      <c r="B27" s="4"/>
      <c r="C27" s="108" t="s">
        <v>82</v>
      </c>
      <c r="D27" s="8"/>
      <c r="E27" s="8"/>
      <c r="F27" s="85">
        <v>10</v>
      </c>
      <c r="G27" s="83">
        <v>10</v>
      </c>
      <c r="H27" s="83">
        <v>10</v>
      </c>
      <c r="I27" s="83">
        <v>10</v>
      </c>
      <c r="J27" s="83">
        <v>10</v>
      </c>
      <c r="K27" s="83">
        <v>10</v>
      </c>
      <c r="L27" s="83">
        <v>10</v>
      </c>
      <c r="M27" s="83">
        <v>10</v>
      </c>
      <c r="N27" s="83">
        <v>10</v>
      </c>
      <c r="O27" s="83">
        <v>10</v>
      </c>
      <c r="P27" s="83">
        <v>10</v>
      </c>
      <c r="Q27" s="83">
        <v>10</v>
      </c>
      <c r="R27" s="83">
        <v>10</v>
      </c>
      <c r="S27" s="83">
        <v>10</v>
      </c>
      <c r="T27" s="83">
        <v>10</v>
      </c>
      <c r="U27" s="83">
        <v>10</v>
      </c>
      <c r="V27" s="83">
        <v>10</v>
      </c>
      <c r="W27" s="83">
        <v>10</v>
      </c>
      <c r="X27" s="83">
        <v>10</v>
      </c>
      <c r="Y27" s="83">
        <v>10</v>
      </c>
      <c r="Z27" s="83">
        <v>10</v>
      </c>
      <c r="AA27" s="83">
        <v>10</v>
      </c>
      <c r="AB27" s="83">
        <v>10</v>
      </c>
      <c r="AC27" s="83">
        <v>10</v>
      </c>
      <c r="AD27" s="83">
        <v>10</v>
      </c>
      <c r="AE27" s="83"/>
      <c r="AF27" s="83"/>
      <c r="AG27" s="83"/>
      <c r="AH27" s="83"/>
      <c r="AI27" s="83"/>
      <c r="AJ27" s="84"/>
      <c r="AK27" s="85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>
        <v>10</v>
      </c>
      <c r="AX27" s="83">
        <v>10</v>
      </c>
      <c r="AY27" s="83">
        <v>10</v>
      </c>
      <c r="AZ27" s="83">
        <v>10</v>
      </c>
      <c r="BA27" s="83">
        <v>10</v>
      </c>
      <c r="BB27" s="83">
        <v>10</v>
      </c>
      <c r="BC27" s="83">
        <v>10</v>
      </c>
      <c r="BD27" s="83">
        <v>10</v>
      </c>
      <c r="BE27" s="83">
        <v>10</v>
      </c>
      <c r="BF27" s="83">
        <v>10</v>
      </c>
      <c r="BG27" s="83">
        <v>10</v>
      </c>
      <c r="BH27" s="83">
        <v>10</v>
      </c>
      <c r="BI27" s="83">
        <v>10</v>
      </c>
      <c r="BJ27" s="83">
        <v>10</v>
      </c>
      <c r="BK27" s="83">
        <v>10</v>
      </c>
      <c r="BL27" s="83">
        <v>10</v>
      </c>
      <c r="BM27" s="83">
        <v>10</v>
      </c>
      <c r="BN27" s="84">
        <v>10</v>
      </c>
      <c r="BO27" s="85">
        <v>10</v>
      </c>
      <c r="BP27" s="83">
        <v>10</v>
      </c>
      <c r="BQ27" s="83">
        <v>10</v>
      </c>
      <c r="BR27" s="83">
        <v>10</v>
      </c>
      <c r="BS27" s="83">
        <v>10</v>
      </c>
      <c r="BT27" s="83">
        <v>10</v>
      </c>
      <c r="BU27" s="83">
        <v>10</v>
      </c>
      <c r="BV27" s="83">
        <v>10</v>
      </c>
      <c r="BW27" s="83">
        <v>10</v>
      </c>
      <c r="BX27" s="83">
        <v>10</v>
      </c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4"/>
      <c r="CT27" s="85">
        <v>10</v>
      </c>
      <c r="CU27" s="83">
        <v>10</v>
      </c>
      <c r="CV27" s="83">
        <v>10</v>
      </c>
      <c r="CW27" s="83">
        <v>10</v>
      </c>
      <c r="CX27" s="83">
        <v>10</v>
      </c>
      <c r="CY27" s="83">
        <v>10</v>
      </c>
      <c r="CZ27" s="83">
        <v>10</v>
      </c>
      <c r="DA27" s="83">
        <v>10</v>
      </c>
      <c r="DB27" s="83">
        <v>10</v>
      </c>
      <c r="DC27" s="83">
        <v>10</v>
      </c>
      <c r="DD27" s="83">
        <v>10</v>
      </c>
      <c r="DE27" s="83">
        <v>10</v>
      </c>
      <c r="DF27" s="83">
        <v>10</v>
      </c>
      <c r="DG27" s="83">
        <v>10</v>
      </c>
      <c r="DH27" s="83">
        <v>10</v>
      </c>
      <c r="DI27" s="83">
        <v>10</v>
      </c>
      <c r="DJ27" s="83">
        <v>10</v>
      </c>
      <c r="DK27" s="83">
        <v>10</v>
      </c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4"/>
      <c r="DX27" s="85"/>
      <c r="DY27" s="83"/>
      <c r="DZ27" s="83"/>
      <c r="EA27" s="83"/>
      <c r="EB27" s="83"/>
      <c r="EC27" s="83"/>
      <c r="ED27" s="83"/>
      <c r="EE27" s="83"/>
      <c r="EF27" s="83"/>
      <c r="EG27" s="83"/>
      <c r="EH27" s="83"/>
      <c r="EI27" s="83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4"/>
      <c r="FC27" s="85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4"/>
      <c r="GH27" s="162"/>
      <c r="GI27" s="162"/>
      <c r="GJ27" s="162"/>
      <c r="GK27" s="162"/>
      <c r="GL27" s="162"/>
      <c r="GM27" s="162"/>
      <c r="GN27" s="162"/>
      <c r="GO27" s="162"/>
      <c r="GP27" s="162"/>
      <c r="GQ27" s="162"/>
      <c r="GR27" s="162"/>
      <c r="GS27" s="162"/>
      <c r="GT27" s="162"/>
      <c r="GU27" s="162"/>
      <c r="GV27" s="162"/>
      <c r="GW27" s="162"/>
      <c r="GX27" s="162"/>
      <c r="GY27" s="162"/>
      <c r="GZ27" s="162"/>
      <c r="HA27" s="162"/>
      <c r="HB27" s="162"/>
      <c r="HC27" s="162"/>
      <c r="HD27" s="162"/>
      <c r="HE27" s="162"/>
      <c r="HF27" s="162"/>
      <c r="HG27" s="162"/>
      <c r="HH27" s="162"/>
      <c r="HI27" s="162"/>
      <c r="HJ27" s="162"/>
      <c r="HK27" s="163"/>
      <c r="HL27" s="160" t="s">
        <v>198</v>
      </c>
      <c r="HM27" s="140" t="s">
        <v>198</v>
      </c>
      <c r="HN27" s="140" t="s">
        <v>198</v>
      </c>
      <c r="HO27" s="140" t="s">
        <v>198</v>
      </c>
      <c r="HP27" s="140" t="s">
        <v>198</v>
      </c>
      <c r="HQ27" s="140" t="s">
        <v>198</v>
      </c>
      <c r="HR27" s="140" t="s">
        <v>198</v>
      </c>
      <c r="HS27" s="140" t="s">
        <v>198</v>
      </c>
      <c r="HT27" s="140" t="s">
        <v>198</v>
      </c>
      <c r="HU27" s="140" t="s">
        <v>198</v>
      </c>
      <c r="HV27" s="140" t="s">
        <v>198</v>
      </c>
      <c r="HW27" s="140" t="s">
        <v>198</v>
      </c>
      <c r="HX27" s="140" t="s">
        <v>198</v>
      </c>
      <c r="HY27" s="140" t="s">
        <v>198</v>
      </c>
      <c r="HZ27" s="141">
        <v>10</v>
      </c>
      <c r="IA27" s="141">
        <v>10</v>
      </c>
      <c r="IB27" s="141">
        <v>10</v>
      </c>
      <c r="IC27" s="141">
        <v>10</v>
      </c>
      <c r="ID27" s="141">
        <v>10</v>
      </c>
      <c r="IE27" s="141">
        <v>10</v>
      </c>
      <c r="IF27" s="141">
        <v>10</v>
      </c>
      <c r="IG27" s="141">
        <v>10</v>
      </c>
      <c r="IH27" s="141">
        <v>10</v>
      </c>
      <c r="II27" s="141">
        <v>10</v>
      </c>
      <c r="IJ27" s="141">
        <v>10</v>
      </c>
      <c r="IK27" s="141">
        <v>10</v>
      </c>
      <c r="IL27" s="141">
        <v>10</v>
      </c>
      <c r="IM27" s="141">
        <v>10</v>
      </c>
      <c r="IN27" s="141">
        <v>10</v>
      </c>
      <c r="IO27" s="141">
        <v>10</v>
      </c>
      <c r="IP27" s="141">
        <v>10</v>
      </c>
      <c r="IQ27" s="160">
        <v>10</v>
      </c>
      <c r="IR27" s="162">
        <v>10</v>
      </c>
      <c r="IS27" s="162"/>
      <c r="IT27" s="162"/>
      <c r="IU27" s="162"/>
      <c r="IV27" s="162"/>
      <c r="IW27" s="162"/>
      <c r="IX27" s="162"/>
      <c r="IY27" s="162"/>
      <c r="IZ27" s="162"/>
      <c r="JA27" s="162"/>
      <c r="JB27" s="162"/>
      <c r="JC27" s="162"/>
      <c r="JD27" s="162"/>
      <c r="JE27" s="162"/>
      <c r="JF27" s="162"/>
      <c r="JG27" s="162"/>
      <c r="JH27" s="162"/>
      <c r="JI27" s="162"/>
      <c r="JJ27" s="162"/>
      <c r="JK27" s="162"/>
      <c r="JL27" s="162"/>
      <c r="JM27" s="162"/>
      <c r="JN27" s="162"/>
      <c r="JO27" s="162"/>
      <c r="JP27" s="162"/>
      <c r="JQ27" s="162"/>
      <c r="JR27" s="162"/>
      <c r="JS27" s="162"/>
      <c r="JT27" s="162"/>
      <c r="JU27" s="85"/>
      <c r="JV27" s="83"/>
      <c r="JW27" s="83"/>
      <c r="JX27" s="83"/>
      <c r="JY27" s="83"/>
      <c r="JZ27" s="83"/>
      <c r="KA27" s="83"/>
      <c r="KB27" s="83"/>
      <c r="KC27" s="83"/>
      <c r="KD27" s="83"/>
      <c r="KE27" s="83"/>
      <c r="KF27" s="83"/>
      <c r="KG27" s="83"/>
      <c r="KH27" s="83"/>
      <c r="KI27" s="83"/>
      <c r="KJ27" s="83"/>
      <c r="KK27" s="83"/>
      <c r="KL27" s="83"/>
      <c r="KM27" s="83"/>
      <c r="KN27" s="83"/>
      <c r="KO27" s="83"/>
      <c r="KP27" s="83"/>
      <c r="KQ27" s="83"/>
      <c r="KR27" s="83"/>
      <c r="KS27" s="83"/>
      <c r="KT27" s="83"/>
      <c r="KU27" s="83"/>
      <c r="KV27" s="83"/>
      <c r="KW27" s="83"/>
      <c r="KX27" s="83"/>
      <c r="KY27" s="84"/>
      <c r="KZ27" s="1"/>
      <c r="LA27" s="1"/>
      <c r="LB27" s="1"/>
      <c r="LC27" s="1"/>
      <c r="LD27" s="1"/>
      <c r="LE27" s="1"/>
      <c r="LF27" s="1"/>
      <c r="LG27" s="1"/>
      <c r="LH27" s="1"/>
    </row>
    <row r="28" spans="1:351" ht="16.5" thickBot="1" x14ac:dyDescent="0.3">
      <c r="A28" s="107"/>
      <c r="B28" s="112"/>
      <c r="C28" s="109" t="s">
        <v>84</v>
      </c>
      <c r="F28" s="86">
        <f t="shared" ref="F28:BQ28" si="0">COUNTA(F4:F27)</f>
        <v>12</v>
      </c>
      <c r="G28" s="87">
        <f t="shared" si="0"/>
        <v>12</v>
      </c>
      <c r="H28" s="87">
        <f t="shared" si="0"/>
        <v>12</v>
      </c>
      <c r="I28" s="87">
        <f t="shared" si="0"/>
        <v>15</v>
      </c>
      <c r="J28" s="87">
        <f t="shared" si="0"/>
        <v>11</v>
      </c>
      <c r="K28" s="87">
        <f t="shared" si="0"/>
        <v>11</v>
      </c>
      <c r="L28" s="87">
        <f t="shared" si="0"/>
        <v>11</v>
      </c>
      <c r="M28" s="87">
        <f t="shared" si="0"/>
        <v>11</v>
      </c>
      <c r="N28" s="87">
        <f t="shared" si="0"/>
        <v>11</v>
      </c>
      <c r="O28" s="87">
        <f t="shared" si="0"/>
        <v>10</v>
      </c>
      <c r="P28" s="87">
        <f t="shared" si="0"/>
        <v>14</v>
      </c>
      <c r="Q28" s="87">
        <f t="shared" si="0"/>
        <v>11</v>
      </c>
      <c r="R28" s="87">
        <f t="shared" si="0"/>
        <v>11</v>
      </c>
      <c r="S28" s="87">
        <f t="shared" si="0"/>
        <v>11</v>
      </c>
      <c r="T28" s="87">
        <f t="shared" si="0"/>
        <v>11</v>
      </c>
      <c r="U28" s="87">
        <f t="shared" si="0"/>
        <v>11</v>
      </c>
      <c r="V28" s="87">
        <f t="shared" si="0"/>
        <v>9</v>
      </c>
      <c r="W28" s="87">
        <f t="shared" si="0"/>
        <v>13</v>
      </c>
      <c r="X28" s="87">
        <f t="shared" si="0"/>
        <v>10</v>
      </c>
      <c r="Y28" s="87">
        <f t="shared" si="0"/>
        <v>10</v>
      </c>
      <c r="Z28" s="87">
        <f t="shared" si="0"/>
        <v>10</v>
      </c>
      <c r="AA28" s="87">
        <f t="shared" si="0"/>
        <v>10</v>
      </c>
      <c r="AB28" s="87">
        <f t="shared" si="0"/>
        <v>10</v>
      </c>
      <c r="AC28" s="87">
        <f t="shared" si="0"/>
        <v>10</v>
      </c>
      <c r="AD28" s="87">
        <f t="shared" si="0"/>
        <v>10</v>
      </c>
      <c r="AE28" s="87">
        <f t="shared" si="0"/>
        <v>10</v>
      </c>
      <c r="AF28" s="87">
        <f t="shared" si="0"/>
        <v>10</v>
      </c>
      <c r="AG28" s="87">
        <f t="shared" si="0"/>
        <v>10</v>
      </c>
      <c r="AH28" s="87">
        <f t="shared" si="0"/>
        <v>10</v>
      </c>
      <c r="AI28" s="87">
        <f t="shared" si="0"/>
        <v>10</v>
      </c>
      <c r="AJ28" s="88">
        <f t="shared" si="0"/>
        <v>10</v>
      </c>
      <c r="AK28" s="86">
        <f t="shared" si="0"/>
        <v>10</v>
      </c>
      <c r="AL28" s="87">
        <f t="shared" si="0"/>
        <v>10</v>
      </c>
      <c r="AM28" s="87">
        <f t="shared" si="0"/>
        <v>10</v>
      </c>
      <c r="AN28" s="87">
        <f t="shared" si="0"/>
        <v>10</v>
      </c>
      <c r="AO28" s="87">
        <f t="shared" si="0"/>
        <v>10</v>
      </c>
      <c r="AP28" s="87">
        <f t="shared" si="0"/>
        <v>10</v>
      </c>
      <c r="AQ28" s="87">
        <f t="shared" si="0"/>
        <v>10</v>
      </c>
      <c r="AR28" s="87">
        <f t="shared" si="0"/>
        <v>10</v>
      </c>
      <c r="AS28" s="87">
        <f t="shared" si="0"/>
        <v>10</v>
      </c>
      <c r="AT28" s="87">
        <f t="shared" si="0"/>
        <v>10</v>
      </c>
      <c r="AU28" s="87">
        <f t="shared" si="0"/>
        <v>10</v>
      </c>
      <c r="AV28" s="87">
        <f t="shared" si="0"/>
        <v>10</v>
      </c>
      <c r="AW28" s="87">
        <f>COUNTA(AW4:AW27)</f>
        <v>10</v>
      </c>
      <c r="AX28" s="87">
        <f>COUNTA(AX4:AX27)</f>
        <v>10</v>
      </c>
      <c r="AY28" s="87">
        <f t="shared" si="0"/>
        <v>10</v>
      </c>
      <c r="AZ28" s="87">
        <f t="shared" si="0"/>
        <v>10</v>
      </c>
      <c r="BA28" s="87">
        <f t="shared" si="0"/>
        <v>10</v>
      </c>
      <c r="BB28" s="87">
        <f t="shared" si="0"/>
        <v>10</v>
      </c>
      <c r="BC28" s="87">
        <f t="shared" si="0"/>
        <v>10</v>
      </c>
      <c r="BD28" s="87">
        <f t="shared" si="0"/>
        <v>10</v>
      </c>
      <c r="BE28" s="87">
        <f t="shared" si="0"/>
        <v>10</v>
      </c>
      <c r="BF28" s="87">
        <f t="shared" si="0"/>
        <v>10</v>
      </c>
      <c r="BG28" s="87">
        <f t="shared" si="0"/>
        <v>10</v>
      </c>
      <c r="BH28" s="87">
        <f t="shared" si="0"/>
        <v>10</v>
      </c>
      <c r="BI28" s="87">
        <f t="shared" si="0"/>
        <v>10</v>
      </c>
      <c r="BJ28" s="87">
        <f t="shared" si="0"/>
        <v>10</v>
      </c>
      <c r="BK28" s="87">
        <f t="shared" si="0"/>
        <v>10</v>
      </c>
      <c r="BL28" s="87">
        <f t="shared" si="0"/>
        <v>10</v>
      </c>
      <c r="BM28" s="87">
        <f t="shared" si="0"/>
        <v>10</v>
      </c>
      <c r="BN28" s="88">
        <f t="shared" si="0"/>
        <v>10</v>
      </c>
      <c r="BO28" s="86">
        <f t="shared" si="0"/>
        <v>10</v>
      </c>
      <c r="BP28" s="87">
        <f t="shared" si="0"/>
        <v>10</v>
      </c>
      <c r="BQ28" s="87">
        <f t="shared" si="0"/>
        <v>10</v>
      </c>
      <c r="BR28" s="87">
        <f t="shared" ref="BR28:CZ28" si="1">COUNTA(BR4:BR27)</f>
        <v>10</v>
      </c>
      <c r="BS28" s="87">
        <f t="shared" si="1"/>
        <v>10</v>
      </c>
      <c r="BT28" s="87">
        <f t="shared" si="1"/>
        <v>10</v>
      </c>
      <c r="BU28" s="87">
        <f t="shared" si="1"/>
        <v>10</v>
      </c>
      <c r="BV28" s="87">
        <f t="shared" si="1"/>
        <v>10</v>
      </c>
      <c r="BW28" s="87">
        <f t="shared" si="1"/>
        <v>10</v>
      </c>
      <c r="BX28" s="87">
        <f t="shared" si="1"/>
        <v>10</v>
      </c>
      <c r="BY28" s="87">
        <f t="shared" si="1"/>
        <v>10</v>
      </c>
      <c r="BZ28" s="87">
        <f t="shared" si="1"/>
        <v>10</v>
      </c>
      <c r="CA28" s="87">
        <f t="shared" si="1"/>
        <v>10</v>
      </c>
      <c r="CB28" s="87">
        <f t="shared" si="1"/>
        <v>10</v>
      </c>
      <c r="CC28" s="87">
        <f t="shared" si="1"/>
        <v>10</v>
      </c>
      <c r="CD28" s="87">
        <f t="shared" si="1"/>
        <v>10</v>
      </c>
      <c r="CE28" s="87">
        <f t="shared" si="1"/>
        <v>6</v>
      </c>
      <c r="CF28" s="87">
        <f t="shared" si="1"/>
        <v>6</v>
      </c>
      <c r="CG28" s="87">
        <f t="shared" si="1"/>
        <v>6</v>
      </c>
      <c r="CH28" s="87">
        <f t="shared" si="1"/>
        <v>5</v>
      </c>
      <c r="CI28" s="87">
        <f t="shared" si="1"/>
        <v>5</v>
      </c>
      <c r="CJ28" s="87">
        <f t="shared" si="1"/>
        <v>5</v>
      </c>
      <c r="CK28" s="87">
        <f t="shared" si="1"/>
        <v>5</v>
      </c>
      <c r="CL28" s="87">
        <f t="shared" si="1"/>
        <v>5</v>
      </c>
      <c r="CM28" s="87">
        <f t="shared" si="1"/>
        <v>5</v>
      </c>
      <c r="CN28" s="87">
        <f t="shared" si="1"/>
        <v>5</v>
      </c>
      <c r="CO28" s="87">
        <f t="shared" si="1"/>
        <v>5</v>
      </c>
      <c r="CP28" s="87">
        <f t="shared" si="1"/>
        <v>5</v>
      </c>
      <c r="CQ28" s="87">
        <f t="shared" si="1"/>
        <v>5</v>
      </c>
      <c r="CR28" s="87">
        <f t="shared" si="1"/>
        <v>5</v>
      </c>
      <c r="CS28" s="88">
        <f t="shared" si="1"/>
        <v>8</v>
      </c>
      <c r="CT28" s="86">
        <f t="shared" si="1"/>
        <v>5</v>
      </c>
      <c r="CU28" s="87">
        <f t="shared" si="1"/>
        <v>5</v>
      </c>
      <c r="CV28" s="87">
        <f t="shared" si="1"/>
        <v>5</v>
      </c>
      <c r="CW28" s="87">
        <f t="shared" si="1"/>
        <v>5</v>
      </c>
      <c r="CX28" s="87">
        <f t="shared" si="1"/>
        <v>5</v>
      </c>
      <c r="CY28" s="87">
        <f t="shared" si="1"/>
        <v>5</v>
      </c>
      <c r="CZ28" s="87">
        <f t="shared" si="1"/>
        <v>7</v>
      </c>
      <c r="DA28" s="87">
        <f>COUNTA(DA4:DA27)</f>
        <v>7</v>
      </c>
      <c r="DB28" s="87">
        <f>COUNTA(DB4:DB27)</f>
        <v>7</v>
      </c>
      <c r="DC28" s="87">
        <f t="shared" ref="DC28:FB28" si="2">COUNTA(DC4:DC27)</f>
        <v>7</v>
      </c>
      <c r="DD28" s="87">
        <f t="shared" si="2"/>
        <v>7</v>
      </c>
      <c r="DE28" s="87">
        <f t="shared" si="2"/>
        <v>7</v>
      </c>
      <c r="DF28" s="87">
        <f>COUNTA(DF4:DF27)</f>
        <v>7</v>
      </c>
      <c r="DG28" s="87">
        <f t="shared" si="2"/>
        <v>7</v>
      </c>
      <c r="DH28" s="87">
        <f t="shared" si="2"/>
        <v>7</v>
      </c>
      <c r="DI28" s="87">
        <f t="shared" si="2"/>
        <v>7</v>
      </c>
      <c r="DJ28" s="87">
        <f t="shared" si="2"/>
        <v>7</v>
      </c>
      <c r="DK28" s="87">
        <f t="shared" si="2"/>
        <v>7</v>
      </c>
      <c r="DL28" s="87">
        <f>COUNTA(DL4:DL27)</f>
        <v>7</v>
      </c>
      <c r="DM28" s="87">
        <f t="shared" si="2"/>
        <v>7</v>
      </c>
      <c r="DN28" s="87">
        <f t="shared" si="2"/>
        <v>7</v>
      </c>
      <c r="DO28" s="87">
        <f t="shared" si="2"/>
        <v>7</v>
      </c>
      <c r="DP28" s="87">
        <f t="shared" si="2"/>
        <v>7</v>
      </c>
      <c r="DQ28" s="87">
        <f t="shared" si="2"/>
        <v>7</v>
      </c>
      <c r="DR28" s="87">
        <f t="shared" si="2"/>
        <v>7</v>
      </c>
      <c r="DS28" s="87">
        <f t="shared" si="2"/>
        <v>7</v>
      </c>
      <c r="DT28" s="87">
        <f t="shared" si="2"/>
        <v>7</v>
      </c>
      <c r="DU28" s="87">
        <f t="shared" si="2"/>
        <v>7</v>
      </c>
      <c r="DV28" s="87">
        <f t="shared" si="2"/>
        <v>7</v>
      </c>
      <c r="DW28" s="88">
        <f t="shared" si="2"/>
        <v>7</v>
      </c>
      <c r="DX28" s="86">
        <f t="shared" si="2"/>
        <v>7</v>
      </c>
      <c r="DY28" s="87">
        <f t="shared" si="2"/>
        <v>7</v>
      </c>
      <c r="DZ28" s="87">
        <f t="shared" si="2"/>
        <v>7</v>
      </c>
      <c r="EA28" s="87">
        <f t="shared" si="2"/>
        <v>11</v>
      </c>
      <c r="EB28" s="87">
        <f t="shared" si="2"/>
        <v>11</v>
      </c>
      <c r="EC28" s="87">
        <f t="shared" si="2"/>
        <v>11</v>
      </c>
      <c r="ED28" s="87">
        <f t="shared" si="2"/>
        <v>11</v>
      </c>
      <c r="EE28" s="87">
        <f t="shared" si="2"/>
        <v>11</v>
      </c>
      <c r="EF28" s="87">
        <f t="shared" si="2"/>
        <v>11</v>
      </c>
      <c r="EG28" s="87">
        <f t="shared" si="2"/>
        <v>11</v>
      </c>
      <c r="EH28" s="87">
        <f t="shared" si="2"/>
        <v>11</v>
      </c>
      <c r="EI28" s="87">
        <f t="shared" si="2"/>
        <v>11</v>
      </c>
      <c r="EJ28" s="87">
        <f t="shared" si="2"/>
        <v>11</v>
      </c>
      <c r="EK28" s="87">
        <f t="shared" si="2"/>
        <v>11</v>
      </c>
      <c r="EL28" s="87">
        <f t="shared" si="2"/>
        <v>11</v>
      </c>
      <c r="EM28" s="87">
        <f t="shared" si="2"/>
        <v>11</v>
      </c>
      <c r="EN28" s="87">
        <f t="shared" si="2"/>
        <v>11</v>
      </c>
      <c r="EO28" s="87">
        <f t="shared" si="2"/>
        <v>11</v>
      </c>
      <c r="EP28" s="87">
        <f t="shared" si="2"/>
        <v>11</v>
      </c>
      <c r="EQ28" s="87">
        <f t="shared" si="2"/>
        <v>11</v>
      </c>
      <c r="ER28" s="87">
        <f t="shared" si="2"/>
        <v>11</v>
      </c>
      <c r="ES28" s="87">
        <f t="shared" si="2"/>
        <v>11</v>
      </c>
      <c r="ET28" s="87">
        <f t="shared" si="2"/>
        <v>11</v>
      </c>
      <c r="EU28" s="87">
        <f t="shared" si="2"/>
        <v>10</v>
      </c>
      <c r="EV28" s="87">
        <f t="shared" si="2"/>
        <v>10</v>
      </c>
      <c r="EW28" s="87">
        <f t="shared" si="2"/>
        <v>10</v>
      </c>
      <c r="EX28" s="87">
        <f t="shared" si="2"/>
        <v>10</v>
      </c>
      <c r="EY28" s="87">
        <f t="shared" si="2"/>
        <v>8</v>
      </c>
      <c r="EZ28" s="87">
        <f t="shared" si="2"/>
        <v>8</v>
      </c>
      <c r="FA28" s="87">
        <f t="shared" si="2"/>
        <v>8</v>
      </c>
      <c r="FB28" s="88">
        <f t="shared" si="2"/>
        <v>8</v>
      </c>
      <c r="FC28" s="86">
        <f t="shared" ref="FC28:FT28" si="3">COUNT(FC4:FC27)</f>
        <v>8</v>
      </c>
      <c r="FD28" s="87">
        <f t="shared" si="3"/>
        <v>8</v>
      </c>
      <c r="FE28" s="87">
        <f t="shared" si="3"/>
        <v>8</v>
      </c>
      <c r="FF28" s="87">
        <f t="shared" si="3"/>
        <v>8</v>
      </c>
      <c r="FG28" s="87">
        <f t="shared" si="3"/>
        <v>8</v>
      </c>
      <c r="FH28" s="87">
        <f t="shared" si="3"/>
        <v>8</v>
      </c>
      <c r="FI28" s="87">
        <f t="shared" si="3"/>
        <v>8</v>
      </c>
      <c r="FJ28" s="87">
        <f t="shared" si="3"/>
        <v>8</v>
      </c>
      <c r="FK28" s="87">
        <f t="shared" si="3"/>
        <v>8</v>
      </c>
      <c r="FL28" s="87">
        <f t="shared" si="3"/>
        <v>7</v>
      </c>
      <c r="FM28" s="87">
        <f t="shared" si="3"/>
        <v>7</v>
      </c>
      <c r="FN28" s="87">
        <f t="shared" si="3"/>
        <v>7</v>
      </c>
      <c r="FO28" s="87">
        <f t="shared" si="3"/>
        <v>7</v>
      </c>
      <c r="FP28" s="87">
        <f t="shared" si="3"/>
        <v>7</v>
      </c>
      <c r="FQ28" s="87">
        <f t="shared" si="3"/>
        <v>7</v>
      </c>
      <c r="FR28" s="87">
        <f t="shared" si="3"/>
        <v>7</v>
      </c>
      <c r="FS28" s="87">
        <f t="shared" si="3"/>
        <v>7</v>
      </c>
      <c r="FT28" s="87">
        <f t="shared" si="3"/>
        <v>7</v>
      </c>
      <c r="FU28" s="87">
        <f>COUNT(FU4:FU27)</f>
        <v>6</v>
      </c>
      <c r="FV28" s="87">
        <f t="shared" ref="FV28:GG28" si="4">COUNT(FV4:FV27)</f>
        <v>6</v>
      </c>
      <c r="FW28" s="87">
        <f t="shared" si="4"/>
        <v>6</v>
      </c>
      <c r="FX28" s="87">
        <f t="shared" si="4"/>
        <v>6</v>
      </c>
      <c r="FY28" s="87">
        <f t="shared" si="4"/>
        <v>6</v>
      </c>
      <c r="FZ28" s="87">
        <f t="shared" si="4"/>
        <v>6</v>
      </c>
      <c r="GA28" s="87">
        <f t="shared" si="4"/>
        <v>5</v>
      </c>
      <c r="GB28" s="87">
        <f t="shared" si="4"/>
        <v>5</v>
      </c>
      <c r="GC28" s="87">
        <f t="shared" si="4"/>
        <v>5</v>
      </c>
      <c r="GD28" s="87">
        <f t="shared" si="4"/>
        <v>5</v>
      </c>
      <c r="GE28" s="87">
        <f t="shared" si="4"/>
        <v>6</v>
      </c>
      <c r="GF28" s="87">
        <f t="shared" si="4"/>
        <v>6</v>
      </c>
      <c r="GG28" s="88">
        <f t="shared" si="4"/>
        <v>6</v>
      </c>
      <c r="GH28" s="87">
        <f t="shared" ref="GH28:HZ28" si="5">COUNTA(GH4:GH27)</f>
        <v>11</v>
      </c>
      <c r="GI28" s="87">
        <f t="shared" si="5"/>
        <v>11</v>
      </c>
      <c r="GJ28" s="87">
        <f t="shared" si="5"/>
        <v>10</v>
      </c>
      <c r="GK28" s="87">
        <f t="shared" si="5"/>
        <v>10</v>
      </c>
      <c r="GL28" s="87">
        <f t="shared" si="5"/>
        <v>10</v>
      </c>
      <c r="GM28" s="87">
        <f t="shared" si="5"/>
        <v>10</v>
      </c>
      <c r="GN28" s="87">
        <f t="shared" si="5"/>
        <v>10</v>
      </c>
      <c r="GO28" s="87">
        <f t="shared" si="5"/>
        <v>10</v>
      </c>
      <c r="GP28" s="87">
        <f t="shared" si="5"/>
        <v>9</v>
      </c>
      <c r="GQ28" s="87">
        <f t="shared" si="5"/>
        <v>9</v>
      </c>
      <c r="GR28" s="87">
        <f t="shared" si="5"/>
        <v>9</v>
      </c>
      <c r="GS28" s="87">
        <f t="shared" si="5"/>
        <v>10</v>
      </c>
      <c r="GT28" s="87">
        <f t="shared" si="5"/>
        <v>10</v>
      </c>
      <c r="GU28" s="87">
        <f t="shared" si="5"/>
        <v>11</v>
      </c>
      <c r="GV28" s="87">
        <f t="shared" si="5"/>
        <v>11</v>
      </c>
      <c r="GW28" s="87">
        <f t="shared" si="5"/>
        <v>11</v>
      </c>
      <c r="GX28" s="87">
        <f t="shared" si="5"/>
        <v>11</v>
      </c>
      <c r="GY28" s="87">
        <f t="shared" si="5"/>
        <v>11</v>
      </c>
      <c r="GZ28" s="87">
        <f t="shared" si="5"/>
        <v>10</v>
      </c>
      <c r="HA28" s="87">
        <f t="shared" si="5"/>
        <v>10</v>
      </c>
      <c r="HB28" s="87">
        <f t="shared" si="5"/>
        <v>10</v>
      </c>
      <c r="HC28" s="87">
        <f t="shared" si="5"/>
        <v>10</v>
      </c>
      <c r="HD28" s="87">
        <f t="shared" si="5"/>
        <v>12</v>
      </c>
      <c r="HE28" s="87">
        <f t="shared" si="5"/>
        <v>12</v>
      </c>
      <c r="HF28" s="87">
        <f t="shared" si="5"/>
        <v>12</v>
      </c>
      <c r="HG28" s="87">
        <f t="shared" si="5"/>
        <v>11</v>
      </c>
      <c r="HH28" s="87">
        <f t="shared" si="5"/>
        <v>11</v>
      </c>
      <c r="HI28" s="87">
        <f>COUNTA(HI4:HI27)</f>
        <v>11</v>
      </c>
      <c r="HJ28" s="87">
        <f>COUNTA(HJ4:HJ27)</f>
        <v>11</v>
      </c>
      <c r="HK28" s="88">
        <f t="shared" si="5"/>
        <v>11</v>
      </c>
      <c r="HL28" s="86">
        <f t="shared" si="5"/>
        <v>11</v>
      </c>
      <c r="HM28" s="87">
        <f t="shared" si="5"/>
        <v>11</v>
      </c>
      <c r="HN28" s="87">
        <f t="shared" si="5"/>
        <v>11</v>
      </c>
      <c r="HO28" s="87">
        <f t="shared" si="5"/>
        <v>11</v>
      </c>
      <c r="HP28" s="87">
        <f t="shared" si="5"/>
        <v>11</v>
      </c>
      <c r="HQ28" s="87">
        <f t="shared" si="5"/>
        <v>11</v>
      </c>
      <c r="HR28" s="87">
        <f t="shared" si="5"/>
        <v>11</v>
      </c>
      <c r="HS28" s="87">
        <f t="shared" si="5"/>
        <v>11</v>
      </c>
      <c r="HT28" s="87">
        <f t="shared" si="5"/>
        <v>11</v>
      </c>
      <c r="HU28" s="87">
        <f t="shared" si="5"/>
        <v>10</v>
      </c>
      <c r="HV28" s="87">
        <f t="shared" si="5"/>
        <v>8</v>
      </c>
      <c r="HW28" s="87">
        <f t="shared" si="5"/>
        <v>8</v>
      </c>
      <c r="HX28" s="87">
        <f t="shared" si="5"/>
        <v>8</v>
      </c>
      <c r="HY28" s="87">
        <f t="shared" si="5"/>
        <v>8</v>
      </c>
      <c r="HZ28" s="87">
        <f t="shared" si="5"/>
        <v>8</v>
      </c>
      <c r="IA28" s="87">
        <f t="shared" ref="IA28:KL28" si="6">COUNTA(IA4:IA27)</f>
        <v>8</v>
      </c>
      <c r="IB28" s="87">
        <f t="shared" si="6"/>
        <v>8</v>
      </c>
      <c r="IC28" s="87">
        <f t="shared" si="6"/>
        <v>8</v>
      </c>
      <c r="ID28" s="87">
        <f t="shared" si="6"/>
        <v>8</v>
      </c>
      <c r="IE28" s="87">
        <f t="shared" si="6"/>
        <v>8</v>
      </c>
      <c r="IF28" s="87">
        <f t="shared" si="6"/>
        <v>7</v>
      </c>
      <c r="IG28" s="87">
        <f t="shared" si="6"/>
        <v>7</v>
      </c>
      <c r="IH28" s="87">
        <f t="shared" si="6"/>
        <v>7</v>
      </c>
      <c r="II28" s="87">
        <f t="shared" si="6"/>
        <v>7</v>
      </c>
      <c r="IJ28" s="87">
        <f t="shared" si="6"/>
        <v>7</v>
      </c>
      <c r="IK28" s="87">
        <f t="shared" si="6"/>
        <v>11</v>
      </c>
      <c r="IL28" s="87">
        <f t="shared" si="6"/>
        <v>11</v>
      </c>
      <c r="IM28" s="87">
        <f t="shared" si="6"/>
        <v>11</v>
      </c>
      <c r="IN28" s="87">
        <f t="shared" si="6"/>
        <v>11</v>
      </c>
      <c r="IO28" s="87">
        <f t="shared" si="6"/>
        <v>12</v>
      </c>
      <c r="IP28" s="88">
        <f t="shared" si="6"/>
        <v>12</v>
      </c>
      <c r="IQ28" s="86">
        <f t="shared" si="6"/>
        <v>12</v>
      </c>
      <c r="IR28" s="87">
        <f t="shared" si="6"/>
        <v>12</v>
      </c>
      <c r="IS28" s="87">
        <f t="shared" si="6"/>
        <v>11</v>
      </c>
      <c r="IT28" s="87">
        <f t="shared" si="6"/>
        <v>12</v>
      </c>
      <c r="IU28" s="87">
        <f t="shared" si="6"/>
        <v>12</v>
      </c>
      <c r="IV28" s="87">
        <f t="shared" si="6"/>
        <v>12</v>
      </c>
      <c r="IW28" s="87">
        <f t="shared" si="6"/>
        <v>12</v>
      </c>
      <c r="IX28" s="87">
        <f t="shared" si="6"/>
        <v>13</v>
      </c>
      <c r="IY28" s="87">
        <f t="shared" si="6"/>
        <v>12</v>
      </c>
      <c r="IZ28" s="87">
        <f t="shared" si="6"/>
        <v>12</v>
      </c>
      <c r="JA28" s="87">
        <f t="shared" si="6"/>
        <v>12</v>
      </c>
      <c r="JB28" s="87">
        <f t="shared" si="6"/>
        <v>12</v>
      </c>
      <c r="JC28" s="87">
        <f t="shared" si="6"/>
        <v>12</v>
      </c>
      <c r="JD28" s="87">
        <f t="shared" si="6"/>
        <v>12</v>
      </c>
      <c r="JE28" s="87">
        <f t="shared" si="6"/>
        <v>12</v>
      </c>
      <c r="JF28" s="87">
        <f t="shared" si="6"/>
        <v>12</v>
      </c>
      <c r="JG28" s="87">
        <f t="shared" si="6"/>
        <v>12</v>
      </c>
      <c r="JH28" s="87">
        <f t="shared" si="6"/>
        <v>14</v>
      </c>
      <c r="JI28" s="87">
        <f t="shared" si="6"/>
        <v>14</v>
      </c>
      <c r="JJ28" s="87">
        <f t="shared" si="6"/>
        <v>14</v>
      </c>
      <c r="JK28" s="87">
        <f t="shared" si="6"/>
        <v>14</v>
      </c>
      <c r="JL28" s="87">
        <f t="shared" si="6"/>
        <v>14</v>
      </c>
      <c r="JM28" s="87">
        <f>COUNTA(JM4:JM27)</f>
        <v>14</v>
      </c>
      <c r="JN28" s="87">
        <f>COUNTA(JN4:JN27)</f>
        <v>14</v>
      </c>
      <c r="JO28" s="87">
        <f t="shared" si="6"/>
        <v>15</v>
      </c>
      <c r="JP28" s="87">
        <f t="shared" si="6"/>
        <v>13</v>
      </c>
      <c r="JQ28" s="87">
        <f t="shared" si="6"/>
        <v>13</v>
      </c>
      <c r="JR28" s="87">
        <f t="shared" si="6"/>
        <v>13</v>
      </c>
      <c r="JS28" s="87">
        <f t="shared" si="6"/>
        <v>13</v>
      </c>
      <c r="JT28" s="87">
        <f t="shared" si="6"/>
        <v>13</v>
      </c>
      <c r="JU28" s="86">
        <f t="shared" si="6"/>
        <v>14</v>
      </c>
      <c r="JV28" s="87">
        <f t="shared" si="6"/>
        <v>17</v>
      </c>
      <c r="JW28" s="87">
        <f t="shared" si="6"/>
        <v>13</v>
      </c>
      <c r="JX28" s="87">
        <f t="shared" si="6"/>
        <v>13</v>
      </c>
      <c r="JY28" s="87">
        <f t="shared" si="6"/>
        <v>13</v>
      </c>
      <c r="JZ28" s="87">
        <f t="shared" si="6"/>
        <v>13</v>
      </c>
      <c r="KA28" s="87">
        <f t="shared" si="6"/>
        <v>13</v>
      </c>
      <c r="KB28" s="87">
        <f t="shared" si="6"/>
        <v>13</v>
      </c>
      <c r="KC28" s="87">
        <f t="shared" si="6"/>
        <v>13</v>
      </c>
      <c r="KD28" s="87">
        <f t="shared" si="6"/>
        <v>12</v>
      </c>
      <c r="KE28" s="87">
        <f t="shared" si="6"/>
        <v>12</v>
      </c>
      <c r="KF28" s="87">
        <f t="shared" si="6"/>
        <v>12</v>
      </c>
      <c r="KG28" s="87">
        <f t="shared" si="6"/>
        <v>12</v>
      </c>
      <c r="KH28" s="87">
        <f t="shared" si="6"/>
        <v>12</v>
      </c>
      <c r="KI28" s="87">
        <f t="shared" si="6"/>
        <v>12</v>
      </c>
      <c r="KJ28" s="87">
        <f t="shared" si="6"/>
        <v>12</v>
      </c>
      <c r="KK28" s="87">
        <f t="shared" si="6"/>
        <v>14</v>
      </c>
      <c r="KL28" s="87">
        <f t="shared" si="6"/>
        <v>14</v>
      </c>
      <c r="KM28" s="87">
        <f t="shared" ref="KM28:KY28" si="7">COUNTA(KM4:KM27)</f>
        <v>14</v>
      </c>
      <c r="KN28" s="87">
        <f t="shared" si="7"/>
        <v>14</v>
      </c>
      <c r="KO28" s="87">
        <f t="shared" si="7"/>
        <v>14</v>
      </c>
      <c r="KP28" s="87">
        <f t="shared" si="7"/>
        <v>14</v>
      </c>
      <c r="KQ28" s="87">
        <f t="shared" si="7"/>
        <v>14</v>
      </c>
      <c r="KR28" s="87">
        <f t="shared" si="7"/>
        <v>13</v>
      </c>
      <c r="KS28" s="87">
        <f t="shared" si="7"/>
        <v>14</v>
      </c>
      <c r="KT28" s="87">
        <f t="shared" si="7"/>
        <v>14</v>
      </c>
      <c r="KU28" s="87">
        <f t="shared" si="7"/>
        <v>14</v>
      </c>
      <c r="KV28" s="87">
        <f t="shared" si="7"/>
        <v>14</v>
      </c>
      <c r="KW28" s="87">
        <f t="shared" si="7"/>
        <v>14</v>
      </c>
      <c r="KX28" s="87">
        <f t="shared" si="7"/>
        <v>14</v>
      </c>
      <c r="KY28" s="88">
        <f t="shared" si="7"/>
        <v>12</v>
      </c>
      <c r="KZ28" s="1"/>
      <c r="LA28" s="1"/>
      <c r="LB28" s="1"/>
      <c r="LC28" s="1"/>
      <c r="LD28" s="1"/>
      <c r="LE28" s="1"/>
      <c r="LF28" s="1"/>
      <c r="LG28" s="1"/>
      <c r="LH28" s="1"/>
    </row>
    <row r="29" spans="1:351" x14ac:dyDescent="0.25">
      <c r="B29" s="65"/>
      <c r="P29" s="50"/>
      <c r="AD29" s="50"/>
      <c r="AR29" s="50"/>
      <c r="BF29" s="50"/>
      <c r="BT29" s="50"/>
      <c r="CH29" s="50"/>
      <c r="CV29" s="50"/>
      <c r="DJ29" s="50"/>
      <c r="DX29" s="50"/>
      <c r="EL29" s="50"/>
      <c r="EZ29" s="50"/>
      <c r="FN29" s="50"/>
      <c r="GB29" s="50"/>
      <c r="GP29" s="50"/>
      <c r="HD29" s="50"/>
      <c r="HR29" s="50"/>
      <c r="IF29" s="50"/>
      <c r="IT29" s="50"/>
      <c r="JH29" s="50"/>
      <c r="JV29" s="50"/>
      <c r="KJ29" s="50"/>
      <c r="KX29" s="50"/>
    </row>
    <row r="30" spans="1:351" x14ac:dyDescent="0.25">
      <c r="P30" s="50"/>
      <c r="AD30" s="50"/>
      <c r="AR30" s="50"/>
      <c r="BF30" s="50"/>
      <c r="BT30" s="50"/>
      <c r="CH30" s="50"/>
      <c r="CV30" s="50"/>
      <c r="DJ30" s="50"/>
      <c r="DX30" s="50"/>
      <c r="EL30" s="50"/>
      <c r="EZ30" s="50"/>
      <c r="FN30" s="50"/>
      <c r="GB30" s="50"/>
      <c r="GP30" s="50"/>
      <c r="HD30" s="50"/>
      <c r="HR30" s="50"/>
      <c r="IF30" s="50"/>
      <c r="IT30" s="50"/>
      <c r="JH30" s="50"/>
      <c r="JV30" s="50"/>
      <c r="KJ30" s="50"/>
      <c r="KX30" s="50"/>
    </row>
    <row r="31" spans="1:351" ht="15.75" x14ac:dyDescent="0.25">
      <c r="A31" s="23"/>
      <c r="B31" s="23"/>
      <c r="C31" s="47" t="s">
        <v>98</v>
      </c>
      <c r="K31" s="26" t="s">
        <v>85</v>
      </c>
      <c r="CP31" s="26"/>
      <c r="EA31" s="1"/>
      <c r="EO31" s="130">
        <v>485</v>
      </c>
      <c r="EP31" s="1"/>
      <c r="EQ31" s="1"/>
      <c r="FB31" s="130">
        <v>485</v>
      </c>
      <c r="FC31" s="1"/>
      <c r="FD31" s="1"/>
      <c r="FO31" s="130">
        <v>485</v>
      </c>
      <c r="FP31" s="1"/>
      <c r="FQ31" s="1"/>
      <c r="GB31" s="130">
        <v>485</v>
      </c>
      <c r="GC31" s="1"/>
      <c r="GD31" s="1"/>
      <c r="GO31" s="130">
        <v>485</v>
      </c>
      <c r="GP31" s="1"/>
      <c r="GQ31" s="1"/>
      <c r="HB31" s="130">
        <v>485</v>
      </c>
      <c r="HC31" s="1"/>
      <c r="HD31" s="1"/>
      <c r="HO31" s="130">
        <v>485</v>
      </c>
      <c r="HP31" s="1"/>
      <c r="HQ31" s="1"/>
      <c r="IB31" s="130">
        <v>485</v>
      </c>
      <c r="IC31" s="1"/>
      <c r="ID31" s="1"/>
      <c r="IO31" s="130">
        <v>485</v>
      </c>
      <c r="IP31" s="1"/>
      <c r="IQ31" s="1"/>
      <c r="JB31" s="130">
        <v>485</v>
      </c>
      <c r="JR31" s="130">
        <v>485</v>
      </c>
      <c r="KE31" s="130">
        <v>485</v>
      </c>
      <c r="KR31" s="130">
        <v>485</v>
      </c>
    </row>
    <row r="32" spans="1:351" ht="15.75" x14ac:dyDescent="0.25">
      <c r="A32" s="46"/>
      <c r="B32" s="46"/>
      <c r="C32" s="47" t="s">
        <v>99</v>
      </c>
      <c r="EA32" s="1"/>
      <c r="EO32" s="1"/>
      <c r="EP32" s="1"/>
      <c r="EQ32" s="1"/>
      <c r="IK32" s="1294" t="s">
        <v>203</v>
      </c>
      <c r="IL32" s="1294"/>
      <c r="IM32" s="1294"/>
      <c r="IN32" s="1294"/>
      <c r="IO32" s="1294"/>
      <c r="JB32" s="1"/>
      <c r="JC32" s="1"/>
      <c r="JL32" s="26" t="s">
        <v>85</v>
      </c>
    </row>
    <row r="33" spans="1:311" ht="15.75" x14ac:dyDescent="0.25">
      <c r="A33" s="26" t="s">
        <v>85</v>
      </c>
      <c r="B33" s="26"/>
      <c r="C33" s="47" t="s">
        <v>100</v>
      </c>
      <c r="EA33" s="1"/>
      <c r="EO33" s="1"/>
      <c r="EP33" s="1"/>
      <c r="EQ33" s="1"/>
      <c r="IJ33" s="177">
        <f t="shared" ref="IJ33:IY33" si="8">COUNT(IJ4:IJ27)-COUNTIF(IJ4:IJ27,"=0")</f>
        <v>7</v>
      </c>
      <c r="IK33" s="177">
        <f t="shared" si="8"/>
        <v>8</v>
      </c>
      <c r="IL33" s="177">
        <f t="shared" si="8"/>
        <v>8</v>
      </c>
      <c r="IM33" s="177">
        <f t="shared" si="8"/>
        <v>8</v>
      </c>
      <c r="IN33" s="177">
        <f t="shared" si="8"/>
        <v>9</v>
      </c>
      <c r="IO33" s="177">
        <f t="shared" si="8"/>
        <v>9</v>
      </c>
      <c r="IP33" s="177">
        <f t="shared" si="8"/>
        <v>9</v>
      </c>
      <c r="IQ33" s="177">
        <f t="shared" si="8"/>
        <v>9</v>
      </c>
      <c r="IR33" s="177">
        <f t="shared" si="8"/>
        <v>9</v>
      </c>
      <c r="IS33" s="177">
        <f t="shared" si="8"/>
        <v>8</v>
      </c>
      <c r="IT33" s="177">
        <f t="shared" si="8"/>
        <v>8</v>
      </c>
      <c r="IU33" s="177">
        <f t="shared" si="8"/>
        <v>8</v>
      </c>
      <c r="IV33" s="177">
        <f t="shared" si="8"/>
        <v>8</v>
      </c>
      <c r="IW33" s="177">
        <f t="shared" si="8"/>
        <v>10</v>
      </c>
      <c r="IX33" s="177">
        <f t="shared" si="8"/>
        <v>11</v>
      </c>
      <c r="IY33" s="177">
        <f t="shared" si="8"/>
        <v>10</v>
      </c>
      <c r="IZ33" s="177">
        <f t="shared" ref="IZ33:JE33" si="9">COUNT(IZ4:IZ27)-COUNTIF(IZ4:IZ27,"=0")</f>
        <v>10</v>
      </c>
      <c r="JA33" s="177">
        <f t="shared" si="9"/>
        <v>11</v>
      </c>
      <c r="JB33" s="177">
        <f t="shared" si="9"/>
        <v>11</v>
      </c>
      <c r="JC33" s="177">
        <f t="shared" si="9"/>
        <v>11</v>
      </c>
      <c r="JD33" s="177">
        <f t="shared" si="9"/>
        <v>11</v>
      </c>
      <c r="JE33" s="177">
        <f t="shared" si="9"/>
        <v>11</v>
      </c>
      <c r="JF33" s="177">
        <f t="shared" ref="JF33:KX33" si="10">COUNT(JF4:JF27)-COUNTIF(JF4:JF27,"=0")</f>
        <v>11</v>
      </c>
      <c r="JG33" s="177">
        <f>COUNT(JG4:JG27)-COUNTIF(JG4:JG27,"=0")+COUNTIF(JG4:JG27,"УД")</f>
        <v>12</v>
      </c>
      <c r="JH33" s="177">
        <f>COUNT(JH4:JH27)-COUNTIF(JH4:JH27,"=0")+COUNTIF(JH4:JH27,"УД")</f>
        <v>13</v>
      </c>
      <c r="JI33" s="177">
        <f t="shared" ref="JI33:JU33" si="11">COUNT(JI4:JI27)-COUNTIF(JI4:JI27,"=0")+COUNTIF(JI4:JI27,"УД")</f>
        <v>13</v>
      </c>
      <c r="JJ33" s="177">
        <f t="shared" si="11"/>
        <v>13</v>
      </c>
      <c r="JK33" s="177">
        <f t="shared" si="11"/>
        <v>13</v>
      </c>
      <c r="JL33" s="177">
        <f t="shared" si="11"/>
        <v>13</v>
      </c>
      <c r="JM33" s="177">
        <f t="shared" si="11"/>
        <v>13</v>
      </c>
      <c r="JN33" s="177">
        <f t="shared" si="11"/>
        <v>13</v>
      </c>
      <c r="JO33" s="177">
        <f t="shared" si="11"/>
        <v>14</v>
      </c>
      <c r="JP33" s="177">
        <f t="shared" si="11"/>
        <v>12</v>
      </c>
      <c r="JQ33" s="177">
        <f t="shared" si="11"/>
        <v>12</v>
      </c>
      <c r="JR33" s="177">
        <f t="shared" si="11"/>
        <v>12</v>
      </c>
      <c r="JS33" s="177">
        <f t="shared" si="11"/>
        <v>12</v>
      </c>
      <c r="JT33" s="177">
        <f>COUNT(JT4:JT27)-COUNTIF(JT4:JT27,"=0")+COUNTIF(JT4:JT27,"УД")</f>
        <v>12</v>
      </c>
      <c r="JU33" s="177">
        <f t="shared" si="11"/>
        <v>13</v>
      </c>
      <c r="JV33" s="177">
        <f t="shared" si="10"/>
        <v>16</v>
      </c>
      <c r="JW33" s="177">
        <f>COUNT(JW4:JW27)-COUNTIF(JW4:JW27,"=0")</f>
        <v>12</v>
      </c>
      <c r="JX33" s="177">
        <f t="shared" si="10"/>
        <v>12</v>
      </c>
      <c r="JY33" s="177">
        <f>COUNT(JY4:JY27)-COUNTIF(JY4:JY27,"=0")</f>
        <v>12</v>
      </c>
      <c r="JZ33" s="177">
        <f t="shared" si="10"/>
        <v>12</v>
      </c>
      <c r="KA33" s="177">
        <f t="shared" si="10"/>
        <v>12</v>
      </c>
      <c r="KB33" s="177">
        <f t="shared" si="10"/>
        <v>12</v>
      </c>
      <c r="KC33" s="177">
        <f t="shared" si="10"/>
        <v>12</v>
      </c>
      <c r="KD33" s="177">
        <f t="shared" si="10"/>
        <v>11</v>
      </c>
      <c r="KE33" s="177">
        <f t="shared" si="10"/>
        <v>11</v>
      </c>
      <c r="KF33" s="177">
        <f t="shared" si="10"/>
        <v>11</v>
      </c>
      <c r="KG33" s="177">
        <f t="shared" si="10"/>
        <v>11</v>
      </c>
      <c r="KH33" s="177">
        <f t="shared" si="10"/>
        <v>11</v>
      </c>
      <c r="KI33" s="177">
        <f t="shared" si="10"/>
        <v>11</v>
      </c>
      <c r="KJ33" s="177">
        <f t="shared" si="10"/>
        <v>11</v>
      </c>
      <c r="KK33" s="177">
        <f t="shared" si="10"/>
        <v>11</v>
      </c>
      <c r="KL33" s="177">
        <f t="shared" si="10"/>
        <v>12</v>
      </c>
      <c r="KM33" s="177">
        <f t="shared" si="10"/>
        <v>12</v>
      </c>
      <c r="KN33" s="177">
        <f t="shared" si="10"/>
        <v>12</v>
      </c>
      <c r="KO33" s="177">
        <f t="shared" si="10"/>
        <v>12</v>
      </c>
      <c r="KP33" s="177">
        <f t="shared" si="10"/>
        <v>12</v>
      </c>
      <c r="KQ33" s="177">
        <f t="shared" si="10"/>
        <v>12</v>
      </c>
      <c r="KR33" s="177">
        <f t="shared" si="10"/>
        <v>11</v>
      </c>
      <c r="KS33" s="177">
        <f t="shared" si="10"/>
        <v>11</v>
      </c>
      <c r="KT33" s="177">
        <f t="shared" si="10"/>
        <v>11</v>
      </c>
      <c r="KU33" s="177">
        <f t="shared" si="10"/>
        <v>10</v>
      </c>
      <c r="KV33" s="177">
        <f t="shared" si="10"/>
        <v>10</v>
      </c>
      <c r="KW33" s="177">
        <f t="shared" si="10"/>
        <v>10</v>
      </c>
      <c r="KX33" s="177">
        <f t="shared" si="10"/>
        <v>10</v>
      </c>
      <c r="KY33" s="177">
        <f>COUNT(KY4:KY27)-COUNTIF(KY4:KY27,"=0")</f>
        <v>10</v>
      </c>
    </row>
    <row r="34" spans="1:311" ht="15.75" x14ac:dyDescent="0.25">
      <c r="A34" s="28"/>
      <c r="B34" s="28"/>
      <c r="C34" s="47" t="s">
        <v>101</v>
      </c>
      <c r="EA34" s="1"/>
      <c r="EO34" s="1"/>
      <c r="EP34" s="1"/>
      <c r="EQ34" s="1"/>
      <c r="FZ34" s="54"/>
    </row>
    <row r="35" spans="1:311" ht="15.75" x14ac:dyDescent="0.25">
      <c r="A35" s="50"/>
      <c r="B35" s="50"/>
      <c r="C35" s="47" t="s">
        <v>102</v>
      </c>
      <c r="K35" s="45"/>
      <c r="M35" s="45"/>
      <c r="EA35" s="1"/>
      <c r="EO35" s="1"/>
      <c r="EP35" s="1"/>
      <c r="EQ35" s="1"/>
      <c r="JD35" t="s">
        <v>207</v>
      </c>
    </row>
    <row r="36" spans="1:311" ht="15.75" x14ac:dyDescent="0.25">
      <c r="A36" s="129"/>
      <c r="B36" s="129"/>
      <c r="C36" s="47" t="s">
        <v>197</v>
      </c>
      <c r="T36" s="54"/>
      <c r="EA36" s="1"/>
      <c r="EO36" s="1"/>
      <c r="EP36" s="1"/>
      <c r="EQ36" s="1"/>
    </row>
    <row r="37" spans="1:311" x14ac:dyDescent="0.25">
      <c r="EA37" s="1"/>
      <c r="EO37" s="1"/>
      <c r="EP37" s="1"/>
      <c r="EQ37" s="1"/>
      <c r="GY37" s="1"/>
    </row>
    <row r="38" spans="1:311" x14ac:dyDescent="0.25">
      <c r="A38" t="s">
        <v>117</v>
      </c>
      <c r="B38" t="s">
        <v>118</v>
      </c>
      <c r="EA38" s="1"/>
      <c r="EO38" s="1"/>
      <c r="EP38" s="1"/>
      <c r="EQ38" s="1"/>
      <c r="GY38" s="1"/>
    </row>
    <row r="39" spans="1:311" x14ac:dyDescent="0.25">
      <c r="EA39" s="1"/>
      <c r="EO39" s="1"/>
      <c r="EP39" s="1"/>
      <c r="EQ39" s="1"/>
      <c r="GY39" s="1"/>
    </row>
    <row r="40" spans="1:311" x14ac:dyDescent="0.25">
      <c r="EA40" s="1"/>
      <c r="EO40" s="1"/>
      <c r="EP40" s="1"/>
      <c r="EQ40" s="1"/>
    </row>
    <row r="41" spans="1:311" x14ac:dyDescent="0.25">
      <c r="EO41" s="1"/>
      <c r="EP41" s="1"/>
      <c r="EQ41" s="1"/>
      <c r="GY41" s="1"/>
    </row>
    <row r="42" spans="1:311" x14ac:dyDescent="0.25">
      <c r="A42" t="s">
        <v>50</v>
      </c>
      <c r="B42" t="s">
        <v>4</v>
      </c>
      <c r="C42" t="s">
        <v>50</v>
      </c>
      <c r="EO42" s="1"/>
      <c r="EP42" s="1"/>
      <c r="EQ42" s="1"/>
      <c r="GY42" s="1"/>
    </row>
    <row r="43" spans="1:311" x14ac:dyDescent="0.25">
      <c r="A43" t="s">
        <v>66</v>
      </c>
      <c r="B43" t="s">
        <v>18</v>
      </c>
      <c r="C43" t="s">
        <v>66</v>
      </c>
      <c r="GY43" s="1"/>
    </row>
    <row r="44" spans="1:311" x14ac:dyDescent="0.25">
      <c r="A44" t="s">
        <v>71</v>
      </c>
      <c r="B44" t="s">
        <v>8</v>
      </c>
      <c r="C44" t="s">
        <v>71</v>
      </c>
      <c r="GY44" s="1"/>
    </row>
    <row r="45" spans="1:311" x14ac:dyDescent="0.25">
      <c r="A45" t="s">
        <v>57</v>
      </c>
      <c r="B45" t="s">
        <v>6</v>
      </c>
      <c r="C45" t="s">
        <v>57</v>
      </c>
      <c r="GY45" s="1"/>
    </row>
    <row r="46" spans="1:311" x14ac:dyDescent="0.25">
      <c r="A46" t="s">
        <v>77</v>
      </c>
      <c r="B46" t="s">
        <v>11</v>
      </c>
      <c r="C46" t="s">
        <v>77</v>
      </c>
      <c r="GY46" s="1"/>
    </row>
    <row r="47" spans="1:311" x14ac:dyDescent="0.25">
      <c r="A47" t="s">
        <v>95</v>
      </c>
      <c r="B47" t="s">
        <v>14</v>
      </c>
      <c r="C47" t="s">
        <v>95</v>
      </c>
      <c r="GY47" s="1"/>
    </row>
    <row r="48" spans="1:311" x14ac:dyDescent="0.25">
      <c r="A48" s="26" t="s">
        <v>73</v>
      </c>
      <c r="C48" s="26" t="s">
        <v>73</v>
      </c>
      <c r="GY48" s="1"/>
    </row>
    <row r="49" spans="1:207" x14ac:dyDescent="0.25">
      <c r="A49" t="s">
        <v>75</v>
      </c>
      <c r="B49" t="s">
        <v>21</v>
      </c>
      <c r="C49" t="s">
        <v>75</v>
      </c>
      <c r="GY49" s="1"/>
    </row>
    <row r="50" spans="1:207" x14ac:dyDescent="0.25">
      <c r="A50" t="s">
        <v>72</v>
      </c>
      <c r="B50" t="s">
        <v>9</v>
      </c>
      <c r="C50" t="s">
        <v>72</v>
      </c>
      <c r="GY50" s="1"/>
    </row>
    <row r="51" spans="1:207" x14ac:dyDescent="0.25">
      <c r="A51" t="s">
        <v>61</v>
      </c>
      <c r="B51" t="s">
        <v>16</v>
      </c>
      <c r="C51" t="s">
        <v>61</v>
      </c>
      <c r="GY51" s="1"/>
    </row>
    <row r="52" spans="1:207" x14ac:dyDescent="0.25">
      <c r="A52" t="s">
        <v>76</v>
      </c>
      <c r="B52" t="s">
        <v>17</v>
      </c>
      <c r="C52" t="s">
        <v>76</v>
      </c>
      <c r="GY52" s="1"/>
    </row>
    <row r="53" spans="1:207" x14ac:dyDescent="0.25">
      <c r="A53" t="s">
        <v>53</v>
      </c>
      <c r="B53" t="s">
        <v>5</v>
      </c>
      <c r="C53" t="s">
        <v>53</v>
      </c>
      <c r="GY53" s="1"/>
    </row>
    <row r="54" spans="1:207" x14ac:dyDescent="0.25">
      <c r="A54" s="26" t="s">
        <v>64</v>
      </c>
      <c r="C54" s="26" t="s">
        <v>64</v>
      </c>
      <c r="GY54" s="1"/>
    </row>
    <row r="55" spans="1:207" x14ac:dyDescent="0.25">
      <c r="A55" t="s">
        <v>68</v>
      </c>
      <c r="B55" t="s">
        <v>10</v>
      </c>
      <c r="C55" t="s">
        <v>68</v>
      </c>
      <c r="GY55" s="1"/>
    </row>
    <row r="56" spans="1:207" x14ac:dyDescent="0.25">
      <c r="A56" s="26" t="s">
        <v>55</v>
      </c>
      <c r="C56" s="26" t="s">
        <v>55</v>
      </c>
    </row>
    <row r="57" spans="1:207" x14ac:dyDescent="0.25">
      <c r="A57" t="s">
        <v>70</v>
      </c>
      <c r="B57" t="s">
        <v>12</v>
      </c>
      <c r="C57" t="s">
        <v>70</v>
      </c>
    </row>
    <row r="58" spans="1:207" x14ac:dyDescent="0.25">
      <c r="A58" t="s">
        <v>47</v>
      </c>
      <c r="B58" t="s">
        <v>15</v>
      </c>
      <c r="C58" t="s">
        <v>47</v>
      </c>
    </row>
    <row r="59" spans="1:207" x14ac:dyDescent="0.25">
      <c r="A59" t="s">
        <v>69</v>
      </c>
      <c r="B59" t="s">
        <v>22</v>
      </c>
      <c r="C59" t="s">
        <v>69</v>
      </c>
    </row>
  </sheetData>
  <sortState ref="A4:MM23">
    <sortCondition ref="B4:B23"/>
  </sortState>
  <mergeCells count="11">
    <mergeCell ref="FC1:GG1"/>
    <mergeCell ref="F1:AJ1"/>
    <mergeCell ref="AK1:BN1"/>
    <mergeCell ref="BO1:CS1"/>
    <mergeCell ref="CT1:DW1"/>
    <mergeCell ref="DX1:FB1"/>
    <mergeCell ref="JU1:KY1"/>
    <mergeCell ref="IK32:IO32"/>
    <mergeCell ref="IQ1:JT1"/>
    <mergeCell ref="HL1:IP1"/>
    <mergeCell ref="GH1:HK1"/>
  </mergeCells>
  <conditionalFormatting sqref="F7:CY7 DA7:DC7 F9:CY9 DA9:DC9 F10:DC12 F25:DC28 DH21:FB21 F23:DC23 F22:CZ22 DV20:FB20 F16:CZ16 F15:DC15 F14:CZ14 F8:DC8 F2:DC6 F24:CS24 F13:CS13 F20:CS21 DP14:EN14 DP16:EN16 DE15:EN15 DE18:FB19 DE17:EB17 DO22:GG22 FD18:GF18 EU17:GF17 EY15:GN15 EU16:GG16 GH18:GN18 DL24:GV24 DE23:GV23 DE10:GN12 EY14:GG14 FD19:GG20 F17:DC19 DE7:GF7 GH7:GK7 FD21:GM21 GM20:GT20 DG13:GG13 DE9:GR9 IF7:JN7 GL13:GN13 DE6:GR6 GT6 HA6 HO22:JC22 HL15:JG15 IQ19:KY19 DE2:KY3 DE5:HK5 DE8:GK8 IS4:JG4 JP21:KP21 HL10 GM8:GV8 IG14:JG14 HO14:IA14 IC14:ID14 DE4:IB4 HL23:IJ23 DE28:KY28 DE25:HL27 HL24 HZ27:KY27 HQ8:IJ8 IQ8:JG8 HL11:IV11 HL9:IC9 HV10:IJ10 IJ9:IN9 KR9 KD23:KP23 IQ20:JN20 IQ13:JT13 JV13:KY13 HW26:KY26 JH10:JR10 KA14:KY14 IX11:KY11 HL12:JS12 KK15:KY15 HO16:KJ16 JW6:KP6 HZ24:KY24 HW25:JF25 KD10:KP10 JH25:KY25 JW5:KJ5 HM5:JO5 HQ6:JS6">
    <cfRule type="expression" dxfId="413" priority="365">
      <formula>F$3=TODAY()</formula>
    </cfRule>
  </conditionalFormatting>
  <conditionalFormatting sqref="F2:DC2 DE2:KY2">
    <cfRule type="expression" dxfId="412" priority="366">
      <formula>#REF!="ср"</formula>
    </cfRule>
  </conditionalFormatting>
  <conditionalFormatting sqref="DD2:DD12 DD25:DD28 DD23 DD17:DD19 DD15">
    <cfRule type="expression" dxfId="411" priority="362">
      <formula>DD$3=TODAY()</formula>
    </cfRule>
  </conditionalFormatting>
  <conditionalFormatting sqref="DD2">
    <cfRule type="expression" dxfId="410" priority="363">
      <formula>#REF!="ср"</formula>
    </cfRule>
  </conditionalFormatting>
  <conditionalFormatting sqref="DE24:DK24 CT24:DC24">
    <cfRule type="expression" dxfId="409" priority="361">
      <formula>CT$3=TODAY()</formula>
    </cfRule>
  </conditionalFormatting>
  <conditionalFormatting sqref="DD24">
    <cfRule type="expression" dxfId="408" priority="360">
      <formula>DD$3=TODAY()</formula>
    </cfRule>
  </conditionalFormatting>
  <conditionalFormatting sqref="CZ7">
    <cfRule type="expression" dxfId="407" priority="359">
      <formula>CZ$3=TODAY()</formula>
    </cfRule>
  </conditionalFormatting>
  <conditionalFormatting sqref="CZ9">
    <cfRule type="expression" dxfId="406" priority="358">
      <formula>CZ$3=TODAY()</formula>
    </cfRule>
  </conditionalFormatting>
  <conditionalFormatting sqref="CT13:DF13">
    <cfRule type="expression" dxfId="405" priority="357">
      <formula>CT$3=TODAY()</formula>
    </cfRule>
  </conditionalFormatting>
  <conditionalFormatting sqref="CT20:DF20">
    <cfRule type="expression" dxfId="404" priority="356">
      <formula>CT$3=TODAY()</formula>
    </cfRule>
  </conditionalFormatting>
  <conditionalFormatting sqref="DH20:DT20">
    <cfRule type="expression" dxfId="403" priority="355">
      <formula>DH$3=TODAY()</formula>
    </cfRule>
  </conditionalFormatting>
  <conditionalFormatting sqref="DU20">
    <cfRule type="expression" dxfId="402" priority="354">
      <formula>DU$3=TODAY()</formula>
    </cfRule>
  </conditionalFormatting>
  <conditionalFormatting sqref="CT21:DF21">
    <cfRule type="expression" dxfId="401" priority="353">
      <formula>CT$3=TODAY()</formula>
    </cfRule>
  </conditionalFormatting>
  <conditionalFormatting sqref="DG21">
    <cfRule type="expression" dxfId="400" priority="352">
      <formula>DG$3=TODAY()</formula>
    </cfRule>
  </conditionalFormatting>
  <conditionalFormatting sqref="DG20">
    <cfRule type="expression" dxfId="399" priority="351">
      <formula>DG$3=TODAY()</formula>
    </cfRule>
  </conditionalFormatting>
  <conditionalFormatting sqref="DN22">
    <cfRule type="expression" dxfId="398" priority="350">
      <formula>DN$3=TODAY()</formula>
    </cfRule>
  </conditionalFormatting>
  <conditionalFormatting sqref="DA14:DM14">
    <cfRule type="expression" dxfId="397" priority="349">
      <formula>DA$3=TODAY()</formula>
    </cfRule>
  </conditionalFormatting>
  <conditionalFormatting sqref="DA22:DM22">
    <cfRule type="expression" dxfId="396" priority="348">
      <formula>DA$3=TODAY()</formula>
    </cfRule>
  </conditionalFormatting>
  <conditionalFormatting sqref="DN14">
    <cfRule type="expression" dxfId="395" priority="347">
      <formula>DN$3=TODAY()</formula>
    </cfRule>
  </conditionalFormatting>
  <conditionalFormatting sqref="DA16:DO16">
    <cfRule type="expression" dxfId="394" priority="346">
      <formula>DA$3=TODAY()</formula>
    </cfRule>
  </conditionalFormatting>
  <conditionalFormatting sqref="DO14">
    <cfRule type="expression" dxfId="393" priority="345">
      <formula>DO$3=TODAY()</formula>
    </cfRule>
  </conditionalFormatting>
  <conditionalFormatting sqref="EO14:ES16">
    <cfRule type="expression" dxfId="392" priority="344">
      <formula>EO$3=TODAY()</formula>
    </cfRule>
  </conditionalFormatting>
  <conditionalFormatting sqref="ET14:ET16">
    <cfRule type="expression" dxfId="391" priority="343">
      <formula>ET$3=TODAY()</formula>
    </cfRule>
  </conditionalFormatting>
  <conditionalFormatting sqref="EU14:EU15">
    <cfRule type="expression" dxfId="390" priority="342">
      <formula>EU$3=TODAY()</formula>
    </cfRule>
  </conditionalFormatting>
  <conditionalFormatting sqref="EC17:ES17">
    <cfRule type="expression" dxfId="389" priority="341">
      <formula>EC$3=TODAY()</formula>
    </cfRule>
  </conditionalFormatting>
  <conditionalFormatting sqref="FC18:FC21">
    <cfRule type="expression" dxfId="388" priority="340">
      <formula>FC$3=TODAY()</formula>
    </cfRule>
  </conditionalFormatting>
  <conditionalFormatting sqref="EV14:EV15">
    <cfRule type="expression" dxfId="387" priority="339">
      <formula>EV$3=TODAY()</formula>
    </cfRule>
  </conditionalFormatting>
  <conditionalFormatting sqref="EW14:EW15">
    <cfRule type="expression" dxfId="386" priority="338">
      <formula>EW$3=TODAY()</formula>
    </cfRule>
  </conditionalFormatting>
  <conditionalFormatting sqref="ET17">
    <cfRule type="expression" dxfId="385" priority="337">
      <formula>ET$3=TODAY()</formula>
    </cfRule>
  </conditionalFormatting>
  <conditionalFormatting sqref="EX14:EX15">
    <cfRule type="expression" dxfId="384" priority="336">
      <formula>EX$3=TODAY()</formula>
    </cfRule>
  </conditionalFormatting>
  <conditionalFormatting sqref="GG17">
    <cfRule type="expression" dxfId="383" priority="335">
      <formula>GG$3=TODAY()</formula>
    </cfRule>
  </conditionalFormatting>
  <conditionalFormatting sqref="GW24:HK24">
    <cfRule type="expression" dxfId="382" priority="334">
      <formula>GW$3=TODAY()</formula>
    </cfRule>
  </conditionalFormatting>
  <conditionalFormatting sqref="GW8:HA8 GX10:HK11 GW23:GX23 GX18:HA18 GX15:HK15">
    <cfRule type="expression" dxfId="381" priority="333">
      <formula>GW$3=TODAY()</formula>
    </cfRule>
  </conditionalFormatting>
  <conditionalFormatting sqref="GO10:GW11 GO18:GW18 GO15:GW15 GO12:GS12">
    <cfRule type="expression" dxfId="380" priority="332">
      <formula>GO$3=TODAY()</formula>
    </cfRule>
  </conditionalFormatting>
  <conditionalFormatting sqref="GH22:HF22">
    <cfRule type="expression" dxfId="379" priority="331">
      <formula>GH$3=TODAY()</formula>
    </cfRule>
  </conditionalFormatting>
  <conditionalFormatting sqref="GI17:GR17">
    <cfRule type="expression" dxfId="378" priority="323">
      <formula>GI$3=TODAY()</formula>
    </cfRule>
  </conditionalFormatting>
  <conditionalFormatting sqref="GH16:GR16">
    <cfRule type="expression" dxfId="377" priority="329">
      <formula>GH$3=TODAY()</formula>
    </cfRule>
  </conditionalFormatting>
  <conditionalFormatting sqref="GH14:GR14">
    <cfRule type="expression" dxfId="376" priority="328">
      <formula>GH$3=TODAY()</formula>
    </cfRule>
  </conditionalFormatting>
  <conditionalFormatting sqref="GH17">
    <cfRule type="expression" dxfId="375" priority="327">
      <formula>GH$3=TODAY()</formula>
    </cfRule>
  </conditionalFormatting>
  <conditionalFormatting sqref="GH19">
    <cfRule type="expression" dxfId="374" priority="326">
      <formula>GH$3=TODAY()</formula>
    </cfRule>
  </conditionalFormatting>
  <conditionalFormatting sqref="GH20">
    <cfRule type="expression" dxfId="373" priority="325">
      <formula>GH$3=TODAY()</formula>
    </cfRule>
  </conditionalFormatting>
  <conditionalFormatting sqref="GG18">
    <cfRule type="expression" dxfId="372" priority="324">
      <formula>GG$3=TODAY()</formula>
    </cfRule>
  </conditionalFormatting>
  <conditionalFormatting sqref="GI19:GR19">
    <cfRule type="expression" dxfId="371" priority="322">
      <formula>GI$3=TODAY()</formula>
    </cfRule>
  </conditionalFormatting>
  <conditionalFormatting sqref="GI20:GR20">
    <cfRule type="expression" dxfId="370" priority="321">
      <formula>GI$3=TODAY()</formula>
    </cfRule>
  </conditionalFormatting>
  <conditionalFormatting sqref="GG7">
    <cfRule type="expression" dxfId="369" priority="320">
      <formula>GG$3=TODAY()</formula>
    </cfRule>
  </conditionalFormatting>
  <conditionalFormatting sqref="GS9:HK9">
    <cfRule type="expression" dxfId="368" priority="319">
      <formula>GS$3=TODAY()</formula>
    </cfRule>
  </conditionalFormatting>
  <conditionalFormatting sqref="GL7">
    <cfRule type="expression" dxfId="367" priority="318">
      <formula>GL$3=TODAY()</formula>
    </cfRule>
  </conditionalFormatting>
  <conditionalFormatting sqref="GM7:HD7">
    <cfRule type="expression" dxfId="366" priority="317">
      <formula>GM$3=TODAY()</formula>
    </cfRule>
  </conditionalFormatting>
  <conditionalFormatting sqref="GS16:HK16">
    <cfRule type="expression" dxfId="365" priority="316">
      <formula>GS$3=TODAY()</formula>
    </cfRule>
  </conditionalFormatting>
  <conditionalFormatting sqref="GS17:HK17">
    <cfRule type="expression" dxfId="364" priority="315">
      <formula>GS$3=TODAY()</formula>
    </cfRule>
  </conditionalFormatting>
  <conditionalFormatting sqref="GS20">
    <cfRule type="expression" dxfId="363" priority="314">
      <formula>GS$3=TODAY()</formula>
    </cfRule>
  </conditionalFormatting>
  <conditionalFormatting sqref="GU20:GY20">
    <cfRule type="expression" dxfId="362" priority="313">
      <formula>GU$3=TODAY()</formula>
    </cfRule>
  </conditionalFormatting>
  <conditionalFormatting sqref="GV21:GX21">
    <cfRule type="expression" dxfId="361" priority="311">
      <formula>GV$3=TODAY()</formula>
    </cfRule>
  </conditionalFormatting>
  <conditionalFormatting sqref="HH20:HK20">
    <cfRule type="expression" dxfId="360" priority="310">
      <formula>HH$3=TODAY()</formula>
    </cfRule>
  </conditionalFormatting>
  <conditionalFormatting sqref="GS19:HK19">
    <cfRule type="expression" dxfId="359" priority="309">
      <formula>GS$3=TODAY()</formula>
    </cfRule>
  </conditionalFormatting>
  <conditionalFormatting sqref="GS14:HK14">
    <cfRule type="expression" dxfId="358" priority="308">
      <formula>GS$3=TODAY()</formula>
    </cfRule>
  </conditionalFormatting>
  <conditionalFormatting sqref="GN21:GS21">
    <cfRule type="expression" dxfId="357" priority="307">
      <formula>GN$3=TODAY()</formula>
    </cfRule>
  </conditionalFormatting>
  <conditionalFormatting sqref="GT21:GU21">
    <cfRule type="expression" dxfId="356" priority="306">
      <formula>GT$3=TODAY()</formula>
    </cfRule>
  </conditionalFormatting>
  <conditionalFormatting sqref="HB20:HG20">
    <cfRule type="expression" dxfId="355" priority="304">
      <formula>HB$3=TODAY()</formula>
    </cfRule>
  </conditionalFormatting>
  <conditionalFormatting sqref="GO13">
    <cfRule type="expression" dxfId="354" priority="303">
      <formula>GO$3=TODAY()</formula>
    </cfRule>
  </conditionalFormatting>
  <conditionalFormatting sqref="GP13:GS13">
    <cfRule type="expression" dxfId="353" priority="302">
      <formula>GP$3=TODAY()</formula>
    </cfRule>
  </conditionalFormatting>
  <conditionalFormatting sqref="GT13:HC13">
    <cfRule type="expression" dxfId="352" priority="301">
      <formula>GT$3=TODAY()</formula>
    </cfRule>
  </conditionalFormatting>
  <conditionalFormatting sqref="GH13:GK13">
    <cfRule type="expression" dxfId="351" priority="300">
      <formula>GH$3=TODAY()</formula>
    </cfRule>
  </conditionalFormatting>
  <conditionalFormatting sqref="GS6">
    <cfRule type="expression" dxfId="350" priority="297">
      <formula>GS$3=TODAY()</formula>
    </cfRule>
  </conditionalFormatting>
  <conditionalFormatting sqref="GU6:GW6">
    <cfRule type="expression" dxfId="349" priority="296">
      <formula>GU$3=TODAY()</formula>
    </cfRule>
  </conditionalFormatting>
  <conditionalFormatting sqref="HF13:HK13">
    <cfRule type="expression" dxfId="348" priority="264">
      <formula>HF$3=TODAY()</formula>
    </cfRule>
  </conditionalFormatting>
  <conditionalFormatting sqref="HM22:HN22">
    <cfRule type="expression" dxfId="347" priority="291">
      <formula>HM$3=TODAY()</formula>
    </cfRule>
  </conditionalFormatting>
  <conditionalFormatting sqref="HM16:HN16">
    <cfRule type="expression" dxfId="346" priority="289">
      <formula>HM$3=TODAY()</formula>
    </cfRule>
  </conditionalFormatting>
  <conditionalFormatting sqref="HM14:HN14">
    <cfRule type="expression" dxfId="345" priority="287">
      <formula>HM$3=TODAY()</formula>
    </cfRule>
  </conditionalFormatting>
  <conditionalFormatting sqref="GZ20:HA20">
    <cfRule type="expression" dxfId="344" priority="284">
      <formula>GZ$3=TODAY()</formula>
    </cfRule>
  </conditionalFormatting>
  <conditionalFormatting sqref="GX6">
    <cfRule type="expression" dxfId="343" priority="283">
      <formula>GX$3=TODAY()</formula>
    </cfRule>
  </conditionalFormatting>
  <conditionalFormatting sqref="GU12:GX12">
    <cfRule type="expression" dxfId="342" priority="282">
      <formula>GU$3=TODAY()</formula>
    </cfRule>
  </conditionalFormatting>
  <conditionalFormatting sqref="GT12">
    <cfRule type="expression" dxfId="341" priority="281">
      <formula>GT$3=TODAY()</formula>
    </cfRule>
  </conditionalFormatting>
  <conditionalFormatting sqref="GY12:GZ12">
    <cfRule type="expression" dxfId="340" priority="280">
      <formula>GY$3=TODAY()</formula>
    </cfRule>
  </conditionalFormatting>
  <conditionalFormatting sqref="GY6:GZ6">
    <cfRule type="expression" dxfId="339" priority="279">
      <formula>GY$3=TODAY()</formula>
    </cfRule>
  </conditionalFormatting>
  <conditionalFormatting sqref="HL14">
    <cfRule type="expression" dxfId="338" priority="274">
      <formula>HL$3=TODAY()</formula>
    </cfRule>
  </conditionalFormatting>
  <conditionalFormatting sqref="HL16">
    <cfRule type="expression" dxfId="337" priority="273">
      <formula>HL$3=TODAY()</formula>
    </cfRule>
  </conditionalFormatting>
  <conditionalFormatting sqref="HA12">
    <cfRule type="expression" dxfId="336" priority="270">
      <formula>HA$3=TODAY()</formula>
    </cfRule>
  </conditionalFormatting>
  <conditionalFormatting sqref="HB12:HC12">
    <cfRule type="expression" dxfId="335" priority="269">
      <formula>HB$3=TODAY()</formula>
    </cfRule>
  </conditionalFormatting>
  <conditionalFormatting sqref="HD13:HE13">
    <cfRule type="expression" dxfId="334" priority="268">
      <formula>HD$3=TODAY()</formula>
    </cfRule>
  </conditionalFormatting>
  <conditionalFormatting sqref="HD12:HK12">
    <cfRule type="expression" dxfId="333" priority="263">
      <formula>HD$3=TODAY()</formula>
    </cfRule>
  </conditionalFormatting>
  <conditionalFormatting sqref="GY23:HK23">
    <cfRule type="expression" dxfId="332" priority="258">
      <formula>GY$3=TODAY()</formula>
    </cfRule>
  </conditionalFormatting>
  <conditionalFormatting sqref="HL22">
    <cfRule type="expression" dxfId="331" priority="257">
      <formula>HL$3=TODAY()</formula>
    </cfRule>
  </conditionalFormatting>
  <conditionalFormatting sqref="HH22:HK22">
    <cfRule type="expression" dxfId="330" priority="256">
      <formula>HH$3=TODAY()</formula>
    </cfRule>
  </conditionalFormatting>
  <conditionalFormatting sqref="HQ18:IJ18">
    <cfRule type="expression" dxfId="329" priority="255">
      <formula>HQ$3=TODAY()</formula>
    </cfRule>
  </conditionalFormatting>
  <conditionalFormatting sqref="HL17">
    <cfRule type="expression" dxfId="328" priority="238">
      <formula>HL$3=TODAY()</formula>
    </cfRule>
  </conditionalFormatting>
  <conditionalFormatting sqref="HM13:IP13">
    <cfRule type="expression" dxfId="327" priority="247">
      <formula>HM$3=TODAY()</formula>
    </cfRule>
  </conditionalFormatting>
  <conditionalFormatting sqref="HL13">
    <cfRule type="expression" dxfId="326" priority="246">
      <formula>HL$3=TODAY()</formula>
    </cfRule>
  </conditionalFormatting>
  <conditionalFormatting sqref="HM19:IP19">
    <cfRule type="expression" dxfId="325" priority="245">
      <formula>HM$3=TODAY()</formula>
    </cfRule>
  </conditionalFormatting>
  <conditionalFormatting sqref="HL19">
    <cfRule type="expression" dxfId="324" priority="244">
      <formula>HL$3=TODAY()</formula>
    </cfRule>
  </conditionalFormatting>
  <conditionalFormatting sqref="HM20:IE20">
    <cfRule type="expression" dxfId="323" priority="243">
      <formula>HM$3=TODAY()</formula>
    </cfRule>
  </conditionalFormatting>
  <conditionalFormatting sqref="HL20">
    <cfRule type="expression" dxfId="322" priority="242">
      <formula>HL$3=TODAY()</formula>
    </cfRule>
  </conditionalFormatting>
  <conditionalFormatting sqref="HM21:HN21 ID21:IO21">
    <cfRule type="expression" dxfId="321" priority="241">
      <formula>HM$3=TODAY()</formula>
    </cfRule>
  </conditionalFormatting>
  <conditionalFormatting sqref="IF20:IP20">
    <cfRule type="expression" dxfId="320" priority="237">
      <formula>IF$3=TODAY()</formula>
    </cfRule>
  </conditionalFormatting>
  <conditionalFormatting sqref="HF7">
    <cfRule type="expression" dxfId="319" priority="232">
      <formula>HF$3=TODAY()</formula>
    </cfRule>
  </conditionalFormatting>
  <conditionalFormatting sqref="GY21:HF21">
    <cfRule type="expression" dxfId="318" priority="236">
      <formula>GY$3=TODAY()</formula>
    </cfRule>
  </conditionalFormatting>
  <conditionalFormatting sqref="GY21:HD21">
    <cfRule type="expression" dxfId="317" priority="235">
      <formula>GY$3=TODAY()</formula>
    </cfRule>
  </conditionalFormatting>
  <conditionalFormatting sqref="HE21">
    <cfRule type="expression" dxfId="316" priority="234">
      <formula>HE$3=TODAY()</formula>
    </cfRule>
  </conditionalFormatting>
  <conditionalFormatting sqref="HG21:HK21">
    <cfRule type="expression" dxfId="315" priority="233">
      <formula>HG$3=TODAY()</formula>
    </cfRule>
  </conditionalFormatting>
  <conditionalFormatting sqref="HG7:HK7">
    <cfRule type="expression" dxfId="314" priority="231">
      <formula>HG$3=TODAY()</formula>
    </cfRule>
  </conditionalFormatting>
  <conditionalFormatting sqref="HE7">
    <cfRule type="expression" dxfId="313" priority="230">
      <formula>HE$3=TODAY()</formula>
    </cfRule>
  </conditionalFormatting>
  <conditionalFormatting sqref="HE7">
    <cfRule type="expression" dxfId="312" priority="229">
      <formula>HE$3=TODAY()</formula>
    </cfRule>
  </conditionalFormatting>
  <conditionalFormatting sqref="HL5">
    <cfRule type="expression" dxfId="311" priority="228">
      <formula>HL$3=TODAY()</formula>
    </cfRule>
  </conditionalFormatting>
  <conditionalFormatting sqref="HL21">
    <cfRule type="expression" dxfId="310" priority="227">
      <formula>HL$3=TODAY()</formula>
    </cfRule>
  </conditionalFormatting>
  <conditionalFormatting sqref="HG22">
    <cfRule type="expression" dxfId="309" priority="225">
      <formula>HG$3=TODAY()</formula>
    </cfRule>
  </conditionalFormatting>
  <conditionalFormatting sqref="HM17:IJ17">
    <cfRule type="expression" dxfId="308" priority="199">
      <formula>HM$3=TODAY()</formula>
    </cfRule>
  </conditionalFormatting>
  <conditionalFormatting sqref="HX21:IC21">
    <cfRule type="expression" dxfId="307" priority="220">
      <formula>HX$3=TODAY()</formula>
    </cfRule>
  </conditionalFormatting>
  <conditionalFormatting sqref="GL8">
    <cfRule type="expression" dxfId="306" priority="212">
      <formula>GL$3=TODAY()</formula>
    </cfRule>
  </conditionalFormatting>
  <conditionalFormatting sqref="HL7:IE7">
    <cfRule type="expression" dxfId="305" priority="210">
      <formula>HL$3=TODAY()</formula>
    </cfRule>
  </conditionalFormatting>
  <conditionalFormatting sqref="HM10:HT10">
    <cfRule type="expression" dxfId="304" priority="213">
      <formula>HM$3=TODAY()</formula>
    </cfRule>
  </conditionalFormatting>
  <conditionalFormatting sqref="IF14">
    <cfRule type="expression" dxfId="303" priority="369">
      <formula>IB$3=TODAY()</formula>
    </cfRule>
  </conditionalFormatting>
  <conditionalFormatting sqref="IE14">
    <cfRule type="expression" dxfId="302" priority="211">
      <formula>IE$3=TODAY()</formula>
    </cfRule>
  </conditionalFormatting>
  <conditionalFormatting sqref="HU10">
    <cfRule type="expression" dxfId="301" priority="208">
      <formula>HU$3=TODAY()</formula>
    </cfRule>
  </conditionalFormatting>
  <conditionalFormatting sqref="IC4 IR4">
    <cfRule type="expression" dxfId="300" priority="207">
      <formula>IC$3=TODAY()</formula>
    </cfRule>
  </conditionalFormatting>
  <conditionalFormatting sqref="HO21:HW21">
    <cfRule type="expression" dxfId="299" priority="206">
      <formula>HO$3=TODAY()</formula>
    </cfRule>
  </conditionalFormatting>
  <conditionalFormatting sqref="HM24:HV27">
    <cfRule type="expression" dxfId="298" priority="205">
      <formula>HM$3=TODAY()</formula>
    </cfRule>
  </conditionalFormatting>
  <conditionalFormatting sqref="HW24:HY24">
    <cfRule type="expression" dxfId="297" priority="203">
      <formula>HW$3=TODAY()</formula>
    </cfRule>
  </conditionalFormatting>
  <conditionalFormatting sqref="IB14">
    <cfRule type="expression" dxfId="296" priority="196">
      <formula>IB$3=TODAY()</formula>
    </cfRule>
  </conditionalFormatting>
  <conditionalFormatting sqref="HW27:HY27">
    <cfRule type="expression" dxfId="295" priority="202">
      <formula>HW$3=TODAY()</formula>
    </cfRule>
  </conditionalFormatting>
  <conditionalFormatting sqref="IN17:IO17">
    <cfRule type="expression" dxfId="294" priority="194">
      <formula>IN$3=TODAY()</formula>
    </cfRule>
  </conditionalFormatting>
  <conditionalFormatting sqref="IQ21:JG21">
    <cfRule type="expression" dxfId="293" priority="191">
      <formula>IQ$3=TODAY()</formula>
    </cfRule>
  </conditionalFormatting>
  <conditionalFormatting sqref="IK18:IO18">
    <cfRule type="expression" dxfId="292" priority="195">
      <formula>IK$3=TODAY()</formula>
    </cfRule>
  </conditionalFormatting>
  <conditionalFormatting sqref="IP17:IP18">
    <cfRule type="expression" dxfId="291" priority="186">
      <formula>IP$3=TODAY()</formula>
    </cfRule>
  </conditionalFormatting>
  <conditionalFormatting sqref="IO9:IZ9">
    <cfRule type="expression" dxfId="290" priority="168">
      <formula>IO$3=TODAY()</formula>
    </cfRule>
  </conditionalFormatting>
  <conditionalFormatting sqref="IQ17:JG18">
    <cfRule type="expression" dxfId="289" priority="192">
      <formula>IQ$3=TODAY()</formula>
    </cfRule>
  </conditionalFormatting>
  <conditionalFormatting sqref="IK23:IV23">
    <cfRule type="expression" dxfId="288" priority="171">
      <formula>IK$3=TODAY()</formula>
    </cfRule>
  </conditionalFormatting>
  <conditionalFormatting sqref="IY23:JG23">
    <cfRule type="expression" dxfId="287" priority="180">
      <formula>IY$3=TODAY()</formula>
    </cfRule>
  </conditionalFormatting>
  <conditionalFormatting sqref="KA7:KY7">
    <cfRule type="expression" dxfId="286" priority="162">
      <formula>KA$3=TODAY()</formula>
    </cfRule>
  </conditionalFormatting>
  <conditionalFormatting sqref="IP21">
    <cfRule type="expression" dxfId="285" priority="185">
      <formula>IP$3=TODAY()</formula>
    </cfRule>
  </conditionalFormatting>
  <conditionalFormatting sqref="JH23:JM23 JO23:JT23">
    <cfRule type="expression" dxfId="284" priority="173">
      <formula>JH$3=TODAY()</formula>
    </cfRule>
  </conditionalFormatting>
  <conditionalFormatting sqref="IW10:IX10">
    <cfRule type="expression" dxfId="283" priority="183">
      <formula>IW$3=TODAY()</formula>
    </cfRule>
  </conditionalFormatting>
  <conditionalFormatting sqref="IW23:IX23">
    <cfRule type="expression" dxfId="282" priority="182">
      <formula>IW$3=TODAY()</formula>
    </cfRule>
  </conditionalFormatting>
  <conditionalFormatting sqref="IY10:JG10">
    <cfRule type="expression" dxfId="281" priority="181">
      <formula>IY$3=TODAY()</formula>
    </cfRule>
  </conditionalFormatting>
  <conditionalFormatting sqref="IK10:IV10">
    <cfRule type="expression" dxfId="280" priority="169">
      <formula>IK$3=TODAY()</formula>
    </cfRule>
  </conditionalFormatting>
  <conditionalFormatting sqref="JH18:JO18">
    <cfRule type="expression" dxfId="279" priority="174">
      <formula>JH$3=TODAY()</formula>
    </cfRule>
  </conditionalFormatting>
  <conditionalFormatting sqref="IK17:IM17">
    <cfRule type="expression" dxfId="278" priority="170">
      <formula>IK$3=TODAY()</formula>
    </cfRule>
  </conditionalFormatting>
  <conditionalFormatting sqref="JH17:JT17">
    <cfRule type="expression" dxfId="277" priority="175">
      <formula>JH$3=TODAY()</formula>
    </cfRule>
  </conditionalFormatting>
  <conditionalFormatting sqref="JT9">
    <cfRule type="expression" dxfId="276" priority="167">
      <formula>JT$3=TODAY()</formula>
    </cfRule>
  </conditionalFormatting>
  <conditionalFormatting sqref="JU9:KF9">
    <cfRule type="expression" dxfId="275" priority="158">
      <formula>JU$3=TODAY()</formula>
    </cfRule>
  </conditionalFormatting>
  <conditionalFormatting sqref="JW4:KY4">
    <cfRule type="expression" dxfId="274" priority="165">
      <formula>JW$3=TODAY()</formula>
    </cfRule>
  </conditionalFormatting>
  <conditionalFormatting sqref="KK8:KT8">
    <cfRule type="expression" dxfId="273" priority="157">
      <formula>KK$3=TODAY()</formula>
    </cfRule>
  </conditionalFormatting>
  <conditionalFormatting sqref="KR18:KX18">
    <cfRule type="expression" dxfId="272" priority="138">
      <formula>KR$3=TODAY()</formula>
    </cfRule>
  </conditionalFormatting>
  <conditionalFormatting sqref="JU23">
    <cfRule type="expression" dxfId="271" priority="152">
      <formula>JU$3=TODAY()</formula>
    </cfRule>
  </conditionalFormatting>
  <conditionalFormatting sqref="KG22:KP22 KV22:KY22">
    <cfRule type="expression" dxfId="270" priority="151">
      <formula>KG$3=TODAY()</formula>
    </cfRule>
  </conditionalFormatting>
  <conditionalFormatting sqref="JV22:KF22">
    <cfRule type="expression" dxfId="269" priority="125">
      <formula>JV$3=TODAY()</formula>
    </cfRule>
  </conditionalFormatting>
  <conditionalFormatting sqref="KA20:KP20 KV20:KY20">
    <cfRule type="expression" dxfId="268" priority="139">
      <formula>KA$3=TODAY()</formula>
    </cfRule>
  </conditionalFormatting>
  <conditionalFormatting sqref="KY18">
    <cfRule type="expression" dxfId="267" priority="137">
      <formula>KY$3=TODAY()</formula>
    </cfRule>
  </conditionalFormatting>
  <conditionalFormatting sqref="JU13">
    <cfRule type="expression" dxfId="266" priority="135">
      <formula>JU$3=TODAY()</formula>
    </cfRule>
  </conditionalFormatting>
  <conditionalFormatting sqref="JU17">
    <cfRule type="expression" dxfId="265" priority="133">
      <formula>JU$3=TODAY()</formula>
    </cfRule>
  </conditionalFormatting>
  <conditionalFormatting sqref="JV17:KT17 KY17">
    <cfRule type="expression" dxfId="264" priority="132">
      <formula>JV$3=TODAY()</formula>
    </cfRule>
  </conditionalFormatting>
  <conditionalFormatting sqref="JV8:KB8">
    <cfRule type="expression" dxfId="263" priority="131">
      <formula>JV$3=TODAY()</formula>
    </cfRule>
  </conditionalFormatting>
  <conditionalFormatting sqref="JW23:KC23">
    <cfRule type="expression" dxfId="262" priority="128">
      <formula>JW$3=TODAY()</formula>
    </cfRule>
  </conditionalFormatting>
  <conditionalFormatting sqref="JS4">
    <cfRule type="expression" dxfId="261" priority="115">
      <formula>KK$3=TODAY()</formula>
    </cfRule>
  </conditionalFormatting>
  <conditionalFormatting sqref="JH4:JL4">
    <cfRule type="expression" dxfId="260" priority="118">
      <formula>JJ$3=TODAY()</formula>
    </cfRule>
  </conditionalFormatting>
  <conditionalFormatting sqref="JN4 JP4:JR4">
    <cfRule type="expression" dxfId="259" priority="117">
      <formula>KF$3=TODAY()</formula>
    </cfRule>
  </conditionalFormatting>
  <conditionalFormatting sqref="JU15">
    <cfRule type="expression" dxfId="258" priority="110">
      <formula>JU$3=TODAY()</formula>
    </cfRule>
  </conditionalFormatting>
  <conditionalFormatting sqref="JT22">
    <cfRule type="expression" dxfId="257" priority="106">
      <formula>JT$3=TODAY()</formula>
    </cfRule>
  </conditionalFormatting>
  <conditionalFormatting sqref="JU22">
    <cfRule type="expression" dxfId="256" priority="105">
      <formula>JU$3=TODAY()</formula>
    </cfRule>
  </conditionalFormatting>
  <conditionalFormatting sqref="JA9:JL9">
    <cfRule type="expression" dxfId="255" priority="97">
      <formula>JA$3=TODAY()</formula>
    </cfRule>
  </conditionalFormatting>
  <conditionalFormatting sqref="JU8">
    <cfRule type="expression" dxfId="254" priority="103">
      <formula>JU$3=TODAY()</formula>
    </cfRule>
  </conditionalFormatting>
  <conditionalFormatting sqref="JV14:JZ14">
    <cfRule type="expression" dxfId="253" priority="101">
      <formula>JV$3=TODAY()</formula>
    </cfRule>
  </conditionalFormatting>
  <conditionalFormatting sqref="JU14">
    <cfRule type="expression" dxfId="252" priority="100">
      <formula>JU$3=TODAY()</formula>
    </cfRule>
  </conditionalFormatting>
  <conditionalFormatting sqref="JH8:JN8">
    <cfRule type="expression" dxfId="251" priority="84">
      <formula>JH$3=TODAY()</formula>
    </cfRule>
  </conditionalFormatting>
  <conditionalFormatting sqref="JO8">
    <cfRule type="expression" dxfId="250" priority="81">
      <formula>JO$3=TODAY()</formula>
    </cfRule>
  </conditionalFormatting>
  <conditionalFormatting sqref="JP8:JT8">
    <cfRule type="expression" dxfId="249" priority="83">
      <formula>JP$3=TODAY()</formula>
    </cfRule>
  </conditionalFormatting>
  <conditionalFormatting sqref="JO22:JS22">
    <cfRule type="expression" dxfId="248" priority="82">
      <formula>JO$3=TODAY()</formula>
    </cfRule>
  </conditionalFormatting>
  <conditionalFormatting sqref="JP18:JT18">
    <cfRule type="expression" dxfId="247" priority="71">
      <formula>JP$3=TODAY()</formula>
    </cfRule>
  </conditionalFormatting>
  <conditionalFormatting sqref="JU18">
    <cfRule type="expression" dxfId="246" priority="70">
      <formula>JU$3=TODAY()</formula>
    </cfRule>
  </conditionalFormatting>
  <conditionalFormatting sqref="JW20:JZ20">
    <cfRule type="expression" dxfId="245" priority="53">
      <formula>JW$3=TODAY()</formula>
    </cfRule>
  </conditionalFormatting>
  <conditionalFormatting sqref="JM9:JS9">
    <cfRule type="expression" dxfId="244" priority="68">
      <formula>JM$3=TODAY()</formula>
    </cfRule>
  </conditionalFormatting>
  <conditionalFormatting sqref="JV7">
    <cfRule type="expression" dxfId="243" priority="66">
      <formula>JV$3=TODAY()</formula>
    </cfRule>
  </conditionalFormatting>
  <conditionalFormatting sqref="JW7:JZ7">
    <cfRule type="expression" dxfId="242" priority="67">
      <formula>JW$3=TODAY()</formula>
    </cfRule>
  </conditionalFormatting>
  <conditionalFormatting sqref="JF22">
    <cfRule type="expression" dxfId="241" priority="64">
      <formula>JF$3=TODAY()</formula>
    </cfRule>
  </conditionalFormatting>
  <conditionalFormatting sqref="KH8:KJ8">
    <cfRule type="expression" dxfId="240" priority="50">
      <formula>KH$3=TODAY()</formula>
    </cfRule>
  </conditionalFormatting>
  <conditionalFormatting sqref="JV18">
    <cfRule type="expression" dxfId="239" priority="62">
      <formula>JV$3=TODAY()</formula>
    </cfRule>
  </conditionalFormatting>
  <conditionalFormatting sqref="JV6">
    <cfRule type="expression" dxfId="238" priority="61">
      <formula>JV$3=TODAY()</formula>
    </cfRule>
  </conditionalFormatting>
  <conditionalFormatting sqref="JV23">
    <cfRule type="expression" dxfId="237" priority="60">
      <formula>JV$3=TODAY()</formula>
    </cfRule>
  </conditionalFormatting>
  <conditionalFormatting sqref="JT12">
    <cfRule type="expression" dxfId="236" priority="59">
      <formula>JT$3=TODAY()</formula>
    </cfRule>
  </conditionalFormatting>
  <conditionalFormatting sqref="JT6">
    <cfRule type="expression" dxfId="235" priority="58">
      <formula>JT$3=TODAY()</formula>
    </cfRule>
  </conditionalFormatting>
  <conditionalFormatting sqref="JU6">
    <cfRule type="expression" dxfId="234" priority="57">
      <formula>JU$3=TODAY()</formula>
    </cfRule>
  </conditionalFormatting>
  <conditionalFormatting sqref="JG25">
    <cfRule type="expression" dxfId="233" priority="56">
      <formula>JG$3=TODAY()</formula>
    </cfRule>
  </conditionalFormatting>
  <conditionalFormatting sqref="JV20">
    <cfRule type="expression" dxfId="232" priority="55">
      <formula>JV$3=TODAY()</formula>
    </cfRule>
  </conditionalFormatting>
  <conditionalFormatting sqref="JO20:JU20">
    <cfRule type="expression" dxfId="231" priority="54">
      <formula>JO$3=TODAY()</formula>
    </cfRule>
  </conditionalFormatting>
  <conditionalFormatting sqref="JS10:KB10">
    <cfRule type="expression" dxfId="230" priority="52">
      <formula>JS$3=TODAY()</formula>
    </cfRule>
  </conditionalFormatting>
  <conditionalFormatting sqref="KC8:KG8">
    <cfRule type="expression" dxfId="229" priority="51">
      <formula>KC$3=TODAY()</formula>
    </cfRule>
  </conditionalFormatting>
  <conditionalFormatting sqref="KG9:KP9">
    <cfRule type="expression" dxfId="228" priority="49">
      <formula>KG$3=TODAY()</formula>
    </cfRule>
  </conditionalFormatting>
  <conditionalFormatting sqref="KR22:KU22">
    <cfRule type="expression" dxfId="227" priority="48">
      <formula>KR$3=TODAY()</formula>
    </cfRule>
  </conditionalFormatting>
  <conditionalFormatting sqref="KU8:KY8">
    <cfRule type="expression" dxfId="226" priority="47">
      <formula>KU$3=TODAY()</formula>
    </cfRule>
  </conditionalFormatting>
  <conditionalFormatting sqref="JG22">
    <cfRule type="expression" dxfId="225" priority="46">
      <formula>JG$3=TODAY()</formula>
    </cfRule>
  </conditionalFormatting>
  <conditionalFormatting sqref="JJ14:JT15">
    <cfRule type="expression" dxfId="224" priority="38">
      <formula>JJ$3=TODAY()</formula>
    </cfRule>
  </conditionalFormatting>
  <conditionalFormatting sqref="JH21:JN21">
    <cfRule type="expression" dxfId="223" priority="44">
      <formula>JH$3=TODAY()</formula>
    </cfRule>
  </conditionalFormatting>
  <conditionalFormatting sqref="JO21">
    <cfRule type="expression" dxfId="222" priority="43">
      <formula>JO$3=TODAY()</formula>
    </cfRule>
  </conditionalFormatting>
  <conditionalFormatting sqref="JI14">
    <cfRule type="expression" dxfId="221" priority="42">
      <formula>JI$3=TODAY()</formula>
    </cfRule>
  </conditionalFormatting>
  <conditionalFormatting sqref="JI15">
    <cfRule type="expression" dxfId="220" priority="41">
      <formula>JI$3=TODAY()</formula>
    </cfRule>
  </conditionalFormatting>
  <conditionalFormatting sqref="KQ6:KY6">
    <cfRule type="expression" dxfId="219" priority="35">
      <formula>KQ$3=TODAY()</formula>
    </cfRule>
  </conditionalFormatting>
  <conditionalFormatting sqref="JO7:JT7">
    <cfRule type="expression" dxfId="218" priority="33">
      <formula>JO$3=TODAY()</formula>
    </cfRule>
  </conditionalFormatting>
  <conditionalFormatting sqref="JH22:JN22">
    <cfRule type="expression" dxfId="217" priority="39">
      <formula>JH$3=TODAY()</formula>
    </cfRule>
  </conditionalFormatting>
  <conditionalFormatting sqref="JN23">
    <cfRule type="expression" dxfId="216" priority="37">
      <formula>JN$3=TODAY()</formula>
    </cfRule>
  </conditionalFormatting>
  <conditionalFormatting sqref="JT4">
    <cfRule type="expression" dxfId="215" priority="36">
      <formula>KL$3=TODAY()</formula>
    </cfRule>
  </conditionalFormatting>
  <conditionalFormatting sqref="JU7">
    <cfRule type="expression" dxfId="214" priority="34">
      <formula>JU$3=TODAY()</formula>
    </cfRule>
  </conditionalFormatting>
  <conditionalFormatting sqref="JP5:JS5">
    <cfRule type="expression" dxfId="213" priority="32">
      <formula>JP$3=TODAY()</formula>
    </cfRule>
  </conditionalFormatting>
  <conditionalFormatting sqref="JT5">
    <cfRule type="expression" dxfId="212" priority="31">
      <formula>JT$3=TODAY()</formula>
    </cfRule>
  </conditionalFormatting>
  <conditionalFormatting sqref="JU5">
    <cfRule type="expression" dxfId="211" priority="30">
      <formula>JU$3=TODAY()</formula>
    </cfRule>
  </conditionalFormatting>
  <conditionalFormatting sqref="JV5">
    <cfRule type="expression" dxfId="210" priority="29">
      <formula>JV$3=TODAY()</formula>
    </cfRule>
  </conditionalFormatting>
  <conditionalFormatting sqref="KY5">
    <cfRule type="expression" dxfId="209" priority="28">
      <formula>KY$3=TODAY()</formula>
    </cfRule>
  </conditionalFormatting>
  <conditionalFormatting sqref="KY16">
    <cfRule type="expression" dxfId="208" priority="27">
      <formula>KY$3=TODAY()</formula>
    </cfRule>
  </conditionalFormatting>
  <conditionalFormatting sqref="JU4:JV4">
    <cfRule type="expression" dxfId="207" priority="26">
      <formula>JU$3=TODAY()</formula>
    </cfRule>
  </conditionalFormatting>
  <conditionalFormatting sqref="JV15:KI15">
    <cfRule type="expression" dxfId="206" priority="25">
      <formula>JV$3=TODAY()</formula>
    </cfRule>
  </conditionalFormatting>
  <conditionalFormatting sqref="JW18:KI18">
    <cfRule type="expression" dxfId="205" priority="22">
      <formula>JW$3=TODAY()</formula>
    </cfRule>
  </conditionalFormatting>
  <conditionalFormatting sqref="KJ15">
    <cfRule type="expression" dxfId="204" priority="21">
      <formula>KJ$3=TODAY()</formula>
    </cfRule>
  </conditionalFormatting>
  <conditionalFormatting sqref="KC10">
    <cfRule type="expression" dxfId="203" priority="20">
      <formula>KC$3=TODAY()</formula>
    </cfRule>
  </conditionalFormatting>
  <conditionalFormatting sqref="KQ23:KY23">
    <cfRule type="expression" dxfId="202" priority="19">
      <formula>KQ$3=TODAY()</formula>
    </cfRule>
  </conditionalFormatting>
  <conditionalFormatting sqref="KQ21:KY21">
    <cfRule type="expression" dxfId="201" priority="18">
      <formula>KQ$3=TODAY()</formula>
    </cfRule>
  </conditionalFormatting>
  <conditionalFormatting sqref="KY12">
    <cfRule type="expression" dxfId="200" priority="17">
      <formula>KY$3=TODAY()</formula>
    </cfRule>
  </conditionalFormatting>
  <conditionalFormatting sqref="KQ10:KY10">
    <cfRule type="expression" dxfId="199" priority="16">
      <formula>KQ$3=TODAY()</formula>
    </cfRule>
  </conditionalFormatting>
  <conditionalFormatting sqref="KM18">
    <cfRule type="expression" dxfId="198" priority="15">
      <formula>KM$3=TODAY()</formula>
    </cfRule>
  </conditionalFormatting>
  <conditionalFormatting sqref="KN18:KQ18">
    <cfRule type="expression" dxfId="197" priority="13">
      <formula>KN$3=TODAY()</formula>
    </cfRule>
  </conditionalFormatting>
  <conditionalFormatting sqref="JM4">
    <cfRule type="expression" dxfId="196" priority="12">
      <formula>JO$3=TODAY()</formula>
    </cfRule>
  </conditionalFormatting>
  <conditionalFormatting sqref="JO4">
    <cfRule type="expression" dxfId="195" priority="11">
      <formula>JO$3=TODAY()</formula>
    </cfRule>
  </conditionalFormatting>
  <conditionalFormatting sqref="KJ18">
    <cfRule type="expression" dxfId="194" priority="10">
      <formula>LB$3=TODAY()</formula>
    </cfRule>
  </conditionalFormatting>
  <conditionalFormatting sqref="KQ9">
    <cfRule type="expression" dxfId="193" priority="7">
      <formula>KQ$3=TODAY()</formula>
    </cfRule>
  </conditionalFormatting>
  <conditionalFormatting sqref="KJ12:KX12">
    <cfRule type="expression" dxfId="192" priority="6">
      <formula>KJ$3=TODAY()</formula>
    </cfRule>
  </conditionalFormatting>
  <conditionalFormatting sqref="KK18">
    <cfRule type="expression" dxfId="191" priority="5">
      <formula>KK$3=TODAY()</formula>
    </cfRule>
  </conditionalFormatting>
  <conditionalFormatting sqref="KL18">
    <cfRule type="expression" dxfId="190" priority="4">
      <formula>KL$3=TODAY()</formula>
    </cfRule>
  </conditionalFormatting>
  <conditionalFormatting sqref="KQ22">
    <cfRule type="expression" dxfId="189" priority="3">
      <formula>KQ$3=TODAY()</formula>
    </cfRule>
  </conditionalFormatting>
  <conditionalFormatting sqref="KR20:KU20">
    <cfRule type="expression" dxfId="188" priority="2">
      <formula>KR$3=TODAY()</formula>
    </cfRule>
  </conditionalFormatting>
  <conditionalFormatting sqref="KQ20">
    <cfRule type="expression" dxfId="187" priority="1">
      <formula>KQ$3=TODAY()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7" operator="containsText" id="{22EC03BC-993F-4B06-9BED-7B5CA3BC9ECF}">
            <xm:f>NOT(ISERROR(SEARCH(#REF!,F2)))</xm:f>
            <xm:f>#REF!</xm:f>
            <x14:dxf>
              <fill>
                <patternFill>
                  <bgColor rgb="FF00B050"/>
                </patternFill>
              </fill>
            </x14:dxf>
          </x14:cfRule>
          <xm:sqref>F2:DC2 DE2:KY2</xm:sqref>
        </x14:conditionalFormatting>
        <x14:conditionalFormatting xmlns:xm="http://schemas.microsoft.com/office/excel/2006/main">
          <x14:cfRule type="containsText" priority="364" operator="containsText" id="{32048C0B-2E1C-449B-9681-8542B57DF299}">
            <xm:f>NOT(ISERROR(SEARCH(#REF!,DD2)))</xm:f>
            <xm:f>#REF!</xm:f>
            <x14:dxf>
              <fill>
                <patternFill>
                  <bgColor rgb="FF00B050"/>
                </patternFill>
              </fill>
            </x14:dxf>
          </x14:cfRule>
          <xm:sqref>DD2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>
    <outlinePr summaryBelow="0" summaryRight="0"/>
  </sheetPr>
  <dimension ref="A1:PC82"/>
  <sheetViews>
    <sheetView zoomScale="70" zoomScaleNormal="70" workbookViewId="0">
      <pane xSplit="17" ySplit="3" topLeftCell="FO4" activePane="bottomRight" state="frozen"/>
      <selection pane="topRight" activeCell="P1" sqref="P1"/>
      <selection pane="bottomLeft" activeCell="A4" sqref="A4"/>
      <selection pane="bottomRight" activeCell="A7" sqref="A7:XFD7"/>
    </sheetView>
  </sheetViews>
  <sheetFormatPr defaultRowHeight="15" outlineLevelCol="1" x14ac:dyDescent="0.25"/>
  <cols>
    <col min="1" max="1" width="12.28515625" bestFit="1" customWidth="1"/>
    <col min="2" max="2" width="20.42578125" customWidth="1"/>
    <col min="3" max="3" width="20.42578125" hidden="1" customWidth="1"/>
    <col min="4" max="5" width="3.85546875" hidden="1" customWidth="1"/>
    <col min="6" max="6" width="24" customWidth="1"/>
    <col min="7" max="8" width="5.85546875" hidden="1" customWidth="1"/>
    <col min="9" max="9" width="15.140625" bestFit="1" customWidth="1"/>
    <col min="10" max="10" width="9" hidden="1" customWidth="1" collapsed="1"/>
    <col min="11" max="11" width="7" hidden="1" customWidth="1" outlineLevel="1"/>
    <col min="12" max="12" width="10.42578125" hidden="1" customWidth="1" outlineLevel="1"/>
    <col min="13" max="13" width="10.140625" hidden="1" customWidth="1" outlineLevel="1"/>
    <col min="14" max="14" width="5.42578125" hidden="1" customWidth="1" outlineLevel="1"/>
    <col min="15" max="16" width="5.140625" hidden="1" customWidth="1" outlineLevel="1"/>
    <col min="17" max="18" width="6.140625" hidden="1" customWidth="1" outlineLevel="1"/>
    <col min="19" max="19" width="8.42578125" hidden="1" customWidth="1" outlineLevel="1"/>
    <col min="20" max="23" width="6.140625" hidden="1" customWidth="1" outlineLevel="1"/>
    <col min="24" max="82" width="5.7109375" customWidth="1"/>
    <col min="83" max="91" width="6.7109375" bestFit="1" customWidth="1"/>
    <col min="92" max="95" width="7.7109375" bestFit="1" customWidth="1"/>
    <col min="96" max="96" width="10.7109375" bestFit="1" customWidth="1"/>
    <col min="97" max="113" width="7.7109375" bestFit="1" customWidth="1"/>
    <col min="114" max="117" width="6.42578125" bestFit="1" customWidth="1"/>
    <col min="118" max="118" width="6.42578125" customWidth="1"/>
    <col min="119" max="122" width="6.42578125" bestFit="1" customWidth="1"/>
    <col min="123" max="123" width="7.42578125" customWidth="1"/>
    <col min="124" max="129" width="7.42578125" bestFit="1" customWidth="1"/>
    <col min="130" max="130" width="7.42578125" customWidth="1"/>
    <col min="131" max="143" width="7.42578125" bestFit="1" customWidth="1"/>
    <col min="144" max="174" width="7.28515625" customWidth="1"/>
    <col min="175" max="183" width="6.5703125" bestFit="1" customWidth="1"/>
    <col min="184" max="196" width="7.5703125" bestFit="1" customWidth="1"/>
    <col min="197" max="197" width="7.140625" customWidth="1"/>
    <col min="198" max="204" width="7.5703125" bestFit="1" customWidth="1"/>
    <col min="205" max="205" width="6.5703125" bestFit="1" customWidth="1"/>
    <col min="206" max="206" width="6.5703125" customWidth="1"/>
    <col min="207" max="213" width="6.5703125" bestFit="1" customWidth="1"/>
    <col min="214" max="214" width="7.5703125" bestFit="1" customWidth="1"/>
    <col min="215" max="215" width="7.140625" customWidth="1"/>
    <col min="216" max="235" width="7.5703125" bestFit="1" customWidth="1"/>
    <col min="236" max="266" width="6.5703125" customWidth="1"/>
    <col min="267" max="275" width="5.85546875" bestFit="1" customWidth="1"/>
    <col min="276" max="296" width="6.85546875" customWidth="1"/>
    <col min="297" max="305" width="6.7109375" bestFit="1" customWidth="1"/>
    <col min="306" max="320" width="7.7109375" bestFit="1" customWidth="1"/>
    <col min="321" max="327" width="7.42578125" bestFit="1" customWidth="1"/>
    <col min="328" max="336" width="6.140625" bestFit="1" customWidth="1"/>
    <col min="337" max="351" width="7.140625" bestFit="1" customWidth="1"/>
    <col min="352" max="353" width="7.28515625" bestFit="1" customWidth="1"/>
    <col min="354" max="357" width="7.140625" bestFit="1" customWidth="1"/>
    <col min="358" max="366" width="6" bestFit="1" customWidth="1"/>
    <col min="367" max="388" width="7" bestFit="1" customWidth="1"/>
    <col min="389" max="397" width="6" bestFit="1" customWidth="1"/>
    <col min="398" max="419" width="7" bestFit="1" customWidth="1"/>
    <col min="420" max="420" width="9" customWidth="1"/>
  </cols>
  <sheetData>
    <row r="1" spans="1:419" x14ac:dyDescent="0.25">
      <c r="X1" s="1259" t="s">
        <v>202</v>
      </c>
      <c r="Y1" s="1260"/>
      <c r="Z1" s="1260"/>
      <c r="AA1" s="1260"/>
      <c r="AB1" s="1260"/>
      <c r="AC1" s="1260"/>
      <c r="AD1" s="1260"/>
      <c r="AE1" s="1260"/>
      <c r="AF1" s="1260"/>
      <c r="AG1" s="1260"/>
      <c r="AH1" s="1260"/>
      <c r="AI1" s="1260"/>
      <c r="AJ1" s="1260"/>
      <c r="AK1" s="1260"/>
      <c r="AL1" s="1260"/>
      <c r="AM1" s="1260"/>
      <c r="AN1" s="1260"/>
      <c r="AO1" s="1260"/>
      <c r="AP1" s="1260"/>
      <c r="AQ1" s="1260"/>
      <c r="AR1" s="1260"/>
      <c r="AS1" s="1260"/>
      <c r="AT1" s="1260"/>
      <c r="AU1" s="1260"/>
      <c r="AV1" s="1260"/>
      <c r="AW1" s="1260"/>
      <c r="AX1" s="1260"/>
      <c r="AY1" s="1260"/>
      <c r="AZ1" s="1260"/>
      <c r="BA1" s="1260"/>
      <c r="BB1" s="1311"/>
      <c r="BC1" s="1312" t="s">
        <v>265</v>
      </c>
      <c r="BD1" s="1312"/>
      <c r="BE1" s="1312"/>
      <c r="BF1" s="1312"/>
      <c r="BG1" s="1312"/>
      <c r="BH1" s="1312"/>
      <c r="BI1" s="1312"/>
      <c r="BJ1" s="1312"/>
      <c r="BK1" s="1312"/>
      <c r="BL1" s="1312"/>
      <c r="BM1" s="1312"/>
      <c r="BN1" s="1312"/>
      <c r="BO1" s="1312"/>
      <c r="BP1" s="1312"/>
      <c r="BQ1" s="1312"/>
      <c r="BR1" s="1312"/>
      <c r="BS1" s="1312"/>
      <c r="BT1" s="1312"/>
      <c r="BU1" s="1312"/>
      <c r="BV1" s="1312"/>
      <c r="BW1" s="1312"/>
      <c r="BX1" s="1312"/>
      <c r="BY1" s="1312"/>
      <c r="BZ1" s="1312"/>
      <c r="CA1" s="1312"/>
      <c r="CB1" s="1312"/>
      <c r="CC1" s="1312"/>
      <c r="CD1" s="1313"/>
      <c r="CE1" s="1314" t="s">
        <v>115</v>
      </c>
      <c r="CF1" s="1315"/>
      <c r="CG1" s="1315"/>
      <c r="CH1" s="1315"/>
      <c r="CI1" s="1315"/>
      <c r="CJ1" s="1315"/>
      <c r="CK1" s="1315"/>
      <c r="CL1" s="1315"/>
      <c r="CM1" s="1315"/>
      <c r="CN1" s="1315"/>
      <c r="CO1" s="1315"/>
      <c r="CP1" s="1315"/>
      <c r="CQ1" s="1315"/>
      <c r="CR1" s="1315"/>
      <c r="CS1" s="1315"/>
      <c r="CT1" s="1315"/>
      <c r="CU1" s="1315"/>
      <c r="CV1" s="1315"/>
      <c r="CW1" s="1315"/>
      <c r="CX1" s="1315"/>
      <c r="CY1" s="1315"/>
      <c r="CZ1" s="1315"/>
      <c r="DA1" s="1315"/>
      <c r="DB1" s="1315"/>
      <c r="DC1" s="1315"/>
      <c r="DD1" s="1315"/>
      <c r="DE1" s="1315"/>
      <c r="DF1" s="1315"/>
      <c r="DG1" s="1315"/>
      <c r="DH1" s="1315"/>
      <c r="DI1" s="1315"/>
      <c r="DJ1" s="1316" t="s">
        <v>114</v>
      </c>
      <c r="DK1" s="1317"/>
      <c r="DL1" s="1317"/>
      <c r="DM1" s="1317"/>
      <c r="DN1" s="1317"/>
      <c r="DO1" s="1317"/>
      <c r="DP1" s="1317"/>
      <c r="DQ1" s="1317"/>
      <c r="DR1" s="1317"/>
      <c r="DS1" s="1317"/>
      <c r="DT1" s="1317"/>
      <c r="DU1" s="1317"/>
      <c r="DV1" s="1317"/>
      <c r="DW1" s="1317"/>
      <c r="DX1" s="1317"/>
      <c r="DY1" s="1317"/>
      <c r="DZ1" s="1317"/>
      <c r="EA1" s="1317"/>
      <c r="EB1" s="1317"/>
      <c r="EC1" s="1317"/>
      <c r="ED1" s="1317"/>
      <c r="EE1" s="1317"/>
      <c r="EF1" s="1317"/>
      <c r="EG1" s="1317"/>
      <c r="EH1" s="1317"/>
      <c r="EI1" s="1317"/>
      <c r="EJ1" s="1317"/>
      <c r="EK1" s="1317"/>
      <c r="EL1" s="1317"/>
      <c r="EM1" s="1317"/>
      <c r="EN1" s="1318" t="s">
        <v>104</v>
      </c>
      <c r="EO1" s="1319"/>
      <c r="EP1" s="1319"/>
      <c r="EQ1" s="1319"/>
      <c r="ER1" s="1319"/>
      <c r="ES1" s="1319"/>
      <c r="ET1" s="1319"/>
      <c r="EU1" s="1319"/>
      <c r="EV1" s="1319"/>
      <c r="EW1" s="1319"/>
      <c r="EX1" s="1319"/>
      <c r="EY1" s="1319"/>
      <c r="EZ1" s="1319"/>
      <c r="FA1" s="1319"/>
      <c r="FB1" s="1319"/>
      <c r="FC1" s="1319"/>
      <c r="FD1" s="1319"/>
      <c r="FE1" s="1319"/>
      <c r="FF1" s="1319"/>
      <c r="FG1" s="1319"/>
      <c r="FH1" s="1319"/>
      <c r="FI1" s="1319"/>
      <c r="FJ1" s="1319"/>
      <c r="FK1" s="1319"/>
      <c r="FL1" s="1319"/>
      <c r="FM1" s="1319"/>
      <c r="FN1" s="1319"/>
      <c r="FO1" s="1319"/>
      <c r="FP1" s="1319"/>
      <c r="FQ1" s="1319"/>
      <c r="FR1" s="1320"/>
      <c r="FS1" s="1257" t="s">
        <v>103</v>
      </c>
      <c r="FT1" s="1257"/>
      <c r="FU1" s="1257"/>
      <c r="FV1" s="1257"/>
      <c r="FW1" s="1257"/>
      <c r="FX1" s="1257"/>
      <c r="FY1" s="1257"/>
      <c r="FZ1" s="1257"/>
      <c r="GA1" s="1257"/>
      <c r="GB1" s="1257"/>
      <c r="GC1" s="1257"/>
      <c r="GD1" s="1257"/>
      <c r="GE1" s="1257"/>
      <c r="GF1" s="1257"/>
      <c r="GG1" s="1257"/>
      <c r="GH1" s="1257"/>
      <c r="GI1" s="1257"/>
      <c r="GJ1" s="1257"/>
      <c r="GK1" s="1257"/>
      <c r="GL1" s="1257"/>
      <c r="GM1" s="1257"/>
      <c r="GN1" s="1257"/>
      <c r="GO1" s="1257"/>
      <c r="GP1" s="1257"/>
      <c r="GQ1" s="1257"/>
      <c r="GR1" s="1257"/>
      <c r="GS1" s="1257"/>
      <c r="GT1" s="1257"/>
      <c r="GU1" s="1257"/>
      <c r="GV1" s="1257"/>
      <c r="GW1" s="1256" t="s">
        <v>105</v>
      </c>
      <c r="GX1" s="1257"/>
      <c r="GY1" s="1257"/>
      <c r="GZ1" s="1257"/>
      <c r="HA1" s="1257"/>
      <c r="HB1" s="1257"/>
      <c r="HC1" s="1257"/>
      <c r="HD1" s="1257"/>
      <c r="HE1" s="1257"/>
      <c r="HF1" s="1257"/>
      <c r="HG1" s="1257"/>
      <c r="HH1" s="1257"/>
      <c r="HI1" s="1257"/>
      <c r="HJ1" s="1257"/>
      <c r="HK1" s="1257"/>
      <c r="HL1" s="1257"/>
      <c r="HM1" s="1257"/>
      <c r="HN1" s="1257"/>
      <c r="HO1" s="1257"/>
      <c r="HP1" s="1257"/>
      <c r="HQ1" s="1257"/>
      <c r="HR1" s="1257"/>
      <c r="HS1" s="1257"/>
      <c r="HT1" s="1257"/>
      <c r="HU1" s="1257"/>
      <c r="HV1" s="1257"/>
      <c r="HW1" s="1257"/>
      <c r="HX1" s="1257"/>
      <c r="HY1" s="1257"/>
      <c r="HZ1" s="1257"/>
      <c r="IA1" s="1257"/>
      <c r="IB1" s="1256" t="s">
        <v>106</v>
      </c>
      <c r="IC1" s="1257"/>
      <c r="ID1" s="1257"/>
      <c r="IE1" s="1257"/>
      <c r="IF1" s="1257"/>
      <c r="IG1" s="1257"/>
      <c r="IH1" s="1257"/>
      <c r="II1" s="1257"/>
      <c r="IJ1" s="1257"/>
      <c r="IK1" s="1257"/>
      <c r="IL1" s="1257"/>
      <c r="IM1" s="1257"/>
      <c r="IN1" s="1257"/>
      <c r="IO1" s="1257"/>
      <c r="IP1" s="1257"/>
      <c r="IQ1" s="1257"/>
      <c r="IR1" s="1257"/>
      <c r="IS1" s="1257"/>
      <c r="IT1" s="1257"/>
      <c r="IU1" s="1257"/>
      <c r="IV1" s="1257"/>
      <c r="IW1" s="1257"/>
      <c r="IX1" s="1257"/>
      <c r="IY1" s="1257"/>
      <c r="IZ1" s="1257"/>
      <c r="JA1" s="1257"/>
      <c r="JB1" s="1257"/>
      <c r="JC1" s="1257"/>
      <c r="JD1" s="1257"/>
      <c r="JE1" s="1257"/>
      <c r="JF1" s="1257"/>
      <c r="JG1" s="1256" t="s">
        <v>123</v>
      </c>
      <c r="JH1" s="1257"/>
      <c r="JI1" s="1257"/>
      <c r="JJ1" s="1257"/>
      <c r="JK1" s="1257"/>
      <c r="JL1" s="1257"/>
      <c r="JM1" s="1257"/>
      <c r="JN1" s="1257"/>
      <c r="JO1" s="1257"/>
      <c r="JP1" s="1257"/>
      <c r="JQ1" s="1257"/>
      <c r="JR1" s="1257"/>
      <c r="JS1" s="1257"/>
      <c r="JT1" s="1257"/>
      <c r="JU1" s="1257"/>
      <c r="JV1" s="1257"/>
      <c r="JW1" s="1257"/>
      <c r="JX1" s="1257"/>
      <c r="JY1" s="1257"/>
      <c r="JZ1" s="1257"/>
      <c r="KA1" s="1257"/>
      <c r="KB1" s="1257"/>
      <c r="KC1" s="1257"/>
      <c r="KD1" s="1257"/>
      <c r="KE1" s="1257"/>
      <c r="KF1" s="1257"/>
      <c r="KG1" s="1257"/>
      <c r="KH1" s="1257"/>
      <c r="KI1" s="1257"/>
      <c r="KJ1" s="1258"/>
      <c r="KK1" s="1256" t="s">
        <v>138</v>
      </c>
      <c r="KL1" s="1257"/>
      <c r="KM1" s="1257"/>
      <c r="KN1" s="1257"/>
      <c r="KO1" s="1257"/>
      <c r="KP1" s="1257"/>
      <c r="KQ1" s="1257"/>
      <c r="KR1" s="1257"/>
      <c r="KS1" s="1257"/>
      <c r="KT1" s="1257"/>
      <c r="KU1" s="1257"/>
      <c r="KV1" s="1257"/>
      <c r="KW1" s="1257"/>
      <c r="KX1" s="1257"/>
      <c r="KY1" s="1257"/>
      <c r="KZ1" s="1257"/>
      <c r="LA1" s="1257"/>
      <c r="LB1" s="1257"/>
      <c r="LC1" s="1257"/>
      <c r="LD1" s="1257"/>
      <c r="LE1" s="1257"/>
      <c r="LF1" s="1257"/>
      <c r="LG1" s="1257"/>
      <c r="LH1" s="1257"/>
      <c r="LI1" s="1257"/>
      <c r="LJ1" s="1257"/>
      <c r="LK1" s="1257"/>
      <c r="LL1" s="1257"/>
      <c r="LM1" s="1257"/>
      <c r="LN1" s="1257"/>
      <c r="LO1" s="1257"/>
      <c r="LP1" s="1256" t="s">
        <v>204</v>
      </c>
      <c r="LQ1" s="1257"/>
      <c r="LR1" s="1257"/>
      <c r="LS1" s="1257"/>
      <c r="LT1" s="1257"/>
      <c r="LU1" s="1257"/>
      <c r="LV1" s="1257"/>
      <c r="LW1" s="1257"/>
      <c r="LX1" s="1257"/>
      <c r="LY1" s="1257"/>
      <c r="LZ1" s="1257"/>
      <c r="MA1" s="1257"/>
      <c r="MB1" s="1257"/>
      <c r="MC1" s="1257"/>
      <c r="MD1" s="1257"/>
      <c r="ME1" s="1257"/>
      <c r="MF1" s="1257"/>
      <c r="MG1" s="1257"/>
      <c r="MH1" s="1257"/>
      <c r="MI1" s="1257"/>
      <c r="MJ1" s="1257"/>
      <c r="MK1" s="1257"/>
      <c r="ML1" s="1257"/>
      <c r="MM1" s="1257"/>
      <c r="MN1" s="1257"/>
      <c r="MO1" s="1257"/>
      <c r="MP1" s="1257"/>
      <c r="MQ1" s="1257"/>
      <c r="MR1" s="1257"/>
      <c r="MS1" s="1257"/>
      <c r="MT1" s="1256" t="s">
        <v>205</v>
      </c>
      <c r="MU1" s="1257"/>
      <c r="MV1" s="1257"/>
      <c r="MW1" s="1257"/>
      <c r="MX1" s="1257"/>
      <c r="MY1" s="1257"/>
      <c r="MZ1" s="1257"/>
      <c r="NA1" s="1257"/>
      <c r="NB1" s="1257"/>
      <c r="NC1" s="1257"/>
      <c r="ND1" s="1257"/>
      <c r="NE1" s="1257"/>
      <c r="NF1" s="1257"/>
      <c r="NG1" s="1257"/>
      <c r="NH1" s="1257"/>
      <c r="NI1" s="1257"/>
      <c r="NJ1" s="1257"/>
      <c r="NK1" s="1257"/>
      <c r="NL1" s="1257"/>
      <c r="NM1" s="1257"/>
      <c r="NN1" s="1257"/>
      <c r="NO1" s="1257"/>
      <c r="NP1" s="1257"/>
      <c r="NQ1" s="1257"/>
      <c r="NR1" s="1257"/>
      <c r="NS1" s="1257"/>
      <c r="NT1" s="1257"/>
      <c r="NU1" s="1257"/>
      <c r="NV1" s="1257"/>
      <c r="NW1" s="1257"/>
      <c r="NX1" s="1258"/>
      <c r="NY1" s="221"/>
      <c r="NZ1" s="61"/>
      <c r="OA1" s="61"/>
      <c r="OB1" s="61"/>
      <c r="OC1" s="61"/>
      <c r="OD1" s="61"/>
      <c r="OE1" s="61"/>
      <c r="OF1" s="61"/>
      <c r="OG1" s="61"/>
      <c r="OH1" s="61"/>
      <c r="OI1" s="61"/>
      <c r="OJ1" s="61"/>
      <c r="OK1" s="61"/>
      <c r="OL1" s="61"/>
      <c r="OM1" s="61"/>
      <c r="ON1" s="61"/>
      <c r="OO1" s="61"/>
      <c r="OP1" s="61"/>
      <c r="OQ1" s="61"/>
      <c r="OR1" s="61"/>
      <c r="OS1" s="61"/>
      <c r="OT1" s="61"/>
      <c r="OU1" s="61"/>
      <c r="OV1" s="61"/>
      <c r="OW1" s="61"/>
      <c r="OX1" s="61"/>
      <c r="OY1" s="61"/>
      <c r="OZ1" s="61"/>
      <c r="PA1" s="61"/>
      <c r="PB1" s="61"/>
    </row>
    <row r="2" spans="1:419" ht="16.5" customHeight="1" x14ac:dyDescent="0.25">
      <c r="F2" t="s">
        <v>298</v>
      </c>
      <c r="R2" s="376"/>
      <c r="S2" s="260"/>
      <c r="T2" s="259"/>
      <c r="U2" s="375"/>
      <c r="V2" s="438"/>
      <c r="W2" s="409"/>
      <c r="X2" s="222" t="s">
        <v>93</v>
      </c>
      <c r="Y2" s="49" t="s">
        <v>94</v>
      </c>
      <c r="Z2" s="49" t="s">
        <v>88</v>
      </c>
      <c r="AA2" s="49" t="s">
        <v>89</v>
      </c>
      <c r="AB2" s="49" t="s">
        <v>90</v>
      </c>
      <c r="AC2" s="135" t="s">
        <v>91</v>
      </c>
      <c r="AD2" s="49" t="s">
        <v>92</v>
      </c>
      <c r="AE2" s="49" t="s">
        <v>93</v>
      </c>
      <c r="AF2" s="49" t="s">
        <v>94</v>
      </c>
      <c r="AG2" s="49" t="s">
        <v>88</v>
      </c>
      <c r="AH2" s="49" t="s">
        <v>89</v>
      </c>
      <c r="AI2" s="49" t="s">
        <v>90</v>
      </c>
      <c r="AJ2" s="49" t="s">
        <v>91</v>
      </c>
      <c r="AK2" s="49" t="s">
        <v>92</v>
      </c>
      <c r="AL2" s="49" t="s">
        <v>93</v>
      </c>
      <c r="AM2" s="49" t="s">
        <v>94</v>
      </c>
      <c r="AN2" s="49" t="s">
        <v>88</v>
      </c>
      <c r="AO2" s="49" t="s">
        <v>89</v>
      </c>
      <c r="AP2" s="49" t="s">
        <v>90</v>
      </c>
      <c r="AQ2" s="135" t="s">
        <v>91</v>
      </c>
      <c r="AR2" s="49" t="s">
        <v>92</v>
      </c>
      <c r="AS2" s="49" t="s">
        <v>93</v>
      </c>
      <c r="AT2" s="49" t="s">
        <v>94</v>
      </c>
      <c r="AU2" s="49" t="s">
        <v>88</v>
      </c>
      <c r="AV2" s="49" t="s">
        <v>89</v>
      </c>
      <c r="AW2" s="49" t="s">
        <v>90</v>
      </c>
      <c r="AX2" s="49" t="s">
        <v>91</v>
      </c>
      <c r="AY2" s="49" t="s">
        <v>92</v>
      </c>
      <c r="AZ2" s="49" t="s">
        <v>93</v>
      </c>
      <c r="BA2" s="49" t="s">
        <v>94</v>
      </c>
      <c r="BB2" s="67" t="s">
        <v>88</v>
      </c>
      <c r="BC2" s="113" t="s">
        <v>89</v>
      </c>
      <c r="BD2" s="49" t="s">
        <v>90</v>
      </c>
      <c r="BE2" s="49" t="s">
        <v>91</v>
      </c>
      <c r="BF2" s="49" t="s">
        <v>92</v>
      </c>
      <c r="BG2" s="49" t="s">
        <v>93</v>
      </c>
      <c r="BH2" s="49" t="s">
        <v>94</v>
      </c>
      <c r="BI2" s="49" t="s">
        <v>88</v>
      </c>
      <c r="BJ2" s="49" t="s">
        <v>89</v>
      </c>
      <c r="BK2" s="49" t="s">
        <v>90</v>
      </c>
      <c r="BL2" s="49" t="s">
        <v>91</v>
      </c>
      <c r="BM2" s="49" t="s">
        <v>92</v>
      </c>
      <c r="BN2" s="49" t="s">
        <v>93</v>
      </c>
      <c r="BO2" s="49" t="s">
        <v>94</v>
      </c>
      <c r="BP2" s="49" t="s">
        <v>88</v>
      </c>
      <c r="BQ2" s="49" t="s">
        <v>89</v>
      </c>
      <c r="BR2" s="49" t="s">
        <v>90</v>
      </c>
      <c r="BS2" s="49" t="s">
        <v>91</v>
      </c>
      <c r="BT2" s="49" t="s">
        <v>92</v>
      </c>
      <c r="BU2" s="49" t="s">
        <v>93</v>
      </c>
      <c r="BV2" s="49" t="s">
        <v>94</v>
      </c>
      <c r="BW2" s="49" t="s">
        <v>88</v>
      </c>
      <c r="BX2" s="49" t="s">
        <v>89</v>
      </c>
      <c r="BY2" s="49" t="s">
        <v>90</v>
      </c>
      <c r="BZ2" s="49" t="s">
        <v>91</v>
      </c>
      <c r="CA2" s="49" t="s">
        <v>92</v>
      </c>
      <c r="CB2" s="49" t="s">
        <v>93</v>
      </c>
      <c r="CC2" s="49" t="s">
        <v>94</v>
      </c>
      <c r="CD2" s="67" t="s">
        <v>88</v>
      </c>
      <c r="CE2" s="66" t="s">
        <v>89</v>
      </c>
      <c r="CF2" s="49" t="s">
        <v>90</v>
      </c>
      <c r="CG2" s="49" t="s">
        <v>91</v>
      </c>
      <c r="CH2" s="49" t="s">
        <v>92</v>
      </c>
      <c r="CI2" s="49" t="s">
        <v>93</v>
      </c>
      <c r="CJ2" s="49" t="s">
        <v>94</v>
      </c>
      <c r="CK2" s="135" t="s">
        <v>88</v>
      </c>
      <c r="CL2" s="139" t="s">
        <v>89</v>
      </c>
      <c r="CM2" s="49" t="s">
        <v>90</v>
      </c>
      <c r="CN2" s="49" t="s">
        <v>91</v>
      </c>
      <c r="CO2" s="49" t="s">
        <v>92</v>
      </c>
      <c r="CP2" s="49" t="s">
        <v>93</v>
      </c>
      <c r="CQ2" s="49" t="s">
        <v>94</v>
      </c>
      <c r="CR2" s="135" t="s">
        <v>88</v>
      </c>
      <c r="CS2" s="49" t="s">
        <v>89</v>
      </c>
      <c r="CT2" s="49" t="s">
        <v>90</v>
      </c>
      <c r="CU2" s="49" t="s">
        <v>91</v>
      </c>
      <c r="CV2" s="49" t="s">
        <v>92</v>
      </c>
      <c r="CW2" s="49" t="s">
        <v>93</v>
      </c>
      <c r="CX2" s="49" t="s">
        <v>94</v>
      </c>
      <c r="CY2" s="139" t="s">
        <v>88</v>
      </c>
      <c r="CZ2" s="49" t="s">
        <v>89</v>
      </c>
      <c r="DA2" s="49" t="s">
        <v>90</v>
      </c>
      <c r="DB2" s="49" t="s">
        <v>91</v>
      </c>
      <c r="DC2" s="49" t="s">
        <v>92</v>
      </c>
      <c r="DD2" s="49" t="s">
        <v>93</v>
      </c>
      <c r="DE2" s="49" t="s">
        <v>94</v>
      </c>
      <c r="DF2" s="135" t="s">
        <v>88</v>
      </c>
      <c r="DG2" s="49" t="s">
        <v>89</v>
      </c>
      <c r="DH2" s="49" t="s">
        <v>90</v>
      </c>
      <c r="DI2" s="166" t="s">
        <v>91</v>
      </c>
      <c r="DJ2" s="66" t="s">
        <v>92</v>
      </c>
      <c r="DK2" s="49" t="s">
        <v>93</v>
      </c>
      <c r="DL2" s="49" t="s">
        <v>94</v>
      </c>
      <c r="DM2" s="135" t="s">
        <v>88</v>
      </c>
      <c r="DN2" s="49" t="s">
        <v>89</v>
      </c>
      <c r="DO2" s="49" t="s">
        <v>90</v>
      </c>
      <c r="DP2" s="49" t="s">
        <v>91</v>
      </c>
      <c r="DQ2" s="49" t="s">
        <v>92</v>
      </c>
      <c r="DR2" s="49" t="s">
        <v>93</v>
      </c>
      <c r="DS2" s="49" t="s">
        <v>94</v>
      </c>
      <c r="DT2" s="135" t="s">
        <v>88</v>
      </c>
      <c r="DU2" s="49" t="s">
        <v>89</v>
      </c>
      <c r="DV2" s="49" t="s">
        <v>90</v>
      </c>
      <c r="DW2" s="49" t="s">
        <v>91</v>
      </c>
      <c r="DX2" s="49" t="s">
        <v>92</v>
      </c>
      <c r="DY2" s="49" t="s">
        <v>93</v>
      </c>
      <c r="DZ2" s="49" t="s">
        <v>94</v>
      </c>
      <c r="EA2" s="135" t="s">
        <v>88</v>
      </c>
      <c r="EB2" s="49" t="s">
        <v>89</v>
      </c>
      <c r="EC2" s="49" t="s">
        <v>90</v>
      </c>
      <c r="ED2" s="49" t="s">
        <v>91</v>
      </c>
      <c r="EE2" s="49" t="s">
        <v>92</v>
      </c>
      <c r="EF2" s="49" t="s">
        <v>93</v>
      </c>
      <c r="EG2" s="49" t="s">
        <v>94</v>
      </c>
      <c r="EH2" s="135" t="s">
        <v>88</v>
      </c>
      <c r="EI2" s="49" t="s">
        <v>89</v>
      </c>
      <c r="EJ2" s="49" t="s">
        <v>90</v>
      </c>
      <c r="EK2" s="49" t="s">
        <v>91</v>
      </c>
      <c r="EL2" s="49" t="s">
        <v>92</v>
      </c>
      <c r="EM2" s="166" t="s">
        <v>93</v>
      </c>
      <c r="EN2" s="66" t="s">
        <v>94</v>
      </c>
      <c r="EO2" s="49" t="s">
        <v>88</v>
      </c>
      <c r="EP2" s="49" t="s">
        <v>89</v>
      </c>
      <c r="EQ2" s="49" t="s">
        <v>90</v>
      </c>
      <c r="ER2" s="49" t="s">
        <v>91</v>
      </c>
      <c r="ES2" s="49" t="s">
        <v>92</v>
      </c>
      <c r="ET2" s="49" t="s">
        <v>93</v>
      </c>
      <c r="EU2" s="49" t="s">
        <v>94</v>
      </c>
      <c r="EV2" s="139" t="s">
        <v>88</v>
      </c>
      <c r="EW2" s="49" t="s">
        <v>89</v>
      </c>
      <c r="EX2" s="49" t="s">
        <v>90</v>
      </c>
      <c r="EY2" s="139" t="s">
        <v>91</v>
      </c>
      <c r="EZ2" s="49" t="s">
        <v>92</v>
      </c>
      <c r="FA2" s="49" t="s">
        <v>93</v>
      </c>
      <c r="FB2" s="49" t="s">
        <v>94</v>
      </c>
      <c r="FC2" s="49" t="s">
        <v>88</v>
      </c>
      <c r="FD2" s="49" t="s">
        <v>89</v>
      </c>
      <c r="FE2" s="49" t="s">
        <v>90</v>
      </c>
      <c r="FF2" s="49" t="s">
        <v>91</v>
      </c>
      <c r="FG2" s="49" t="s">
        <v>92</v>
      </c>
      <c r="FH2" s="49" t="s">
        <v>93</v>
      </c>
      <c r="FI2" s="49" t="s">
        <v>94</v>
      </c>
      <c r="FJ2" s="49" t="s">
        <v>88</v>
      </c>
      <c r="FK2" s="49" t="s">
        <v>89</v>
      </c>
      <c r="FL2" s="49" t="s">
        <v>90</v>
      </c>
      <c r="FM2" s="49" t="s">
        <v>91</v>
      </c>
      <c r="FN2" s="49" t="s">
        <v>92</v>
      </c>
      <c r="FO2" s="49" t="s">
        <v>93</v>
      </c>
      <c r="FP2" s="49" t="s">
        <v>94</v>
      </c>
      <c r="FQ2" s="49" t="s">
        <v>88</v>
      </c>
      <c r="FR2" s="67" t="s">
        <v>89</v>
      </c>
      <c r="FS2" s="113" t="s">
        <v>90</v>
      </c>
      <c r="FT2" s="49" t="s">
        <v>91</v>
      </c>
      <c r="FU2" s="49" t="s">
        <v>92</v>
      </c>
      <c r="FV2" s="49" t="s">
        <v>93</v>
      </c>
      <c r="FW2" s="49" t="s">
        <v>94</v>
      </c>
      <c r="FX2" s="49" t="s">
        <v>88</v>
      </c>
      <c r="FY2" s="49" t="s">
        <v>89</v>
      </c>
      <c r="FZ2" s="49" t="s">
        <v>90</v>
      </c>
      <c r="GA2" s="49" t="s">
        <v>91</v>
      </c>
      <c r="GB2" s="49" t="s">
        <v>92</v>
      </c>
      <c r="GC2" s="49" t="s">
        <v>93</v>
      </c>
      <c r="GD2" s="49" t="s">
        <v>94</v>
      </c>
      <c r="GE2" s="49" t="s">
        <v>88</v>
      </c>
      <c r="GF2" s="49" t="s">
        <v>89</v>
      </c>
      <c r="GG2" s="49" t="s">
        <v>90</v>
      </c>
      <c r="GH2" s="49" t="s">
        <v>91</v>
      </c>
      <c r="GI2" s="49" t="s">
        <v>92</v>
      </c>
      <c r="GJ2" s="49" t="s">
        <v>93</v>
      </c>
      <c r="GK2" s="49" t="s">
        <v>94</v>
      </c>
      <c r="GL2" s="49" t="s">
        <v>88</v>
      </c>
      <c r="GM2" s="49" t="s">
        <v>89</v>
      </c>
      <c r="GN2" s="49" t="s">
        <v>90</v>
      </c>
      <c r="GO2" s="49" t="s">
        <v>91</v>
      </c>
      <c r="GP2" s="49" t="s">
        <v>92</v>
      </c>
      <c r="GQ2" s="49" t="s">
        <v>93</v>
      </c>
      <c r="GR2" s="49" t="s">
        <v>94</v>
      </c>
      <c r="GS2" s="49" t="s">
        <v>88</v>
      </c>
      <c r="GT2" s="49" t="s">
        <v>89</v>
      </c>
      <c r="GU2" s="49" t="s">
        <v>90</v>
      </c>
      <c r="GV2" s="166" t="s">
        <v>91</v>
      </c>
      <c r="GW2" s="66" t="s">
        <v>92</v>
      </c>
      <c r="GX2" s="49" t="s">
        <v>93</v>
      </c>
      <c r="GY2" s="49" t="s">
        <v>94</v>
      </c>
      <c r="GZ2" s="49" t="s">
        <v>88</v>
      </c>
      <c r="HA2" s="49" t="s">
        <v>89</v>
      </c>
      <c r="HB2" s="49" t="s">
        <v>90</v>
      </c>
      <c r="HC2" s="49" t="s">
        <v>91</v>
      </c>
      <c r="HD2" s="49" t="s">
        <v>92</v>
      </c>
      <c r="HE2" s="49" t="s">
        <v>93</v>
      </c>
      <c r="HF2" s="49" t="s">
        <v>94</v>
      </c>
      <c r="HG2" s="49" t="s">
        <v>88</v>
      </c>
      <c r="HH2" s="49" t="s">
        <v>89</v>
      </c>
      <c r="HI2" s="49" t="s">
        <v>90</v>
      </c>
      <c r="HJ2" s="49" t="s">
        <v>91</v>
      </c>
      <c r="HK2" s="49" t="s">
        <v>92</v>
      </c>
      <c r="HL2" s="49" t="s">
        <v>93</v>
      </c>
      <c r="HM2" s="49" t="s">
        <v>94</v>
      </c>
      <c r="HN2" s="49" t="s">
        <v>88</v>
      </c>
      <c r="HO2" s="49" t="s">
        <v>89</v>
      </c>
      <c r="HP2" s="139" t="s">
        <v>90</v>
      </c>
      <c r="HQ2" s="49" t="s">
        <v>91</v>
      </c>
      <c r="HR2" s="49" t="s">
        <v>92</v>
      </c>
      <c r="HS2" s="49" t="s">
        <v>93</v>
      </c>
      <c r="HT2" s="49" t="s">
        <v>94</v>
      </c>
      <c r="HU2" s="49" t="s">
        <v>88</v>
      </c>
      <c r="HV2" s="49" t="s">
        <v>89</v>
      </c>
      <c r="HW2" s="49" t="s">
        <v>90</v>
      </c>
      <c r="HX2" s="49" t="s">
        <v>91</v>
      </c>
      <c r="HY2" s="49" t="s">
        <v>92</v>
      </c>
      <c r="HZ2" s="49" t="s">
        <v>93</v>
      </c>
      <c r="IA2" s="166" t="s">
        <v>94</v>
      </c>
      <c r="IB2" s="66" t="s">
        <v>88</v>
      </c>
      <c r="IC2" s="49" t="s">
        <v>89</v>
      </c>
      <c r="ID2" s="49" t="s">
        <v>90</v>
      </c>
      <c r="IE2" s="49" t="s">
        <v>91</v>
      </c>
      <c r="IF2" s="49" t="s">
        <v>92</v>
      </c>
      <c r="IG2" s="49" t="s">
        <v>93</v>
      </c>
      <c r="IH2" s="49" t="s">
        <v>94</v>
      </c>
      <c r="II2" s="49" t="s">
        <v>88</v>
      </c>
      <c r="IJ2" s="49" t="s">
        <v>89</v>
      </c>
      <c r="IK2" s="49" t="s">
        <v>90</v>
      </c>
      <c r="IL2" s="49" t="s">
        <v>91</v>
      </c>
      <c r="IM2" s="49" t="s">
        <v>92</v>
      </c>
      <c r="IN2" s="49" t="s">
        <v>93</v>
      </c>
      <c r="IO2" s="49" t="s">
        <v>94</v>
      </c>
      <c r="IP2" s="49" t="s">
        <v>88</v>
      </c>
      <c r="IQ2" s="49" t="s">
        <v>89</v>
      </c>
      <c r="IR2" s="49" t="s">
        <v>90</v>
      </c>
      <c r="IS2" s="49" t="s">
        <v>91</v>
      </c>
      <c r="IT2" s="49" t="s">
        <v>92</v>
      </c>
      <c r="IU2" s="49" t="s">
        <v>93</v>
      </c>
      <c r="IV2" s="49" t="s">
        <v>94</v>
      </c>
      <c r="IW2" s="49" t="s">
        <v>88</v>
      </c>
      <c r="IX2" s="49" t="s">
        <v>89</v>
      </c>
      <c r="IY2" s="49" t="s">
        <v>90</v>
      </c>
      <c r="IZ2" s="49" t="s">
        <v>91</v>
      </c>
      <c r="JA2" s="49" t="s">
        <v>92</v>
      </c>
      <c r="JB2" s="49" t="s">
        <v>93</v>
      </c>
      <c r="JC2" s="49" t="s">
        <v>94</v>
      </c>
      <c r="JD2" s="49" t="s">
        <v>88</v>
      </c>
      <c r="JE2" s="49" t="s">
        <v>89</v>
      </c>
      <c r="JF2" s="166" t="s">
        <v>90</v>
      </c>
      <c r="JG2" s="222" t="s">
        <v>91</v>
      </c>
      <c r="JH2" s="49" t="s">
        <v>92</v>
      </c>
      <c r="JI2" s="49" t="s">
        <v>93</v>
      </c>
      <c r="JJ2" s="49" t="s">
        <v>94</v>
      </c>
      <c r="JK2" s="49" t="s">
        <v>88</v>
      </c>
      <c r="JL2" s="49" t="s">
        <v>89</v>
      </c>
      <c r="JM2" s="49" t="s">
        <v>90</v>
      </c>
      <c r="JN2" s="49" t="s">
        <v>91</v>
      </c>
      <c r="JO2" s="49" t="s">
        <v>92</v>
      </c>
      <c r="JP2" s="49" t="s">
        <v>93</v>
      </c>
      <c r="JQ2" s="49" t="s">
        <v>94</v>
      </c>
      <c r="JR2" s="49" t="s">
        <v>88</v>
      </c>
      <c r="JS2" s="49" t="s">
        <v>89</v>
      </c>
      <c r="JT2" s="49" t="s">
        <v>90</v>
      </c>
      <c r="JU2" s="49" t="s">
        <v>91</v>
      </c>
      <c r="JV2" s="49" t="s">
        <v>92</v>
      </c>
      <c r="JW2" s="49" t="s">
        <v>93</v>
      </c>
      <c r="JX2" s="49" t="s">
        <v>94</v>
      </c>
      <c r="JY2" s="49" t="s">
        <v>88</v>
      </c>
      <c r="JZ2" s="49" t="s">
        <v>89</v>
      </c>
      <c r="KA2" s="49" t="s">
        <v>90</v>
      </c>
      <c r="KB2" s="49" t="s">
        <v>91</v>
      </c>
      <c r="KC2" s="49" t="s">
        <v>92</v>
      </c>
      <c r="KD2" s="49" t="s">
        <v>93</v>
      </c>
      <c r="KE2" s="49" t="s">
        <v>94</v>
      </c>
      <c r="KF2" s="49" t="s">
        <v>88</v>
      </c>
      <c r="KG2" s="49" t="s">
        <v>89</v>
      </c>
      <c r="KH2" s="49" t="s">
        <v>90</v>
      </c>
      <c r="KI2" s="49" t="s">
        <v>91</v>
      </c>
      <c r="KJ2" s="67" t="s">
        <v>92</v>
      </c>
      <c r="KK2" s="222" t="s">
        <v>93</v>
      </c>
      <c r="KL2" s="49" t="s">
        <v>94</v>
      </c>
      <c r="KM2" s="49" t="s">
        <v>88</v>
      </c>
      <c r="KN2" s="49" t="s">
        <v>89</v>
      </c>
      <c r="KO2" s="49" t="s">
        <v>90</v>
      </c>
      <c r="KP2" s="49" t="s">
        <v>91</v>
      </c>
      <c r="KQ2" s="49" t="s">
        <v>92</v>
      </c>
      <c r="KR2" s="49" t="s">
        <v>93</v>
      </c>
      <c r="KS2" s="49" t="s">
        <v>94</v>
      </c>
      <c r="KT2" s="49" t="s">
        <v>88</v>
      </c>
      <c r="KU2" s="49" t="s">
        <v>89</v>
      </c>
      <c r="KV2" s="49" t="s">
        <v>90</v>
      </c>
      <c r="KW2" s="49" t="s">
        <v>91</v>
      </c>
      <c r="KX2" s="49" t="s">
        <v>92</v>
      </c>
      <c r="KY2" s="49" t="s">
        <v>93</v>
      </c>
      <c r="KZ2" s="49" t="s">
        <v>94</v>
      </c>
      <c r="LA2" s="49" t="s">
        <v>88</v>
      </c>
      <c r="LB2" s="49" t="s">
        <v>89</v>
      </c>
      <c r="LC2" s="49" t="s">
        <v>90</v>
      </c>
      <c r="LD2" s="49" t="s">
        <v>91</v>
      </c>
      <c r="LE2" s="49" t="s">
        <v>92</v>
      </c>
      <c r="LF2" s="49" t="s">
        <v>93</v>
      </c>
      <c r="LG2" s="49" t="s">
        <v>94</v>
      </c>
      <c r="LH2" s="49" t="s">
        <v>88</v>
      </c>
      <c r="LI2" s="49" t="s">
        <v>89</v>
      </c>
      <c r="LJ2" s="49" t="s">
        <v>90</v>
      </c>
      <c r="LK2" s="49" t="s">
        <v>91</v>
      </c>
      <c r="LL2" s="49" t="s">
        <v>92</v>
      </c>
      <c r="LM2" s="49" t="s">
        <v>93</v>
      </c>
      <c r="LN2" s="49" t="s">
        <v>94</v>
      </c>
      <c r="LO2" s="166" t="s">
        <v>88</v>
      </c>
      <c r="LP2" s="66" t="s">
        <v>89</v>
      </c>
      <c r="LQ2" s="49" t="s">
        <v>90</v>
      </c>
      <c r="LR2" s="49" t="s">
        <v>91</v>
      </c>
      <c r="LS2" s="49" t="s">
        <v>92</v>
      </c>
      <c r="LT2" s="49" t="s">
        <v>93</v>
      </c>
      <c r="LU2" s="49" t="s">
        <v>94</v>
      </c>
      <c r="LV2" s="49" t="s">
        <v>88</v>
      </c>
      <c r="LW2" s="49" t="s">
        <v>89</v>
      </c>
      <c r="LX2" s="49" t="s">
        <v>90</v>
      </c>
      <c r="LY2" s="49" t="s">
        <v>91</v>
      </c>
      <c r="LZ2" s="49" t="s">
        <v>92</v>
      </c>
      <c r="MA2" s="49" t="s">
        <v>93</v>
      </c>
      <c r="MB2" s="49" t="s">
        <v>94</v>
      </c>
      <c r="MC2" s="49" t="s">
        <v>88</v>
      </c>
      <c r="MD2" s="49" t="s">
        <v>89</v>
      </c>
      <c r="ME2" s="49" t="s">
        <v>90</v>
      </c>
      <c r="MF2" s="49" t="s">
        <v>91</v>
      </c>
      <c r="MG2" s="49" t="s">
        <v>92</v>
      </c>
      <c r="MH2" s="49" t="s">
        <v>93</v>
      </c>
      <c r="MI2" s="49" t="s">
        <v>94</v>
      </c>
      <c r="MJ2" s="49" t="s">
        <v>88</v>
      </c>
      <c r="MK2" s="49" t="s">
        <v>89</v>
      </c>
      <c r="ML2" s="49" t="s">
        <v>90</v>
      </c>
      <c r="MM2" s="49" t="s">
        <v>91</v>
      </c>
      <c r="MN2" s="49" t="s">
        <v>92</v>
      </c>
      <c r="MO2" s="49" t="s">
        <v>93</v>
      </c>
      <c r="MP2" s="49" t="s">
        <v>94</v>
      </c>
      <c r="MQ2" s="49" t="s">
        <v>88</v>
      </c>
      <c r="MR2" s="49" t="s">
        <v>89</v>
      </c>
      <c r="MS2" s="166" t="s">
        <v>90</v>
      </c>
      <c r="MT2" s="66" t="s">
        <v>91</v>
      </c>
      <c r="MU2" s="49" t="s">
        <v>92</v>
      </c>
      <c r="MV2" s="49" t="s">
        <v>93</v>
      </c>
      <c r="MW2" s="49" t="s">
        <v>94</v>
      </c>
      <c r="MX2" s="49" t="s">
        <v>88</v>
      </c>
      <c r="MY2" s="49" t="s">
        <v>89</v>
      </c>
      <c r="MZ2" s="49" t="s">
        <v>90</v>
      </c>
      <c r="NA2" s="139" t="s">
        <v>91</v>
      </c>
      <c r="NB2" s="49" t="s">
        <v>92</v>
      </c>
      <c r="NC2" s="49" t="s">
        <v>93</v>
      </c>
      <c r="ND2" s="49" t="s">
        <v>94</v>
      </c>
      <c r="NE2" s="49" t="s">
        <v>88</v>
      </c>
      <c r="NF2" s="49" t="s">
        <v>89</v>
      </c>
      <c r="NG2" s="49" t="s">
        <v>90</v>
      </c>
      <c r="NH2" s="49" t="s">
        <v>91</v>
      </c>
      <c r="NI2" s="49" t="s">
        <v>92</v>
      </c>
      <c r="NJ2" s="453" t="s">
        <v>93</v>
      </c>
      <c r="NK2" s="453" t="s">
        <v>94</v>
      </c>
      <c r="NL2" s="49" t="s">
        <v>88</v>
      </c>
      <c r="NM2" s="49" t="s">
        <v>89</v>
      </c>
      <c r="NN2" s="49" t="s">
        <v>90</v>
      </c>
      <c r="NO2" s="49" t="s">
        <v>91</v>
      </c>
      <c r="NP2" s="49" t="s">
        <v>92</v>
      </c>
      <c r="NQ2" s="49" t="s">
        <v>93</v>
      </c>
      <c r="NR2" s="49" t="s">
        <v>94</v>
      </c>
      <c r="NS2" s="49" t="s">
        <v>88</v>
      </c>
      <c r="NT2" s="49" t="s">
        <v>89</v>
      </c>
      <c r="NU2" s="49" t="s">
        <v>90</v>
      </c>
      <c r="NV2" s="49" t="s">
        <v>91</v>
      </c>
      <c r="NW2" s="49" t="s">
        <v>92</v>
      </c>
      <c r="NX2" s="67" t="s">
        <v>93</v>
      </c>
      <c r="NY2" s="113" t="s">
        <v>94</v>
      </c>
      <c r="NZ2" s="49" t="s">
        <v>88</v>
      </c>
      <c r="OA2" s="49" t="s">
        <v>89</v>
      </c>
      <c r="OB2" s="49" t="s">
        <v>90</v>
      </c>
      <c r="OC2" s="49" t="s">
        <v>91</v>
      </c>
      <c r="OD2" s="49" t="s">
        <v>92</v>
      </c>
      <c r="OE2" s="49" t="s">
        <v>93</v>
      </c>
      <c r="OF2" s="49" t="s">
        <v>94</v>
      </c>
      <c r="OG2" s="49" t="s">
        <v>88</v>
      </c>
      <c r="OH2" s="49" t="s">
        <v>89</v>
      </c>
      <c r="OI2" s="49" t="s">
        <v>90</v>
      </c>
      <c r="OJ2" s="49" t="s">
        <v>91</v>
      </c>
      <c r="OK2" s="49" t="s">
        <v>92</v>
      </c>
      <c r="OL2" s="49" t="s">
        <v>93</v>
      </c>
      <c r="OM2" s="49" t="s">
        <v>94</v>
      </c>
      <c r="ON2" s="49" t="s">
        <v>88</v>
      </c>
      <c r="OO2" s="49" t="s">
        <v>89</v>
      </c>
      <c r="OP2" s="49" t="s">
        <v>90</v>
      </c>
      <c r="OQ2" s="49" t="s">
        <v>91</v>
      </c>
      <c r="OR2" s="49" t="s">
        <v>92</v>
      </c>
      <c r="OS2" s="49" t="s">
        <v>93</v>
      </c>
      <c r="OT2" s="49" t="s">
        <v>94</v>
      </c>
      <c r="OU2" s="49" t="s">
        <v>88</v>
      </c>
      <c r="OV2" s="49" t="s">
        <v>89</v>
      </c>
      <c r="OW2" s="49" t="s">
        <v>90</v>
      </c>
      <c r="OX2" s="49" t="s">
        <v>91</v>
      </c>
      <c r="OY2" s="49" t="s">
        <v>92</v>
      </c>
      <c r="OZ2" s="49" t="s">
        <v>93</v>
      </c>
      <c r="PA2" s="49" t="s">
        <v>94</v>
      </c>
      <c r="PB2" s="49" t="s">
        <v>88</v>
      </c>
      <c r="PC2" s="49" t="s">
        <v>89</v>
      </c>
    </row>
    <row r="3" spans="1:419" ht="15.75" thickBot="1" x14ac:dyDescent="0.3">
      <c r="A3" s="1"/>
      <c r="B3" t="s">
        <v>20</v>
      </c>
      <c r="D3" t="s">
        <v>308</v>
      </c>
      <c r="E3" t="s">
        <v>309</v>
      </c>
      <c r="F3" t="s">
        <v>110</v>
      </c>
      <c r="G3" s="7" t="s">
        <v>46</v>
      </c>
      <c r="H3" t="s">
        <v>299</v>
      </c>
      <c r="I3" s="7" t="s">
        <v>46</v>
      </c>
      <c r="J3" s="7" t="s">
        <v>382</v>
      </c>
      <c r="K3" s="7" t="s">
        <v>380</v>
      </c>
      <c r="L3" s="7" t="s">
        <v>378</v>
      </c>
      <c r="M3" s="7" t="s">
        <v>381</v>
      </c>
      <c r="N3" s="7" t="s">
        <v>201</v>
      </c>
      <c r="O3" s="7" t="s">
        <v>379</v>
      </c>
      <c r="P3" s="7" t="s">
        <v>362</v>
      </c>
      <c r="Q3" s="7" t="s">
        <v>371</v>
      </c>
      <c r="R3" t="s">
        <v>111</v>
      </c>
      <c r="S3" t="s">
        <v>112</v>
      </c>
      <c r="T3" t="s">
        <v>310</v>
      </c>
      <c r="U3" t="s">
        <v>347</v>
      </c>
      <c r="V3" t="s">
        <v>348</v>
      </c>
      <c r="W3" t="s">
        <v>349</v>
      </c>
      <c r="X3" s="223">
        <v>44197</v>
      </c>
      <c r="Y3" s="217">
        <v>44198</v>
      </c>
      <c r="Z3" s="217">
        <v>44199</v>
      </c>
      <c r="AA3" s="217">
        <v>44200</v>
      </c>
      <c r="AB3" s="217">
        <v>44201</v>
      </c>
      <c r="AC3" s="217">
        <v>44202</v>
      </c>
      <c r="AD3" s="217">
        <v>44203</v>
      </c>
      <c r="AE3" s="217">
        <v>44204</v>
      </c>
      <c r="AF3" s="217">
        <v>44205</v>
      </c>
      <c r="AG3" s="217">
        <v>44206</v>
      </c>
      <c r="AH3" s="217">
        <v>44207</v>
      </c>
      <c r="AI3" s="217">
        <v>44208</v>
      </c>
      <c r="AJ3" s="217">
        <v>44209</v>
      </c>
      <c r="AK3" s="217">
        <v>44210</v>
      </c>
      <c r="AL3" s="217">
        <v>44211</v>
      </c>
      <c r="AM3" s="217">
        <v>44212</v>
      </c>
      <c r="AN3" s="217">
        <v>44213</v>
      </c>
      <c r="AO3" s="217">
        <v>44214</v>
      </c>
      <c r="AP3" s="217">
        <v>44215</v>
      </c>
      <c r="AQ3" s="217">
        <v>44216</v>
      </c>
      <c r="AR3" s="217">
        <v>44217</v>
      </c>
      <c r="AS3" s="217">
        <v>44218</v>
      </c>
      <c r="AT3" s="217">
        <v>44219</v>
      </c>
      <c r="AU3" s="217">
        <v>44220</v>
      </c>
      <c r="AV3" s="217">
        <v>44221</v>
      </c>
      <c r="AW3" s="217">
        <v>44222</v>
      </c>
      <c r="AX3" s="217">
        <v>44223</v>
      </c>
      <c r="AY3" s="217">
        <v>44224</v>
      </c>
      <c r="AZ3" s="217">
        <v>44225</v>
      </c>
      <c r="BA3" s="217">
        <v>44226</v>
      </c>
      <c r="BB3" s="224">
        <v>44227</v>
      </c>
      <c r="BC3" s="239">
        <v>44228</v>
      </c>
      <c r="BD3" s="217">
        <v>44229</v>
      </c>
      <c r="BE3" s="217">
        <v>44230</v>
      </c>
      <c r="BF3" s="217">
        <v>44231</v>
      </c>
      <c r="BG3" s="217">
        <v>44232</v>
      </c>
      <c r="BH3" s="217">
        <v>44233</v>
      </c>
      <c r="BI3" s="217">
        <v>44234</v>
      </c>
      <c r="BJ3" s="217">
        <v>44235</v>
      </c>
      <c r="BK3" s="217">
        <v>44236</v>
      </c>
      <c r="BL3" s="217">
        <v>44237</v>
      </c>
      <c r="BM3" s="217">
        <v>44238</v>
      </c>
      <c r="BN3" s="217">
        <v>44239</v>
      </c>
      <c r="BO3" s="217">
        <v>44240</v>
      </c>
      <c r="BP3" s="217">
        <v>44241</v>
      </c>
      <c r="BQ3" s="217">
        <v>44242</v>
      </c>
      <c r="BR3" s="217">
        <v>44243</v>
      </c>
      <c r="BS3" s="217">
        <v>44244</v>
      </c>
      <c r="BT3" s="217">
        <v>44245</v>
      </c>
      <c r="BU3" s="217">
        <v>44246</v>
      </c>
      <c r="BV3" s="217">
        <v>44247</v>
      </c>
      <c r="BW3" s="217">
        <v>44248</v>
      </c>
      <c r="BX3" s="217">
        <v>44249</v>
      </c>
      <c r="BY3" s="217">
        <v>44250</v>
      </c>
      <c r="BZ3" s="217">
        <v>44251</v>
      </c>
      <c r="CA3" s="217">
        <v>44252</v>
      </c>
      <c r="CB3" s="217">
        <v>44253</v>
      </c>
      <c r="CC3" s="217">
        <v>44254</v>
      </c>
      <c r="CD3" s="224">
        <v>44255</v>
      </c>
      <c r="CE3" s="53">
        <v>44256</v>
      </c>
      <c r="CF3" s="53">
        <v>44257</v>
      </c>
      <c r="CG3" s="53">
        <v>44258</v>
      </c>
      <c r="CH3" s="53">
        <v>44259</v>
      </c>
      <c r="CI3" s="53">
        <v>44260</v>
      </c>
      <c r="CJ3" s="53">
        <v>44261</v>
      </c>
      <c r="CK3" s="53">
        <v>44262</v>
      </c>
      <c r="CL3" s="53">
        <v>44263</v>
      </c>
      <c r="CM3" s="53">
        <v>44264</v>
      </c>
      <c r="CN3" s="53">
        <v>44265</v>
      </c>
      <c r="CO3" s="53">
        <v>44266</v>
      </c>
      <c r="CP3" s="53">
        <v>44267</v>
      </c>
      <c r="CQ3" s="53">
        <v>44268</v>
      </c>
      <c r="CR3" s="53">
        <v>44269</v>
      </c>
      <c r="CS3" s="53">
        <v>44270</v>
      </c>
      <c r="CT3" s="53">
        <v>44271</v>
      </c>
      <c r="CU3" s="53">
        <v>44272</v>
      </c>
      <c r="CV3" s="53">
        <v>44273</v>
      </c>
      <c r="CW3" s="53">
        <v>44274</v>
      </c>
      <c r="CX3" s="53">
        <v>44275</v>
      </c>
      <c r="CY3" s="53">
        <v>44276</v>
      </c>
      <c r="CZ3" s="53">
        <v>44277</v>
      </c>
      <c r="DA3" s="53">
        <v>44278</v>
      </c>
      <c r="DB3" s="53">
        <v>44279</v>
      </c>
      <c r="DC3" s="53">
        <v>44280</v>
      </c>
      <c r="DD3" s="53">
        <v>44281</v>
      </c>
      <c r="DE3" s="53">
        <v>44282</v>
      </c>
      <c r="DF3" s="53">
        <v>44283</v>
      </c>
      <c r="DG3" s="53">
        <v>44284</v>
      </c>
      <c r="DH3" s="53">
        <v>44285</v>
      </c>
      <c r="DI3" s="53">
        <v>44286</v>
      </c>
      <c r="DJ3" s="89">
        <v>44287</v>
      </c>
      <c r="DK3" s="53">
        <v>44288</v>
      </c>
      <c r="DL3" s="53">
        <v>44289</v>
      </c>
      <c r="DM3" s="53">
        <v>44290</v>
      </c>
      <c r="DN3" s="53">
        <v>44291</v>
      </c>
      <c r="DO3" s="53">
        <v>44292</v>
      </c>
      <c r="DP3" s="53">
        <v>44293</v>
      </c>
      <c r="DQ3" s="53">
        <v>44294</v>
      </c>
      <c r="DR3" s="53">
        <v>44295</v>
      </c>
      <c r="DS3" s="53">
        <v>44296</v>
      </c>
      <c r="DT3" s="53">
        <v>44297</v>
      </c>
      <c r="DU3" s="53">
        <v>44298</v>
      </c>
      <c r="DV3" s="53">
        <v>44299</v>
      </c>
      <c r="DW3" s="53">
        <v>44300</v>
      </c>
      <c r="DX3" s="53">
        <v>44301</v>
      </c>
      <c r="DY3" s="53">
        <v>44302</v>
      </c>
      <c r="DZ3" s="53">
        <v>44303</v>
      </c>
      <c r="EA3" s="53">
        <v>44304</v>
      </c>
      <c r="EB3" s="53">
        <v>44305</v>
      </c>
      <c r="EC3" s="53">
        <v>44306</v>
      </c>
      <c r="ED3" s="53">
        <v>44307</v>
      </c>
      <c r="EE3" s="53">
        <v>44308</v>
      </c>
      <c r="EF3" s="53">
        <v>44309</v>
      </c>
      <c r="EG3" s="53">
        <v>44310</v>
      </c>
      <c r="EH3" s="53">
        <v>44311</v>
      </c>
      <c r="EI3" s="53">
        <v>44312</v>
      </c>
      <c r="EJ3" s="53">
        <v>44313</v>
      </c>
      <c r="EK3" s="53">
        <v>44314</v>
      </c>
      <c r="EL3" s="53">
        <v>44315</v>
      </c>
      <c r="EM3" s="167">
        <v>44316</v>
      </c>
      <c r="EN3" s="89">
        <v>44317</v>
      </c>
      <c r="EO3" s="53">
        <v>44318</v>
      </c>
      <c r="EP3" s="53">
        <v>44319</v>
      </c>
      <c r="EQ3" s="53">
        <v>44320</v>
      </c>
      <c r="ER3" s="53">
        <v>44321</v>
      </c>
      <c r="ES3" s="53">
        <v>44322</v>
      </c>
      <c r="ET3" s="53">
        <v>44323</v>
      </c>
      <c r="EU3" s="53">
        <v>44324</v>
      </c>
      <c r="EV3" s="138">
        <v>44325</v>
      </c>
      <c r="EW3" s="53">
        <v>44326</v>
      </c>
      <c r="EX3" s="53">
        <v>44327</v>
      </c>
      <c r="EY3" s="138">
        <v>44328</v>
      </c>
      <c r="EZ3" s="53">
        <v>44329</v>
      </c>
      <c r="FA3" s="53">
        <v>44330</v>
      </c>
      <c r="FB3" s="53">
        <v>44331</v>
      </c>
      <c r="FC3" s="53">
        <v>44332</v>
      </c>
      <c r="FD3" s="53">
        <v>44333</v>
      </c>
      <c r="FE3" s="53">
        <v>44334</v>
      </c>
      <c r="FF3" s="53">
        <v>44335</v>
      </c>
      <c r="FG3" s="53">
        <v>44336</v>
      </c>
      <c r="FH3" s="53">
        <v>44337</v>
      </c>
      <c r="FI3" s="53">
        <v>44338</v>
      </c>
      <c r="FJ3" s="53">
        <v>44339</v>
      </c>
      <c r="FK3" s="53">
        <v>44340</v>
      </c>
      <c r="FL3" s="53">
        <v>44341</v>
      </c>
      <c r="FM3" s="53">
        <v>44342</v>
      </c>
      <c r="FN3" s="53">
        <v>44343</v>
      </c>
      <c r="FO3" s="53">
        <v>44344</v>
      </c>
      <c r="FP3" s="53">
        <v>44345</v>
      </c>
      <c r="FQ3" s="53">
        <v>44346</v>
      </c>
      <c r="FR3" s="90">
        <v>44347</v>
      </c>
      <c r="FS3" s="114">
        <v>44348</v>
      </c>
      <c r="FT3" s="53">
        <v>44349</v>
      </c>
      <c r="FU3" s="53">
        <v>44350</v>
      </c>
      <c r="FV3" s="53">
        <v>44351</v>
      </c>
      <c r="FW3" s="53">
        <v>44352</v>
      </c>
      <c r="FX3" s="53">
        <v>44353</v>
      </c>
      <c r="FY3" s="53">
        <v>44354</v>
      </c>
      <c r="FZ3" s="53">
        <v>44355</v>
      </c>
      <c r="GA3" s="53">
        <v>44356</v>
      </c>
      <c r="GB3" s="53">
        <v>44357</v>
      </c>
      <c r="GC3" s="53">
        <v>44358</v>
      </c>
      <c r="GD3" s="53">
        <v>44359</v>
      </c>
      <c r="GE3" s="53">
        <v>44360</v>
      </c>
      <c r="GF3" s="53">
        <v>44361</v>
      </c>
      <c r="GG3" s="53">
        <v>44362</v>
      </c>
      <c r="GH3" s="53">
        <v>44363</v>
      </c>
      <c r="GI3" s="53">
        <v>44364</v>
      </c>
      <c r="GJ3" s="53">
        <v>44365</v>
      </c>
      <c r="GK3" s="53">
        <v>44366</v>
      </c>
      <c r="GL3" s="53">
        <v>44367</v>
      </c>
      <c r="GM3" s="53">
        <v>44368</v>
      </c>
      <c r="GN3" s="53">
        <v>44369</v>
      </c>
      <c r="GO3" s="53">
        <v>44370</v>
      </c>
      <c r="GP3" s="53">
        <v>44371</v>
      </c>
      <c r="GQ3" s="53">
        <v>44372</v>
      </c>
      <c r="GR3" s="53">
        <v>44373</v>
      </c>
      <c r="GS3" s="53">
        <v>44374</v>
      </c>
      <c r="GT3" s="53">
        <v>44375</v>
      </c>
      <c r="GU3" s="53">
        <v>44376</v>
      </c>
      <c r="GV3" s="167">
        <v>44377</v>
      </c>
      <c r="GW3" s="89">
        <v>44378</v>
      </c>
      <c r="GX3" s="53">
        <v>44379</v>
      </c>
      <c r="GY3" s="53">
        <v>44380</v>
      </c>
      <c r="GZ3" s="53">
        <v>44381</v>
      </c>
      <c r="HA3" s="53">
        <v>44382</v>
      </c>
      <c r="HB3" s="53">
        <v>44383</v>
      </c>
      <c r="HC3" s="53">
        <v>44384</v>
      </c>
      <c r="HD3" s="53">
        <v>44385</v>
      </c>
      <c r="HE3" s="53">
        <v>44386</v>
      </c>
      <c r="HF3" s="53">
        <v>44387</v>
      </c>
      <c r="HG3" s="53">
        <v>44388</v>
      </c>
      <c r="HH3" s="53">
        <v>44389</v>
      </c>
      <c r="HI3" s="53">
        <v>44390</v>
      </c>
      <c r="HJ3" s="53">
        <v>44391</v>
      </c>
      <c r="HK3" s="53">
        <v>44392</v>
      </c>
      <c r="HL3" s="53">
        <v>44393</v>
      </c>
      <c r="HM3" s="53">
        <v>44394</v>
      </c>
      <c r="HN3" s="53">
        <v>44395</v>
      </c>
      <c r="HO3" s="53">
        <v>44396</v>
      </c>
      <c r="HP3" s="138">
        <v>44397</v>
      </c>
      <c r="HQ3" s="53">
        <v>44398</v>
      </c>
      <c r="HR3" s="53">
        <v>44399</v>
      </c>
      <c r="HS3" s="53">
        <v>44400</v>
      </c>
      <c r="HT3" s="53">
        <v>44401</v>
      </c>
      <c r="HU3" s="53">
        <v>44402</v>
      </c>
      <c r="HV3" s="53">
        <v>44403</v>
      </c>
      <c r="HW3" s="53">
        <v>44404</v>
      </c>
      <c r="HX3" s="53">
        <v>44405</v>
      </c>
      <c r="HY3" s="53">
        <v>44406</v>
      </c>
      <c r="HZ3" s="53">
        <v>44407</v>
      </c>
      <c r="IA3" s="167">
        <v>44408</v>
      </c>
      <c r="IB3" s="89">
        <v>44409</v>
      </c>
      <c r="IC3" s="53">
        <v>44410</v>
      </c>
      <c r="ID3" s="53">
        <v>44411</v>
      </c>
      <c r="IE3" s="53">
        <v>44412</v>
      </c>
      <c r="IF3" s="53">
        <v>44413</v>
      </c>
      <c r="IG3" s="53">
        <v>44414</v>
      </c>
      <c r="IH3" s="53">
        <v>44415</v>
      </c>
      <c r="II3" s="53">
        <v>44416</v>
      </c>
      <c r="IJ3" s="53">
        <v>44417</v>
      </c>
      <c r="IK3" s="53">
        <v>44418</v>
      </c>
      <c r="IL3" s="53">
        <v>44419</v>
      </c>
      <c r="IM3" s="53">
        <v>44420</v>
      </c>
      <c r="IN3" s="53">
        <v>44421</v>
      </c>
      <c r="IO3" s="53">
        <v>44422</v>
      </c>
      <c r="IP3" s="53">
        <v>44423</v>
      </c>
      <c r="IQ3" s="53">
        <v>44424</v>
      </c>
      <c r="IR3" s="53">
        <v>44425</v>
      </c>
      <c r="IS3" s="53">
        <v>44426</v>
      </c>
      <c r="IT3" s="53">
        <v>44427</v>
      </c>
      <c r="IU3" s="53">
        <v>44428</v>
      </c>
      <c r="IV3" s="53">
        <v>44429</v>
      </c>
      <c r="IW3" s="53">
        <v>44430</v>
      </c>
      <c r="IX3" s="53">
        <v>44431</v>
      </c>
      <c r="IY3" s="53">
        <v>44432</v>
      </c>
      <c r="IZ3" s="53">
        <v>44433</v>
      </c>
      <c r="JA3" s="53">
        <v>44434</v>
      </c>
      <c r="JB3" s="53">
        <v>44435</v>
      </c>
      <c r="JC3" s="53">
        <v>44436</v>
      </c>
      <c r="JD3" s="53">
        <v>44437</v>
      </c>
      <c r="JE3" s="53">
        <v>44438</v>
      </c>
      <c r="JF3" s="167">
        <v>44439</v>
      </c>
      <c r="JG3" s="363">
        <v>44440</v>
      </c>
      <c r="JH3" s="53">
        <v>44441</v>
      </c>
      <c r="JI3" s="53">
        <v>44442</v>
      </c>
      <c r="JJ3" s="53">
        <v>44443</v>
      </c>
      <c r="JK3" s="53">
        <v>44444</v>
      </c>
      <c r="JL3" s="53">
        <v>44445</v>
      </c>
      <c r="JM3" s="53">
        <v>44446</v>
      </c>
      <c r="JN3" s="53">
        <v>44447</v>
      </c>
      <c r="JO3" s="53">
        <v>44448</v>
      </c>
      <c r="JP3" s="53">
        <v>44449</v>
      </c>
      <c r="JQ3" s="53">
        <v>44450</v>
      </c>
      <c r="JR3" s="53">
        <v>44451</v>
      </c>
      <c r="JS3" s="53">
        <v>44452</v>
      </c>
      <c r="JT3" s="53">
        <v>44453</v>
      </c>
      <c r="JU3" s="53">
        <v>44454</v>
      </c>
      <c r="JV3" s="53">
        <v>44455</v>
      </c>
      <c r="JW3" s="53">
        <v>44456</v>
      </c>
      <c r="JX3" s="53">
        <v>44457</v>
      </c>
      <c r="JY3" s="53">
        <v>44458</v>
      </c>
      <c r="JZ3" s="53">
        <v>44459</v>
      </c>
      <c r="KA3" s="53">
        <v>44460</v>
      </c>
      <c r="KB3" s="53">
        <v>44461</v>
      </c>
      <c r="KC3" s="53">
        <v>44462</v>
      </c>
      <c r="KD3" s="53">
        <v>44463</v>
      </c>
      <c r="KE3" s="53">
        <v>44464</v>
      </c>
      <c r="KF3" s="53">
        <v>44465</v>
      </c>
      <c r="KG3" s="53">
        <v>44466</v>
      </c>
      <c r="KH3" s="53">
        <v>44467</v>
      </c>
      <c r="KI3" s="53">
        <v>44468</v>
      </c>
      <c r="KJ3" s="90">
        <v>44469</v>
      </c>
      <c r="KK3" s="363">
        <v>44470</v>
      </c>
      <c r="KL3" s="53">
        <v>44471</v>
      </c>
      <c r="KM3" s="53">
        <v>44472</v>
      </c>
      <c r="KN3" s="53">
        <v>44473</v>
      </c>
      <c r="KO3" s="53">
        <v>44474</v>
      </c>
      <c r="KP3" s="53">
        <v>44475</v>
      </c>
      <c r="KQ3" s="53">
        <v>44476</v>
      </c>
      <c r="KR3" s="53">
        <v>44477</v>
      </c>
      <c r="KS3" s="53">
        <v>44478</v>
      </c>
      <c r="KT3" s="53">
        <v>44479</v>
      </c>
      <c r="KU3" s="53">
        <v>44480</v>
      </c>
      <c r="KV3" s="53">
        <v>44481</v>
      </c>
      <c r="KW3" s="53">
        <v>44482</v>
      </c>
      <c r="KX3" s="53">
        <v>44483</v>
      </c>
      <c r="KY3" s="53">
        <v>44484</v>
      </c>
      <c r="KZ3" s="53">
        <v>44485</v>
      </c>
      <c r="LA3" s="53">
        <v>44486</v>
      </c>
      <c r="LB3" s="53">
        <v>44487</v>
      </c>
      <c r="LC3" s="53">
        <v>44488</v>
      </c>
      <c r="LD3" s="53">
        <v>44489</v>
      </c>
      <c r="LE3" s="53">
        <v>44490</v>
      </c>
      <c r="LF3" s="53">
        <v>44491</v>
      </c>
      <c r="LG3" s="53">
        <v>44492</v>
      </c>
      <c r="LH3" s="53">
        <v>44493</v>
      </c>
      <c r="LI3" s="53">
        <v>44494</v>
      </c>
      <c r="LJ3" s="53">
        <v>44495</v>
      </c>
      <c r="LK3" s="53">
        <v>44496</v>
      </c>
      <c r="LL3" s="53">
        <v>44497</v>
      </c>
      <c r="LM3" s="53">
        <v>44498</v>
      </c>
      <c r="LN3" s="53">
        <v>44499</v>
      </c>
      <c r="LO3" s="167">
        <v>44500</v>
      </c>
      <c r="LP3" s="89">
        <v>44501</v>
      </c>
      <c r="LQ3" s="53">
        <v>44502</v>
      </c>
      <c r="LR3" s="53">
        <v>44503</v>
      </c>
      <c r="LS3" s="53">
        <v>44504</v>
      </c>
      <c r="LT3" s="53">
        <v>44505</v>
      </c>
      <c r="LU3" s="53">
        <v>44506</v>
      </c>
      <c r="LV3" s="53">
        <v>44507</v>
      </c>
      <c r="LW3" s="53">
        <v>44508</v>
      </c>
      <c r="LX3" s="53">
        <v>44509</v>
      </c>
      <c r="LY3" s="53">
        <v>44510</v>
      </c>
      <c r="LZ3" s="53">
        <v>44511</v>
      </c>
      <c r="MA3" s="53">
        <v>44512</v>
      </c>
      <c r="MB3" s="53">
        <v>44513</v>
      </c>
      <c r="MC3" s="53">
        <v>44514</v>
      </c>
      <c r="MD3" s="53">
        <v>44515</v>
      </c>
      <c r="ME3" s="53">
        <v>44516</v>
      </c>
      <c r="MF3" s="53">
        <v>44517</v>
      </c>
      <c r="MG3" s="53">
        <v>44518</v>
      </c>
      <c r="MH3" s="53">
        <v>44519</v>
      </c>
      <c r="MI3" s="53">
        <v>44520</v>
      </c>
      <c r="MJ3" s="53">
        <v>44521</v>
      </c>
      <c r="MK3" s="53">
        <v>44522</v>
      </c>
      <c r="ML3" s="53">
        <v>44523</v>
      </c>
      <c r="MM3" s="53">
        <v>44524</v>
      </c>
      <c r="MN3" s="53">
        <v>44525</v>
      </c>
      <c r="MO3" s="53">
        <v>44526</v>
      </c>
      <c r="MP3" s="53">
        <v>44527</v>
      </c>
      <c r="MQ3" s="53">
        <v>44528</v>
      </c>
      <c r="MR3" s="53">
        <v>44529</v>
      </c>
      <c r="MS3" s="167">
        <v>44530</v>
      </c>
      <c r="MT3" s="89">
        <v>44531</v>
      </c>
      <c r="MU3" s="53">
        <v>44532</v>
      </c>
      <c r="MV3" s="53">
        <v>44533</v>
      </c>
      <c r="MW3" s="53">
        <v>44534</v>
      </c>
      <c r="MX3" s="53">
        <v>44535</v>
      </c>
      <c r="MY3" s="53">
        <v>44536</v>
      </c>
      <c r="MZ3" s="53">
        <v>44537</v>
      </c>
      <c r="NA3" s="138">
        <v>44538</v>
      </c>
      <c r="NB3" s="53">
        <v>44539</v>
      </c>
      <c r="NC3" s="53">
        <v>44540</v>
      </c>
      <c r="ND3" s="53">
        <v>44541</v>
      </c>
      <c r="NE3" s="53">
        <v>44542</v>
      </c>
      <c r="NF3" s="53">
        <v>44543</v>
      </c>
      <c r="NG3" s="53">
        <v>44544</v>
      </c>
      <c r="NH3" s="53">
        <v>44545</v>
      </c>
      <c r="NI3" s="53">
        <v>44546</v>
      </c>
      <c r="NJ3" s="53">
        <v>44547</v>
      </c>
      <c r="NK3" s="53">
        <v>44548</v>
      </c>
      <c r="NL3" s="53">
        <v>44549</v>
      </c>
      <c r="NM3" s="53">
        <v>44550</v>
      </c>
      <c r="NN3" s="53">
        <v>44551</v>
      </c>
      <c r="NO3" s="53">
        <v>44552</v>
      </c>
      <c r="NP3" s="53">
        <v>44553</v>
      </c>
      <c r="NQ3" s="53">
        <v>44554</v>
      </c>
      <c r="NR3" s="53">
        <v>44555</v>
      </c>
      <c r="NS3" s="53">
        <v>44556</v>
      </c>
      <c r="NT3" s="53">
        <v>44557</v>
      </c>
      <c r="NU3" s="53">
        <v>44558</v>
      </c>
      <c r="NV3" s="53">
        <v>44559</v>
      </c>
      <c r="NW3" s="53">
        <v>44560</v>
      </c>
      <c r="NX3" s="90">
        <v>44561</v>
      </c>
      <c r="NY3" s="114">
        <v>44562</v>
      </c>
      <c r="NZ3" s="53">
        <v>44563</v>
      </c>
      <c r="OA3" s="53">
        <v>44564</v>
      </c>
      <c r="OB3" s="53">
        <v>44565</v>
      </c>
      <c r="OC3" s="53">
        <v>44566</v>
      </c>
      <c r="OD3" s="53">
        <v>44567</v>
      </c>
      <c r="OE3" s="53">
        <v>44568</v>
      </c>
      <c r="OF3" s="53">
        <v>44569</v>
      </c>
      <c r="OG3" s="53">
        <v>44570</v>
      </c>
      <c r="OH3" s="53">
        <v>44571</v>
      </c>
      <c r="OI3" s="53">
        <v>44572</v>
      </c>
      <c r="OJ3" s="53">
        <v>44573</v>
      </c>
      <c r="OK3" s="53">
        <v>44574</v>
      </c>
      <c r="OL3" s="53">
        <v>44575</v>
      </c>
      <c r="OM3" s="53">
        <v>44576</v>
      </c>
      <c r="ON3" s="53">
        <v>44577</v>
      </c>
      <c r="OO3" s="53">
        <v>44578</v>
      </c>
      <c r="OP3" s="53">
        <v>44579</v>
      </c>
      <c r="OQ3" s="53">
        <v>44580</v>
      </c>
      <c r="OR3" s="53">
        <v>44581</v>
      </c>
      <c r="OS3" s="53">
        <v>44582</v>
      </c>
      <c r="OT3" s="53">
        <v>44583</v>
      </c>
      <c r="OU3" s="53">
        <v>44584</v>
      </c>
      <c r="OV3" s="53">
        <v>44585</v>
      </c>
      <c r="OW3" s="53">
        <v>44586</v>
      </c>
      <c r="OX3" s="53">
        <v>44587</v>
      </c>
      <c r="OY3" s="53">
        <v>44588</v>
      </c>
      <c r="OZ3" s="53">
        <v>44589</v>
      </c>
      <c r="PA3" s="53">
        <v>44590</v>
      </c>
      <c r="PB3" s="53">
        <v>44591</v>
      </c>
      <c r="PC3" s="53">
        <v>44592</v>
      </c>
    </row>
    <row r="4" spans="1:419" ht="15.75" x14ac:dyDescent="0.25">
      <c r="A4" s="1"/>
      <c r="B4" s="299" t="s">
        <v>53</v>
      </c>
      <c r="C4" s="299" t="str">
        <f>LEFT(B4,FIND(" ",B4))</f>
        <v xml:space="preserve">Назаров </v>
      </c>
      <c r="D4" s="248">
        <v>1</v>
      </c>
      <c r="E4" s="250">
        <v>1</v>
      </c>
      <c r="F4" s="379" t="s">
        <v>51</v>
      </c>
      <c r="G4" s="216" t="s">
        <v>0</v>
      </c>
      <c r="H4" s="246" t="s">
        <v>2</v>
      </c>
      <c r="I4" s="326" t="s">
        <v>301</v>
      </c>
      <c r="J4" s="374">
        <v>-94.5</v>
      </c>
      <c r="K4" s="368">
        <v>1995</v>
      </c>
      <c r="L4" s="368">
        <f ca="1">SUM($X4:OFFSET($X4,0,DATEVALUE("31.12."&amp;(YEAR(TODAY())))-DATEVALUE("01.01."&amp;YEAR(TODAY()))))</f>
        <v>1759</v>
      </c>
      <c r="M4" s="368">
        <f ca="1">SUM($X4:OFFSET($X4,0,TODAY()-DATEVALUE("01.01."&amp;YEAR(TODAY()))))</f>
        <v>1377</v>
      </c>
      <c r="N4" s="364">
        <f ca="1">COUNTIF($X4:OFFSET($X4,0,TODAY()-DATEVALUE("01.01."&amp;YEAR(TODAY()))),$N$3)</f>
        <v>16</v>
      </c>
      <c r="O4" s="364">
        <f ca="1">COUNTIFS($X4:OFFSET($X4,0,TODAY()-DATEVALUE("01.01."&amp;YEAR(TODAY()))),$O$3,$X$2:OFFSET($X$2,0,TODAY()-DATEVALUE("01.01."&amp;YEAR(TODAY()))),"&lt;&gt;вс")</f>
        <v>12</v>
      </c>
      <c r="P4" s="364">
        <f ca="1">COUNTIF($X4:OFFSET($X4,0,TODAY()-DATEVALUE("01.01."&amp;YEAR(TODAY()))),"БЛ")</f>
        <v>19</v>
      </c>
      <c r="Q4" s="364">
        <f ca="1">COUNTIFS($X4:OFFSET($X4,0,TODAY()-DATEVALUE("01.01."&amp;YEAR(TODAY()))),"К",$X$2:OFFSET($X$2,0,TODAY()-DATEVALUE("01.01."&amp;YEAR(TODAY()))),"&lt;&gt;вс",$X$2:OFFSET($X$2,0,TODAY()-DATEVALUE("01.01."&amp;YEAR(TODAY()))),"&lt;&gt;сб")*8</f>
        <v>0</v>
      </c>
      <c r="R4" s="439">
        <f ca="1">SUM($X4:OFFSET($X4,0,DATE(YEAR(TODAY()),12,31)-DATE(YEAR(TODAY()),1,1)))</f>
        <v>1759</v>
      </c>
      <c r="S4" s="440">
        <f ca="1">CELL("color",AA8)</f>
        <v>0</v>
      </c>
      <c r="T4" s="439"/>
      <c r="U4" s="439"/>
      <c r="V4" s="439"/>
      <c r="W4" s="439"/>
      <c r="X4" s="83">
        <v>10.5</v>
      </c>
      <c r="Y4" s="83">
        <v>10.5</v>
      </c>
      <c r="Z4" s="83">
        <v>10.5</v>
      </c>
      <c r="AA4" s="83">
        <v>10.5</v>
      </c>
      <c r="AB4" s="83">
        <v>10.5</v>
      </c>
      <c r="AC4" s="83">
        <v>10.5</v>
      </c>
      <c r="AD4" s="83">
        <v>10.5</v>
      </c>
      <c r="AE4" s="83">
        <v>10.5</v>
      </c>
      <c r="AF4" s="83">
        <v>10.5</v>
      </c>
      <c r="AG4" s="83">
        <v>10.5</v>
      </c>
      <c r="AH4" s="83">
        <v>10.5</v>
      </c>
      <c r="AI4" s="83">
        <v>10.5</v>
      </c>
      <c r="AJ4" s="83">
        <v>10.5</v>
      </c>
      <c r="AK4" s="83">
        <v>10.5</v>
      </c>
      <c r="AL4" s="83">
        <v>10.5</v>
      </c>
      <c r="AM4" s="83">
        <v>10.5</v>
      </c>
      <c r="AN4" s="83">
        <v>10.5</v>
      </c>
      <c r="AO4" s="83">
        <v>10.5</v>
      </c>
      <c r="AP4" s="83">
        <v>10.5</v>
      </c>
      <c r="AQ4" s="225">
        <v>5</v>
      </c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98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255" t="s">
        <v>201</v>
      </c>
      <c r="BR4" s="157" t="s">
        <v>201</v>
      </c>
      <c r="BS4" s="83">
        <v>5</v>
      </c>
      <c r="BT4" s="83">
        <v>10.5</v>
      </c>
      <c r="BU4" s="83">
        <v>10.5</v>
      </c>
      <c r="BV4" s="83">
        <v>10.5</v>
      </c>
      <c r="BW4" s="83">
        <v>10.5</v>
      </c>
      <c r="BX4" s="83">
        <v>10.5</v>
      </c>
      <c r="BY4" s="83">
        <v>10.5</v>
      </c>
      <c r="BZ4" s="83">
        <v>10.5</v>
      </c>
      <c r="CA4" s="83">
        <v>10.5</v>
      </c>
      <c r="CB4" s="83">
        <v>10.5</v>
      </c>
      <c r="CC4" s="83">
        <v>10.5</v>
      </c>
      <c r="CD4" s="84">
        <v>10.5</v>
      </c>
      <c r="CE4" s="85">
        <v>10.5</v>
      </c>
      <c r="CF4" s="83">
        <v>10.5</v>
      </c>
      <c r="CG4" s="83">
        <v>5</v>
      </c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157" t="s">
        <v>201</v>
      </c>
      <c r="CT4" s="157" t="s">
        <v>201</v>
      </c>
      <c r="CU4" s="83">
        <v>5</v>
      </c>
      <c r="CV4" s="83">
        <v>10.5</v>
      </c>
      <c r="CW4" s="83">
        <v>10.5</v>
      </c>
      <c r="CX4" s="83">
        <v>10.5</v>
      </c>
      <c r="CY4" s="83">
        <v>10.5</v>
      </c>
      <c r="CZ4" s="83">
        <v>10.5</v>
      </c>
      <c r="DA4" s="83">
        <v>10.5</v>
      </c>
      <c r="DB4" s="83">
        <v>10.5</v>
      </c>
      <c r="DC4" s="83">
        <v>10.5</v>
      </c>
      <c r="DD4" s="83">
        <v>10.5</v>
      </c>
      <c r="DE4" s="83">
        <v>10.5</v>
      </c>
      <c r="DF4" s="83">
        <v>10.5</v>
      </c>
      <c r="DG4" s="83">
        <v>10.5</v>
      </c>
      <c r="DH4" s="83">
        <v>10.5</v>
      </c>
      <c r="DI4" s="83">
        <v>5</v>
      </c>
      <c r="DJ4" s="85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157" t="s">
        <v>201</v>
      </c>
      <c r="DV4" s="157" t="s">
        <v>201</v>
      </c>
      <c r="DW4" s="83">
        <v>5</v>
      </c>
      <c r="DX4" s="83">
        <v>10.5</v>
      </c>
      <c r="DY4" s="83">
        <v>10.5</v>
      </c>
      <c r="DZ4" s="83">
        <v>10.5</v>
      </c>
      <c r="EA4" s="83">
        <v>10.5</v>
      </c>
      <c r="EB4" s="83">
        <v>10.5</v>
      </c>
      <c r="EC4" s="83">
        <v>10.5</v>
      </c>
      <c r="ED4" s="83">
        <v>10.5</v>
      </c>
      <c r="EE4" s="83">
        <v>10.5</v>
      </c>
      <c r="EF4" s="83">
        <v>10.5</v>
      </c>
      <c r="EG4" s="83">
        <v>10.5</v>
      </c>
      <c r="EH4" s="83">
        <v>10.5</v>
      </c>
      <c r="EI4" s="83">
        <v>10.5</v>
      </c>
      <c r="EJ4" s="83">
        <v>10.5</v>
      </c>
      <c r="EK4" s="83">
        <v>5</v>
      </c>
      <c r="EL4" s="83"/>
      <c r="EM4" s="83"/>
      <c r="EN4" s="85"/>
      <c r="EO4" s="83"/>
      <c r="EP4" s="83"/>
      <c r="EQ4" s="83"/>
      <c r="ER4" s="83"/>
      <c r="ES4" s="83"/>
      <c r="ET4" s="83"/>
      <c r="EU4" s="83"/>
      <c r="EV4" s="83"/>
      <c r="EW4" s="157" t="s">
        <v>201</v>
      </c>
      <c r="EX4" s="157" t="s">
        <v>201</v>
      </c>
      <c r="EY4" s="83">
        <v>5</v>
      </c>
      <c r="EZ4" s="83">
        <v>10.5</v>
      </c>
      <c r="FA4" s="83">
        <v>10.5</v>
      </c>
      <c r="FB4" s="83">
        <v>10.5</v>
      </c>
      <c r="FC4" s="83">
        <v>10.5</v>
      </c>
      <c r="FD4" s="83">
        <v>10.5</v>
      </c>
      <c r="FE4" s="83">
        <v>10.5</v>
      </c>
      <c r="FF4" s="83">
        <v>10.5</v>
      </c>
      <c r="FG4" s="83">
        <v>10.5</v>
      </c>
      <c r="FH4" s="83">
        <v>10.5</v>
      </c>
      <c r="FI4" s="83">
        <v>10.5</v>
      </c>
      <c r="FJ4" s="83">
        <v>10.5</v>
      </c>
      <c r="FK4" s="83">
        <v>10.5</v>
      </c>
      <c r="FL4" s="83">
        <v>10.5</v>
      </c>
      <c r="FM4" s="83">
        <v>5</v>
      </c>
      <c r="FN4" s="83"/>
      <c r="FO4" s="83"/>
      <c r="FP4" s="83"/>
      <c r="FQ4" s="83"/>
      <c r="FR4" s="84"/>
      <c r="FS4" s="83"/>
      <c r="FT4" s="83"/>
      <c r="FU4" s="83"/>
      <c r="FV4" s="83"/>
      <c r="FW4" s="83"/>
      <c r="FX4" s="83"/>
      <c r="FY4" s="157" t="s">
        <v>201</v>
      </c>
      <c r="FZ4" s="157" t="s">
        <v>201</v>
      </c>
      <c r="GA4" s="227">
        <v>4</v>
      </c>
      <c r="GB4" s="227">
        <v>10.5</v>
      </c>
      <c r="GC4" s="227">
        <v>10.5</v>
      </c>
      <c r="GD4" s="227">
        <v>10.5</v>
      </c>
      <c r="GE4" s="227">
        <v>10.5</v>
      </c>
      <c r="GF4" s="227">
        <v>10.5</v>
      </c>
      <c r="GG4" s="227">
        <v>10.5</v>
      </c>
      <c r="GH4" s="227">
        <v>10.5</v>
      </c>
      <c r="GI4" s="227">
        <v>10.5</v>
      </c>
      <c r="GJ4" s="227">
        <v>10.5</v>
      </c>
      <c r="GK4" s="227">
        <v>10.5</v>
      </c>
      <c r="GL4" s="227">
        <v>10.5</v>
      </c>
      <c r="GM4" s="227">
        <v>10.5</v>
      </c>
      <c r="GN4" s="227">
        <v>10.5</v>
      </c>
      <c r="GO4" s="227">
        <v>6.5</v>
      </c>
      <c r="GP4" s="83"/>
      <c r="GQ4" s="83"/>
      <c r="GR4" s="83"/>
      <c r="GS4" s="83"/>
      <c r="GT4" s="83"/>
      <c r="GU4" s="83"/>
      <c r="GV4" s="83"/>
      <c r="GW4" s="85"/>
      <c r="GX4" s="83"/>
      <c r="GY4" s="83"/>
      <c r="GZ4" s="83"/>
      <c r="HA4" s="83" t="s">
        <v>362</v>
      </c>
      <c r="HB4" s="83" t="s">
        <v>362</v>
      </c>
      <c r="HC4" s="83" t="s">
        <v>362</v>
      </c>
      <c r="HD4" s="83" t="s">
        <v>362</v>
      </c>
      <c r="HE4" s="83" t="s">
        <v>362</v>
      </c>
      <c r="HF4" s="83" t="s">
        <v>362</v>
      </c>
      <c r="HG4" s="83" t="s">
        <v>362</v>
      </c>
      <c r="HH4" s="81" t="s">
        <v>362</v>
      </c>
      <c r="HI4" s="81" t="s">
        <v>362</v>
      </c>
      <c r="HJ4" s="81" t="s">
        <v>362</v>
      </c>
      <c r="HK4" s="81" t="s">
        <v>362</v>
      </c>
      <c r="HL4" s="81" t="s">
        <v>362</v>
      </c>
      <c r="HM4" s="81" t="s">
        <v>362</v>
      </c>
      <c r="HN4" s="81" t="s">
        <v>362</v>
      </c>
      <c r="HO4" s="81" t="s">
        <v>362</v>
      </c>
      <c r="HP4" s="81" t="s">
        <v>362</v>
      </c>
      <c r="HQ4" s="81" t="s">
        <v>362</v>
      </c>
      <c r="HR4" s="81" t="s">
        <v>362</v>
      </c>
      <c r="HS4" s="81" t="s">
        <v>362</v>
      </c>
      <c r="HT4" s="249" t="s">
        <v>379</v>
      </c>
      <c r="HU4" s="249" t="s">
        <v>379</v>
      </c>
      <c r="HV4" s="249" t="s">
        <v>379</v>
      </c>
      <c r="HW4" s="249" t="s">
        <v>379</v>
      </c>
      <c r="HX4" s="249" t="s">
        <v>379</v>
      </c>
      <c r="HY4" s="249" t="s">
        <v>379</v>
      </c>
      <c r="HZ4" s="249" t="s">
        <v>379</v>
      </c>
      <c r="IA4" s="249" t="s">
        <v>379</v>
      </c>
      <c r="IB4" s="85"/>
      <c r="IC4" s="157" t="s">
        <v>201</v>
      </c>
      <c r="ID4" s="157" t="s">
        <v>201</v>
      </c>
      <c r="IE4" s="83">
        <v>5</v>
      </c>
      <c r="IF4" s="83">
        <v>10.5</v>
      </c>
      <c r="IG4" s="83">
        <v>10.5</v>
      </c>
      <c r="IH4" s="83">
        <v>10.5</v>
      </c>
      <c r="II4" s="83">
        <v>10.5</v>
      </c>
      <c r="IJ4" s="83">
        <v>10.5</v>
      </c>
      <c r="IK4" s="83">
        <v>10.5</v>
      </c>
      <c r="IL4" s="83">
        <v>10.5</v>
      </c>
      <c r="IM4" s="83">
        <v>10.5</v>
      </c>
      <c r="IN4" s="83">
        <v>10.5</v>
      </c>
      <c r="IO4" s="83">
        <v>10.5</v>
      </c>
      <c r="IP4" s="83">
        <v>10.5</v>
      </c>
      <c r="IQ4" s="83">
        <v>10.5</v>
      </c>
      <c r="IR4" s="83">
        <v>10.5</v>
      </c>
      <c r="IS4" s="83">
        <v>5</v>
      </c>
      <c r="IT4" s="83"/>
      <c r="IU4" s="83"/>
      <c r="IV4" s="83"/>
      <c r="IW4" s="83"/>
      <c r="IX4" s="270" t="s">
        <v>379</v>
      </c>
      <c r="IY4" s="270" t="s">
        <v>379</v>
      </c>
      <c r="IZ4" s="270" t="s">
        <v>379</v>
      </c>
      <c r="JA4" s="270" t="s">
        <v>379</v>
      </c>
      <c r="JB4" s="270" t="s">
        <v>379</v>
      </c>
      <c r="JC4" s="83"/>
      <c r="JD4" s="83"/>
      <c r="JE4" s="157" t="s">
        <v>201</v>
      </c>
      <c r="JF4" s="255" t="s">
        <v>201</v>
      </c>
      <c r="JG4" s="85">
        <v>5</v>
      </c>
      <c r="JH4" s="83">
        <v>10.5</v>
      </c>
      <c r="JI4" s="83">
        <v>10.5</v>
      </c>
      <c r="JJ4" s="83">
        <v>10.5</v>
      </c>
      <c r="JK4" s="83">
        <v>10.5</v>
      </c>
      <c r="JL4" s="83">
        <v>10.5</v>
      </c>
      <c r="JM4" s="83">
        <v>10.5</v>
      </c>
      <c r="JN4" s="83">
        <v>10.5</v>
      </c>
      <c r="JO4" s="83">
        <v>10.5</v>
      </c>
      <c r="JP4" s="83">
        <v>10.5</v>
      </c>
      <c r="JQ4" s="83">
        <v>10.5</v>
      </c>
      <c r="JR4" s="83">
        <v>10.5</v>
      </c>
      <c r="JS4" s="83">
        <v>10.5</v>
      </c>
      <c r="JT4" s="83">
        <v>10.5</v>
      </c>
      <c r="JU4" s="83">
        <v>5</v>
      </c>
      <c r="JV4" s="83"/>
      <c r="JW4" s="83"/>
      <c r="JX4" s="83"/>
      <c r="JY4" s="83"/>
      <c r="JZ4" s="83"/>
      <c r="KA4" s="83"/>
      <c r="KB4" s="83"/>
      <c r="KC4" s="83"/>
      <c r="KD4" s="83"/>
      <c r="KE4" s="83"/>
      <c r="KF4" s="83"/>
      <c r="KG4" s="157" t="s">
        <v>201</v>
      </c>
      <c r="KH4" s="157" t="s">
        <v>201</v>
      </c>
      <c r="KI4" s="83">
        <v>5</v>
      </c>
      <c r="KJ4" s="84">
        <v>10.5</v>
      </c>
      <c r="KK4" s="85">
        <v>10.5</v>
      </c>
      <c r="KL4" s="83">
        <v>10.5</v>
      </c>
      <c r="KM4" s="83">
        <v>10.5</v>
      </c>
      <c r="KN4" s="83">
        <v>10.5</v>
      </c>
      <c r="KO4" s="83">
        <v>10.5</v>
      </c>
      <c r="KP4" s="83">
        <v>10.5</v>
      </c>
      <c r="KQ4" s="83">
        <v>10.5</v>
      </c>
      <c r="KR4" s="83">
        <v>10.5</v>
      </c>
      <c r="KS4" s="83">
        <v>10.5</v>
      </c>
      <c r="KT4" s="83">
        <v>10.5</v>
      </c>
      <c r="KU4" s="83">
        <v>10.5</v>
      </c>
      <c r="KV4" s="83">
        <v>10.5</v>
      </c>
      <c r="KW4" s="83">
        <v>5</v>
      </c>
      <c r="KX4" s="83"/>
      <c r="KY4" s="83"/>
      <c r="KZ4" s="83"/>
      <c r="LA4" s="83"/>
      <c r="LB4" s="83"/>
      <c r="LC4" s="83"/>
      <c r="LD4" s="83"/>
      <c r="LE4" s="83"/>
      <c r="LF4" s="83"/>
      <c r="LG4" s="83"/>
      <c r="LH4" s="83"/>
      <c r="LI4" s="83"/>
      <c r="LJ4" s="83"/>
      <c r="LK4" s="83">
        <v>5</v>
      </c>
      <c r="LL4" s="83">
        <v>10.5</v>
      </c>
      <c r="LM4" s="83">
        <v>10.5</v>
      </c>
      <c r="LN4" s="83">
        <v>10.5</v>
      </c>
      <c r="LO4" s="83">
        <v>10.5</v>
      </c>
      <c r="LP4" s="85">
        <v>10.5</v>
      </c>
      <c r="LQ4" s="83">
        <v>10.5</v>
      </c>
      <c r="LR4" s="83">
        <v>10.5</v>
      </c>
      <c r="LS4" s="83">
        <v>10.5</v>
      </c>
      <c r="LT4" s="83">
        <v>10.5</v>
      </c>
      <c r="LU4" s="83">
        <v>10.5</v>
      </c>
      <c r="LV4" s="83">
        <v>10.5</v>
      </c>
      <c r="LW4" s="83">
        <v>10.5</v>
      </c>
      <c r="LX4" s="83">
        <v>5</v>
      </c>
      <c r="LY4" s="235" t="s">
        <v>379</v>
      </c>
      <c r="LZ4" s="235" t="s">
        <v>379</v>
      </c>
      <c r="MA4" s="235" t="s">
        <v>379</v>
      </c>
      <c r="MB4" s="235" t="s">
        <v>379</v>
      </c>
      <c r="MC4" s="235" t="s">
        <v>379</v>
      </c>
      <c r="MD4" s="235" t="s">
        <v>379</v>
      </c>
      <c r="ME4" s="235" t="s">
        <v>379</v>
      </c>
      <c r="MF4" s="235" t="s">
        <v>379</v>
      </c>
      <c r="MG4" s="235" t="s">
        <v>379</v>
      </c>
      <c r="MH4" s="235" t="s">
        <v>379</v>
      </c>
      <c r="MI4" s="235" t="s">
        <v>379</v>
      </c>
      <c r="MJ4" s="235" t="s">
        <v>379</v>
      </c>
      <c r="MK4" s="235" t="s">
        <v>379</v>
      </c>
      <c r="ML4" s="235" t="s">
        <v>379</v>
      </c>
      <c r="MM4" s="83">
        <v>5</v>
      </c>
      <c r="MN4" s="83">
        <v>10.5</v>
      </c>
      <c r="MO4" s="83">
        <v>10.5</v>
      </c>
      <c r="MP4" s="321">
        <v>10.5</v>
      </c>
      <c r="MQ4" s="83">
        <v>10.5</v>
      </c>
      <c r="MR4" s="83">
        <v>10.5</v>
      </c>
      <c r="MS4" s="83">
        <v>10.5</v>
      </c>
      <c r="MT4" s="85">
        <v>10.5</v>
      </c>
      <c r="MU4" s="83">
        <v>10.5</v>
      </c>
      <c r="MV4" s="83">
        <v>10.5</v>
      </c>
      <c r="MW4" s="83">
        <v>10.5</v>
      </c>
      <c r="MX4" s="83">
        <v>10.5</v>
      </c>
      <c r="MY4" s="83">
        <v>10.5</v>
      </c>
      <c r="MZ4" s="83">
        <v>10.5</v>
      </c>
      <c r="NA4" s="83">
        <v>5</v>
      </c>
      <c r="NB4" s="83"/>
      <c r="NC4" s="83"/>
      <c r="ND4" s="83"/>
      <c r="NE4" s="83"/>
      <c r="NF4" s="83"/>
      <c r="NG4" s="83"/>
      <c r="NH4" s="83"/>
      <c r="NI4" s="83"/>
      <c r="NJ4" s="83"/>
      <c r="NK4" s="83"/>
      <c r="NL4" s="83"/>
      <c r="NM4" s="83"/>
      <c r="NN4" s="83"/>
      <c r="NO4" s="83">
        <v>5</v>
      </c>
      <c r="NP4" s="83">
        <v>10.5</v>
      </c>
      <c r="NQ4" s="83">
        <v>10.5</v>
      </c>
      <c r="NR4" s="83">
        <v>10.5</v>
      </c>
      <c r="NS4" s="83">
        <v>10.5</v>
      </c>
      <c r="NT4" s="83">
        <v>10.5</v>
      </c>
      <c r="NU4" s="83">
        <v>10.5</v>
      </c>
      <c r="NV4" s="83">
        <v>10.5</v>
      </c>
      <c r="NW4" s="83">
        <v>10.5</v>
      </c>
      <c r="NX4" s="84">
        <v>10.5</v>
      </c>
      <c r="NY4" s="134">
        <v>10.5</v>
      </c>
      <c r="NZ4" s="134">
        <v>10.5</v>
      </c>
      <c r="OA4" s="134">
        <v>10.5</v>
      </c>
      <c r="OB4" s="134">
        <v>10.5</v>
      </c>
      <c r="OC4" s="134">
        <v>5</v>
      </c>
      <c r="OD4" s="134"/>
      <c r="OE4" s="134"/>
      <c r="OF4" s="134"/>
      <c r="OG4" s="134"/>
      <c r="OH4" s="134"/>
      <c r="OI4" s="134"/>
      <c r="OJ4" s="134"/>
      <c r="OK4" s="134"/>
      <c r="OL4" s="134"/>
      <c r="OM4" s="134"/>
      <c r="ON4" s="134"/>
      <c r="OO4" s="134"/>
      <c r="OP4" s="134"/>
      <c r="OQ4" s="134">
        <v>5</v>
      </c>
      <c r="OR4" s="134">
        <v>10.5</v>
      </c>
      <c r="OS4" s="134">
        <v>10.5</v>
      </c>
      <c r="OT4" s="134">
        <v>10.5</v>
      </c>
      <c r="OU4" s="134">
        <v>10.5</v>
      </c>
      <c r="OV4" s="134">
        <v>10.5</v>
      </c>
      <c r="OW4" s="134">
        <v>10.5</v>
      </c>
      <c r="OX4" s="134">
        <v>10.5</v>
      </c>
      <c r="OY4" s="134">
        <v>10.5</v>
      </c>
      <c r="OZ4" s="134">
        <v>10.5</v>
      </c>
      <c r="PA4" s="134">
        <v>10.5</v>
      </c>
      <c r="PB4" s="134">
        <v>10.5</v>
      </c>
      <c r="PC4" s="134">
        <v>10.5</v>
      </c>
    </row>
    <row r="5" spans="1:419" ht="15.75" x14ac:dyDescent="0.25">
      <c r="A5" s="1"/>
      <c r="B5" s="212" t="s">
        <v>68</v>
      </c>
      <c r="C5" s="212" t="str">
        <f t="shared" ref="C5:C28" si="0">LEFT(B5,FIND(" ",B5))</f>
        <v xml:space="preserve">Отомуродов </v>
      </c>
      <c r="D5" s="128">
        <v>7</v>
      </c>
      <c r="E5" s="251">
        <v>1</v>
      </c>
      <c r="F5" s="379" t="s">
        <v>48</v>
      </c>
      <c r="G5" s="216" t="s">
        <v>2</v>
      </c>
      <c r="H5" s="244" t="s">
        <v>2</v>
      </c>
      <c r="I5" s="326" t="s">
        <v>301</v>
      </c>
      <c r="J5" s="374">
        <v>-4</v>
      </c>
      <c r="K5" s="368">
        <v>1995</v>
      </c>
      <c r="L5" s="368">
        <f ca="1">SUM($X5:OFFSET($X5,0,DATEVALUE("31.12."&amp;(YEAR(TODAY())))-DATEVALUE("01.01."&amp;YEAR(TODAY()))))</f>
        <v>1812</v>
      </c>
      <c r="M5" s="368">
        <f ca="1">SUM($X5:OFFSET($X5,0,TODAY()-DATEVALUE("01.01."&amp;YEAR(TODAY()))))</f>
        <v>1477</v>
      </c>
      <c r="N5" s="364">
        <f ca="1">COUNTIF($X5:OFFSET($X5,0,TODAY()-DATEVALUE("01.01."&amp;YEAR(TODAY()))),$N$3)</f>
        <v>2</v>
      </c>
      <c r="O5" s="364">
        <f ca="1">COUNTIFS($X5:OFFSET($X5,0,TODAY()-DATEVALUE("01.01."&amp;YEAR(TODAY()))),$O$3,$X$2:OFFSET($X$2,0,TODAY()-DATEVALUE("01.01."&amp;YEAR(TODAY()))),"&lt;&gt;вс")</f>
        <v>25</v>
      </c>
      <c r="P5" s="364">
        <f ca="1">COUNTIF($X5:OFFSET($X5,0,TODAY()-DATEVALUE("01.01."&amp;YEAR(TODAY()))),"БЛ")</f>
        <v>0</v>
      </c>
      <c r="Q5" s="364">
        <f ca="1">COUNTIFS($X5:OFFSET($X5,0,TODAY()-DATEVALUE("01.01."&amp;YEAR(TODAY()))),"К",$X$2:OFFSET($X$2,0,TODAY()-DATEVALUE("01.01."&amp;YEAR(TODAY()))),"&lt;&gt;вс",$X$2:OFFSET($X$2,0,TODAY()-DATEVALUE("01.01."&amp;YEAR(TODAY()))),"&lt;&gt;сб")*8</f>
        <v>0</v>
      </c>
      <c r="R5" s="364"/>
      <c r="S5" s="364"/>
      <c r="T5" s="364"/>
      <c r="U5" s="364"/>
      <c r="V5" s="364"/>
      <c r="W5" s="364"/>
      <c r="X5" s="83" t="s">
        <v>264</v>
      </c>
      <c r="Y5" s="83" t="s">
        <v>264</v>
      </c>
      <c r="Z5" s="83" t="s">
        <v>264</v>
      </c>
      <c r="AA5" s="83" t="s">
        <v>264</v>
      </c>
      <c r="AB5" s="83" t="s">
        <v>264</v>
      </c>
      <c r="AC5" s="83" t="s">
        <v>264</v>
      </c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98"/>
      <c r="BC5" s="65"/>
      <c r="BD5" s="65"/>
      <c r="BE5" s="83">
        <v>5</v>
      </c>
      <c r="BF5" s="83">
        <v>10.5</v>
      </c>
      <c r="BG5" s="83">
        <v>10.5</v>
      </c>
      <c r="BH5" s="83">
        <v>10.5</v>
      </c>
      <c r="BI5" s="83">
        <v>10.5</v>
      </c>
      <c r="BJ5" s="83">
        <v>10.5</v>
      </c>
      <c r="BK5" s="83">
        <v>10.5</v>
      </c>
      <c r="BL5" s="83">
        <v>10.5</v>
      </c>
      <c r="BM5" s="83">
        <v>10.5</v>
      </c>
      <c r="BN5" s="83">
        <v>10.5</v>
      </c>
      <c r="BO5" s="83">
        <v>10.5</v>
      </c>
      <c r="BP5" s="83">
        <v>10.5</v>
      </c>
      <c r="BQ5" s="83">
        <v>10.5</v>
      </c>
      <c r="BR5" s="83">
        <v>10.5</v>
      </c>
      <c r="BS5" s="83">
        <v>10.5</v>
      </c>
      <c r="BT5" s="83">
        <v>10.5</v>
      </c>
      <c r="BU5" s="83">
        <v>10.5</v>
      </c>
      <c r="BV5" s="83">
        <v>10.5</v>
      </c>
      <c r="BW5" s="83">
        <v>10.5</v>
      </c>
      <c r="BX5" s="83">
        <v>10.5</v>
      </c>
      <c r="BY5" s="83">
        <v>10.5</v>
      </c>
      <c r="BZ5" s="83">
        <v>10.5</v>
      </c>
      <c r="CA5" s="83">
        <v>10.5</v>
      </c>
      <c r="CB5" s="83">
        <v>10.5</v>
      </c>
      <c r="CC5" s="83">
        <v>10.5</v>
      </c>
      <c r="CD5" s="84">
        <v>10.5</v>
      </c>
      <c r="CE5" s="85">
        <v>5</v>
      </c>
      <c r="CF5" s="249" t="s">
        <v>379</v>
      </c>
      <c r="CG5" s="249" t="s">
        <v>379</v>
      </c>
      <c r="CH5" s="249" t="s">
        <v>379</v>
      </c>
      <c r="CI5" s="249" t="s">
        <v>379</v>
      </c>
      <c r="CJ5" s="249" t="s">
        <v>379</v>
      </c>
      <c r="CK5" s="249" t="s">
        <v>379</v>
      </c>
      <c r="CL5" s="249" t="s">
        <v>379</v>
      </c>
      <c r="CM5" s="249" t="s">
        <v>379</v>
      </c>
      <c r="CN5" s="249" t="s">
        <v>379</v>
      </c>
      <c r="CO5" s="249" t="s">
        <v>379</v>
      </c>
      <c r="CP5" s="249" t="s">
        <v>379</v>
      </c>
      <c r="CQ5" s="249" t="s">
        <v>379</v>
      </c>
      <c r="CR5" s="249" t="s">
        <v>379</v>
      </c>
      <c r="CS5" s="249" t="s">
        <v>379</v>
      </c>
      <c r="CT5" s="249" t="s">
        <v>379</v>
      </c>
      <c r="CU5" s="83">
        <v>5</v>
      </c>
      <c r="CV5" s="83">
        <v>10.5</v>
      </c>
      <c r="CW5" s="83">
        <v>10.5</v>
      </c>
      <c r="CX5" s="83">
        <v>10.5</v>
      </c>
      <c r="CY5" s="83">
        <v>10.5</v>
      </c>
      <c r="CZ5" s="83">
        <v>10.5</v>
      </c>
      <c r="DA5" s="83">
        <v>10.5</v>
      </c>
      <c r="DB5" s="83">
        <v>10.5</v>
      </c>
      <c r="DC5" s="83">
        <v>10.5</v>
      </c>
      <c r="DD5" s="83">
        <v>10.5</v>
      </c>
      <c r="DE5" s="83">
        <v>10.5</v>
      </c>
      <c r="DF5" s="83">
        <v>10.5</v>
      </c>
      <c r="DG5" s="83">
        <v>10.5</v>
      </c>
      <c r="DH5" s="83">
        <v>10.5</v>
      </c>
      <c r="DI5" s="83">
        <v>5</v>
      </c>
      <c r="DJ5" s="85"/>
      <c r="DK5" s="83"/>
      <c r="DL5" s="83"/>
      <c r="DM5" s="83"/>
      <c r="DN5" s="83"/>
      <c r="DO5" s="83"/>
      <c r="DP5" s="83"/>
      <c r="DQ5" s="83"/>
      <c r="DR5" s="83"/>
      <c r="DS5" s="83"/>
      <c r="DT5" s="83"/>
      <c r="DU5" s="157" t="s">
        <v>201</v>
      </c>
      <c r="DV5" s="157" t="s">
        <v>201</v>
      </c>
      <c r="DW5" s="305">
        <v>5</v>
      </c>
      <c r="DX5" s="305">
        <v>10.5</v>
      </c>
      <c r="DY5" s="305">
        <v>10.5</v>
      </c>
      <c r="DZ5" s="305">
        <v>10.5</v>
      </c>
      <c r="EA5" s="305">
        <v>10.5</v>
      </c>
      <c r="EB5" s="305">
        <v>10.5</v>
      </c>
      <c r="EC5" s="305">
        <v>10.5</v>
      </c>
      <c r="ED5" s="305">
        <v>10.5</v>
      </c>
      <c r="EE5" s="305">
        <v>10.5</v>
      </c>
      <c r="EF5" s="305">
        <v>10.5</v>
      </c>
      <c r="EG5" s="305">
        <v>10.5</v>
      </c>
      <c r="EH5" s="305">
        <v>10.5</v>
      </c>
      <c r="EI5" s="305">
        <v>10.5</v>
      </c>
      <c r="EJ5" s="305">
        <v>10.5</v>
      </c>
      <c r="EK5" s="305">
        <v>5</v>
      </c>
      <c r="EL5" s="83"/>
      <c r="EM5" s="83"/>
      <c r="EN5" s="85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304">
        <v>5</v>
      </c>
      <c r="EZ5" s="304">
        <v>10.5</v>
      </c>
      <c r="FA5" s="304">
        <v>10.5</v>
      </c>
      <c r="FB5" s="304">
        <v>10.5</v>
      </c>
      <c r="FC5" s="304">
        <v>10.5</v>
      </c>
      <c r="FD5" s="304">
        <v>10.5</v>
      </c>
      <c r="FE5" s="304">
        <v>10.5</v>
      </c>
      <c r="FF5" s="304">
        <v>10.5</v>
      </c>
      <c r="FG5" s="304">
        <v>10.5</v>
      </c>
      <c r="FH5" s="304">
        <v>10.5</v>
      </c>
      <c r="FI5" s="304">
        <v>10.5</v>
      </c>
      <c r="FJ5" s="304">
        <v>10.5</v>
      </c>
      <c r="FK5" s="304">
        <v>10.5</v>
      </c>
      <c r="FL5" s="304">
        <v>5</v>
      </c>
      <c r="FM5" s="249" t="s">
        <v>379</v>
      </c>
      <c r="FN5" s="249" t="s">
        <v>379</v>
      </c>
      <c r="FO5" s="249" t="s">
        <v>379</v>
      </c>
      <c r="FP5" s="249" t="s">
        <v>379</v>
      </c>
      <c r="FQ5" s="249" t="s">
        <v>379</v>
      </c>
      <c r="FR5" s="253" t="s">
        <v>379</v>
      </c>
      <c r="FS5" s="249" t="s">
        <v>379</v>
      </c>
      <c r="FT5" s="249" t="s">
        <v>379</v>
      </c>
      <c r="FU5" s="249" t="s">
        <v>379</v>
      </c>
      <c r="FV5" s="249" t="s">
        <v>379</v>
      </c>
      <c r="FW5" s="249" t="s">
        <v>379</v>
      </c>
      <c r="FX5" s="249" t="s">
        <v>379</v>
      </c>
      <c r="FY5" s="249" t="s">
        <v>379</v>
      </c>
      <c r="FZ5" s="249" t="s">
        <v>379</v>
      </c>
      <c r="GA5" s="227">
        <v>4</v>
      </c>
      <c r="GB5" s="227">
        <v>10.5</v>
      </c>
      <c r="GC5" s="227">
        <v>10.5</v>
      </c>
      <c r="GD5" s="227">
        <v>10.5</v>
      </c>
      <c r="GE5" s="227">
        <v>10.5</v>
      </c>
      <c r="GF5" s="227">
        <v>10.5</v>
      </c>
      <c r="GG5" s="227">
        <v>10.5</v>
      </c>
      <c r="GH5" s="227">
        <v>10.5</v>
      </c>
      <c r="GI5" s="227">
        <v>10.5</v>
      </c>
      <c r="GJ5" s="227">
        <v>10.5</v>
      </c>
      <c r="GK5" s="227">
        <v>10.5</v>
      </c>
      <c r="GL5" s="227">
        <v>10.5</v>
      </c>
      <c r="GM5" s="227">
        <v>10.5</v>
      </c>
      <c r="GN5" s="227">
        <v>10.5</v>
      </c>
      <c r="GO5" s="227">
        <v>6.5</v>
      </c>
      <c r="GP5" s="83"/>
      <c r="GQ5" s="83"/>
      <c r="GR5" s="83"/>
      <c r="GS5" s="83"/>
      <c r="GT5" s="83"/>
      <c r="GU5" s="83"/>
      <c r="GV5" s="83"/>
      <c r="GW5" s="85"/>
      <c r="GX5" s="83"/>
      <c r="GY5" s="83"/>
      <c r="GZ5" s="83"/>
      <c r="HA5" s="83"/>
      <c r="HB5" s="83"/>
      <c r="HC5" s="228">
        <v>5</v>
      </c>
      <c r="HD5" s="228">
        <v>10.5</v>
      </c>
      <c r="HE5" s="228">
        <v>10.5</v>
      </c>
      <c r="HF5" s="228">
        <v>10.5</v>
      </c>
      <c r="HG5" s="228">
        <v>10.5</v>
      </c>
      <c r="HH5" s="227">
        <v>4</v>
      </c>
      <c r="HI5" s="227">
        <v>10.5</v>
      </c>
      <c r="HJ5" s="227">
        <v>10.5</v>
      </c>
      <c r="HK5" s="227">
        <v>10.5</v>
      </c>
      <c r="HL5" s="227">
        <v>10.5</v>
      </c>
      <c r="HM5" s="227">
        <v>10.5</v>
      </c>
      <c r="HN5" s="227">
        <v>10.5</v>
      </c>
      <c r="HO5" s="227">
        <v>10.5</v>
      </c>
      <c r="HP5" s="227">
        <v>10.5</v>
      </c>
      <c r="HQ5" s="227">
        <v>6.5</v>
      </c>
      <c r="HR5" s="83"/>
      <c r="HS5" s="83"/>
      <c r="HT5" s="83"/>
      <c r="HU5" s="83"/>
      <c r="HV5" s="83"/>
      <c r="HW5" s="83"/>
      <c r="HX5" s="227">
        <v>4</v>
      </c>
      <c r="HY5" s="227">
        <v>10.5</v>
      </c>
      <c r="HZ5" s="227">
        <v>10.5</v>
      </c>
      <c r="IA5" s="227">
        <v>10.5</v>
      </c>
      <c r="IB5" s="226">
        <v>10.5</v>
      </c>
      <c r="IC5" s="227">
        <v>10.5</v>
      </c>
      <c r="ID5" s="227">
        <v>10.5</v>
      </c>
      <c r="IE5" s="227">
        <v>10.5</v>
      </c>
      <c r="IF5" s="227">
        <v>10.5</v>
      </c>
      <c r="IG5" s="227">
        <v>10.5</v>
      </c>
      <c r="IH5" s="227">
        <v>10.5</v>
      </c>
      <c r="II5" s="227">
        <v>10.5</v>
      </c>
      <c r="IJ5" s="227">
        <v>10.5</v>
      </c>
      <c r="IK5" s="227">
        <v>10.5</v>
      </c>
      <c r="IL5" s="227">
        <v>6.5</v>
      </c>
      <c r="IM5" s="358">
        <v>10.5</v>
      </c>
      <c r="IN5" s="358">
        <v>10.5</v>
      </c>
      <c r="IO5" s="358">
        <v>10.5</v>
      </c>
      <c r="IP5" s="358">
        <v>10.5</v>
      </c>
      <c r="IQ5" s="358">
        <v>10.5</v>
      </c>
      <c r="IR5" s="358">
        <v>10.5</v>
      </c>
      <c r="IS5" s="358">
        <v>5</v>
      </c>
      <c r="IT5" s="83"/>
      <c r="IU5" s="83"/>
      <c r="IV5" s="83"/>
      <c r="IW5" s="83"/>
      <c r="IX5" s="83"/>
      <c r="IY5" s="83"/>
      <c r="IZ5" s="83"/>
      <c r="JA5" s="83"/>
      <c r="JB5" s="81"/>
      <c r="JC5" s="83"/>
      <c r="JD5" s="83"/>
      <c r="JE5" s="83"/>
      <c r="JF5" s="83"/>
      <c r="JG5" s="303">
        <v>5</v>
      </c>
      <c r="JH5" s="303">
        <v>10.5</v>
      </c>
      <c r="JI5" s="303">
        <v>10.5</v>
      </c>
      <c r="JJ5" s="303">
        <v>10.5</v>
      </c>
      <c r="JK5" s="303">
        <v>10.5</v>
      </c>
      <c r="JL5" s="303">
        <v>10.5</v>
      </c>
      <c r="JM5" s="303">
        <v>10.5</v>
      </c>
      <c r="JN5" s="303">
        <v>10.5</v>
      </c>
      <c r="JO5" s="303">
        <v>10.5</v>
      </c>
      <c r="JP5" s="303">
        <v>10.5</v>
      </c>
      <c r="JQ5" s="303">
        <v>10.5</v>
      </c>
      <c r="JR5" s="303">
        <v>10.5</v>
      </c>
      <c r="JS5" s="303">
        <v>10.5</v>
      </c>
      <c r="JT5" s="303">
        <v>5</v>
      </c>
      <c r="JU5" s="83"/>
      <c r="JV5" s="83"/>
      <c r="JW5" s="83"/>
      <c r="JX5" s="83"/>
      <c r="JY5" s="83"/>
      <c r="JZ5" s="83"/>
      <c r="KA5" s="83"/>
      <c r="KB5" s="83"/>
      <c r="KC5" s="83"/>
      <c r="KD5" s="83"/>
      <c r="KE5" s="83"/>
      <c r="KF5" s="83"/>
      <c r="KG5" s="83"/>
      <c r="KH5" s="83"/>
      <c r="KI5" s="83">
        <v>5</v>
      </c>
      <c r="KJ5" s="314">
        <v>10.5</v>
      </c>
      <c r="KK5" s="311">
        <v>10.5</v>
      </c>
      <c r="KL5" s="305">
        <v>10.5</v>
      </c>
      <c r="KM5" s="305">
        <v>10.5</v>
      </c>
      <c r="KN5" s="305">
        <v>10.5</v>
      </c>
      <c r="KO5" s="305">
        <v>10.5</v>
      </c>
      <c r="KP5" s="305">
        <v>10.5</v>
      </c>
      <c r="KQ5" s="305">
        <v>10.5</v>
      </c>
      <c r="KR5" s="305">
        <v>10.5</v>
      </c>
      <c r="KS5" s="305">
        <v>10.5</v>
      </c>
      <c r="KT5" s="305">
        <v>10.5</v>
      </c>
      <c r="KU5" s="305">
        <v>10.5</v>
      </c>
      <c r="KV5" s="305">
        <v>5</v>
      </c>
      <c r="KW5" s="83"/>
      <c r="KX5" s="83"/>
      <c r="KY5" s="83"/>
      <c r="KZ5" s="83"/>
      <c r="LA5" s="83"/>
      <c r="LB5" s="83"/>
      <c r="LC5" s="83"/>
      <c r="LD5" s="83"/>
      <c r="LE5" s="83"/>
      <c r="LF5" s="83"/>
      <c r="LG5" s="83"/>
      <c r="LH5" s="83"/>
      <c r="LI5" s="83"/>
      <c r="LJ5" s="83"/>
      <c r="LK5" s="81">
        <v>5</v>
      </c>
      <c r="LL5" s="81">
        <v>10.5</v>
      </c>
      <c r="LM5" s="81">
        <v>10.5</v>
      </c>
      <c r="LN5" s="81">
        <v>10.5</v>
      </c>
      <c r="LO5" s="81">
        <v>10.5</v>
      </c>
      <c r="LP5" s="268">
        <v>10.5</v>
      </c>
      <c r="LQ5" s="81">
        <v>10.5</v>
      </c>
      <c r="LR5" s="81">
        <v>10.5</v>
      </c>
      <c r="LS5" s="81">
        <v>10.5</v>
      </c>
      <c r="LT5" s="81" t="s">
        <v>264</v>
      </c>
      <c r="LU5" s="81" t="s">
        <v>264</v>
      </c>
      <c r="LV5" s="81" t="s">
        <v>264</v>
      </c>
      <c r="LW5" s="81" t="s">
        <v>264</v>
      </c>
      <c r="LX5" s="81" t="s">
        <v>264</v>
      </c>
      <c r="LY5" s="83"/>
      <c r="LZ5" s="83"/>
      <c r="MA5" s="83"/>
      <c r="MB5" s="83"/>
      <c r="MC5" s="83"/>
      <c r="MD5" s="83"/>
      <c r="ME5" s="83"/>
      <c r="MF5" s="83"/>
      <c r="MG5" s="83"/>
      <c r="MH5" s="83"/>
      <c r="MI5" s="83"/>
      <c r="MJ5" s="83"/>
      <c r="MK5" s="83"/>
      <c r="ML5" s="83"/>
      <c r="MM5" s="305">
        <v>5</v>
      </c>
      <c r="MN5" s="305">
        <v>10.5</v>
      </c>
      <c r="MO5" s="305">
        <v>10.5</v>
      </c>
      <c r="MP5" s="305">
        <v>10.5</v>
      </c>
      <c r="MQ5" s="227">
        <v>10.5</v>
      </c>
      <c r="MR5" s="227">
        <v>10.5</v>
      </c>
      <c r="MS5" s="227">
        <v>10.5</v>
      </c>
      <c r="MT5" s="226">
        <v>10.5</v>
      </c>
      <c r="MU5" s="358">
        <v>10.5</v>
      </c>
      <c r="MV5" s="358">
        <v>10.5</v>
      </c>
      <c r="MW5" s="358">
        <v>10.5</v>
      </c>
      <c r="MX5" s="358">
        <v>10.5</v>
      </c>
      <c r="MY5" s="358">
        <v>10.5</v>
      </c>
      <c r="MZ5" s="358">
        <v>10.5</v>
      </c>
      <c r="NA5" s="358">
        <v>5</v>
      </c>
      <c r="NB5" s="83"/>
      <c r="NC5" s="83"/>
      <c r="ND5" s="83"/>
      <c r="NE5" s="83"/>
      <c r="NF5" s="83"/>
      <c r="NG5" s="83"/>
      <c r="NH5" s="83"/>
      <c r="NI5" s="83"/>
      <c r="NJ5" s="83"/>
      <c r="NK5" s="83"/>
      <c r="NL5" s="83"/>
      <c r="NM5" s="83"/>
      <c r="NN5" s="83"/>
      <c r="NO5" s="356">
        <v>5</v>
      </c>
      <c r="NP5" s="356">
        <v>10.5</v>
      </c>
      <c r="NQ5" s="356">
        <v>10.5</v>
      </c>
      <c r="NR5" s="356">
        <v>10.5</v>
      </c>
      <c r="NS5" s="356">
        <v>10.5</v>
      </c>
      <c r="NT5" s="356">
        <v>10.5</v>
      </c>
      <c r="NU5" s="356">
        <v>10.5</v>
      </c>
      <c r="NV5" s="356">
        <v>10.5</v>
      </c>
      <c r="NW5" s="356">
        <v>10.5</v>
      </c>
      <c r="NX5" s="356">
        <v>10.5</v>
      </c>
      <c r="NY5" s="356">
        <v>10.5</v>
      </c>
      <c r="NZ5" s="356">
        <v>10.5</v>
      </c>
      <c r="OA5" s="356">
        <v>10.5</v>
      </c>
      <c r="OB5" s="356">
        <v>10.5</v>
      </c>
      <c r="OC5" s="356">
        <v>5</v>
      </c>
      <c r="OD5" s="134"/>
      <c r="OE5" s="134"/>
      <c r="OF5" s="134"/>
      <c r="OG5" s="134"/>
      <c r="OH5" s="134"/>
      <c r="OI5" s="134"/>
      <c r="OJ5" s="134"/>
      <c r="OK5" s="134"/>
      <c r="OL5" s="134"/>
      <c r="OM5" s="134"/>
      <c r="ON5" s="134"/>
      <c r="OO5" s="134"/>
      <c r="OP5" s="134"/>
      <c r="OQ5" s="134">
        <v>5</v>
      </c>
      <c r="OR5" s="134">
        <v>10.5</v>
      </c>
      <c r="OS5" s="134">
        <v>10.5</v>
      </c>
      <c r="OT5" s="134">
        <v>10.5</v>
      </c>
      <c r="OU5" s="134">
        <v>10.5</v>
      </c>
      <c r="OV5" s="134">
        <v>10.5</v>
      </c>
      <c r="OW5" s="134">
        <v>10.5</v>
      </c>
      <c r="OX5" s="134">
        <v>10.5</v>
      </c>
      <c r="OY5" s="134">
        <v>10.5</v>
      </c>
      <c r="OZ5" s="134">
        <v>10.5</v>
      </c>
      <c r="PA5" s="134">
        <v>10.5</v>
      </c>
      <c r="PB5" s="134">
        <v>10.5</v>
      </c>
      <c r="PC5" s="134">
        <v>10.5</v>
      </c>
    </row>
    <row r="6" spans="1:419" ht="16.5" customHeight="1" x14ac:dyDescent="0.25">
      <c r="A6" s="1"/>
      <c r="B6" s="212" t="s">
        <v>77</v>
      </c>
      <c r="C6" s="212" t="str">
        <f t="shared" si="0"/>
        <v xml:space="preserve">Гузаров </v>
      </c>
      <c r="D6" s="128">
        <v>8</v>
      </c>
      <c r="E6" s="251">
        <v>1</v>
      </c>
      <c r="F6" s="379" t="s">
        <v>48</v>
      </c>
      <c r="G6" s="216" t="s">
        <v>2</v>
      </c>
      <c r="H6" s="244" t="s">
        <v>2</v>
      </c>
      <c r="I6" s="326" t="s">
        <v>301</v>
      </c>
      <c r="J6" s="374">
        <v>-98.5</v>
      </c>
      <c r="K6" s="368">
        <v>1995</v>
      </c>
      <c r="L6" s="368">
        <f ca="1">SUM($X6:OFFSET($X6,0,DATEVALUE("31.12."&amp;(YEAR(TODAY())))-DATEVALUE("01.01."&amp;YEAR(TODAY()))))</f>
        <v>1879</v>
      </c>
      <c r="M6" s="368">
        <f ca="1">SUM($X6:OFFSET($X6,0,TODAY()-DATEVALUE("01.01."&amp;YEAR(TODAY()))))</f>
        <v>1507.5</v>
      </c>
      <c r="N6" s="364">
        <f ca="1">COUNTIF($X6:OFFSET($X6,0,TODAY()-DATEVALUE("01.01."&amp;YEAR(TODAY()))),$N$3)</f>
        <v>0</v>
      </c>
      <c r="O6" s="364">
        <f ca="1">COUNTIFS($X6:OFFSET($X6,0,TODAY()-DATEVALUE("01.01."&amp;YEAR(TODAY()))),$O$3,$X$2:OFFSET($X$2,0,TODAY()-DATEVALUE("01.01."&amp;YEAR(TODAY()))),"&lt;&gt;вс")</f>
        <v>2</v>
      </c>
      <c r="P6" s="364">
        <f ca="1">COUNTIF($X6:OFFSET($X6,0,TODAY()-DATEVALUE("01.01."&amp;YEAR(TODAY()))),"БЛ")</f>
        <v>0</v>
      </c>
      <c r="Q6" s="364">
        <f ca="1">COUNTIFS($X6:OFFSET($X6,0,TODAY()-DATEVALUE("01.01."&amp;YEAR(TODAY()))),"К",$X$2:OFFSET($X$2,0,TODAY()-DATEVALUE("01.01."&amp;YEAR(TODAY()))),"&lt;&gt;вс",$X$2:OFFSET($X$2,0,TODAY()-DATEVALUE("01.01."&amp;YEAR(TODAY()))),"&lt;&gt;сб")*8</f>
        <v>0</v>
      </c>
      <c r="R6" s="364"/>
      <c r="S6" s="364"/>
      <c r="T6" s="364"/>
      <c r="U6" s="364"/>
      <c r="V6" s="364"/>
      <c r="W6" s="364"/>
      <c r="X6" s="83">
        <v>10.5</v>
      </c>
      <c r="Y6" s="83">
        <v>10.5</v>
      </c>
      <c r="Z6" s="83">
        <v>10.5</v>
      </c>
      <c r="AA6" s="83">
        <v>10.5</v>
      </c>
      <c r="AB6" s="83">
        <v>10.5</v>
      </c>
      <c r="AC6" s="225">
        <v>5</v>
      </c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98"/>
      <c r="BC6" s="65"/>
      <c r="BD6" s="65"/>
      <c r="BE6" s="83">
        <v>5</v>
      </c>
      <c r="BF6" s="83">
        <v>10.5</v>
      </c>
      <c r="BG6" s="83">
        <v>10.5</v>
      </c>
      <c r="BH6" s="83">
        <v>10.5</v>
      </c>
      <c r="BI6" s="83">
        <v>10.5</v>
      </c>
      <c r="BJ6" s="83">
        <v>10.5</v>
      </c>
      <c r="BK6" s="83">
        <v>10.5</v>
      </c>
      <c r="BL6" s="83">
        <v>10.5</v>
      </c>
      <c r="BM6" s="83">
        <v>10.5</v>
      </c>
      <c r="BN6" s="83">
        <v>10.5</v>
      </c>
      <c r="BO6" s="83">
        <v>10.5</v>
      </c>
      <c r="BP6" s="83">
        <v>10.5</v>
      </c>
      <c r="BQ6" s="83">
        <v>10.5</v>
      </c>
      <c r="BR6" s="83">
        <v>10.5</v>
      </c>
      <c r="BS6" s="83">
        <v>10.5</v>
      </c>
      <c r="BT6" s="83">
        <v>10.5</v>
      </c>
      <c r="BU6" s="83">
        <v>10.5</v>
      </c>
      <c r="BV6" s="83">
        <v>10.5</v>
      </c>
      <c r="BW6" s="83">
        <v>10.5</v>
      </c>
      <c r="BX6" s="83">
        <v>10.5</v>
      </c>
      <c r="BY6" s="83">
        <v>10.5</v>
      </c>
      <c r="BZ6" s="83">
        <v>10.5</v>
      </c>
      <c r="CA6" s="83">
        <v>10.5</v>
      </c>
      <c r="CB6" s="83">
        <v>10.5</v>
      </c>
      <c r="CC6" s="83">
        <v>10.5</v>
      </c>
      <c r="CD6" s="84">
        <v>10.5</v>
      </c>
      <c r="CE6" s="85">
        <v>10.5</v>
      </c>
      <c r="CF6" s="83">
        <v>10.5</v>
      </c>
      <c r="CG6" s="83">
        <v>5</v>
      </c>
      <c r="CH6" s="83"/>
      <c r="CI6" s="83"/>
      <c r="CJ6" s="83"/>
      <c r="CK6" s="83"/>
      <c r="CL6" s="83"/>
      <c r="CM6" s="83"/>
      <c r="CN6" s="83"/>
      <c r="CO6" s="83"/>
      <c r="CP6" s="83"/>
      <c r="CQ6" s="83"/>
      <c r="CR6" s="83"/>
      <c r="CS6" s="83"/>
      <c r="CT6" s="83"/>
      <c r="CU6" s="83">
        <v>5</v>
      </c>
      <c r="CV6" s="83">
        <v>10.5</v>
      </c>
      <c r="CW6" s="83">
        <v>10.5</v>
      </c>
      <c r="CX6" s="83">
        <v>10.5</v>
      </c>
      <c r="CY6" s="83">
        <v>10.5</v>
      </c>
      <c r="CZ6" s="83">
        <v>10.5</v>
      </c>
      <c r="DA6" s="83">
        <v>10.5</v>
      </c>
      <c r="DB6" s="83">
        <v>10.5</v>
      </c>
      <c r="DC6" s="83">
        <v>10.5</v>
      </c>
      <c r="DD6" s="83">
        <v>10.5</v>
      </c>
      <c r="DE6" s="83">
        <v>10.5</v>
      </c>
      <c r="DF6" s="83">
        <v>10.5</v>
      </c>
      <c r="DG6" s="83">
        <v>10.5</v>
      </c>
      <c r="DH6" s="83">
        <v>10.5</v>
      </c>
      <c r="DI6" s="83">
        <v>5</v>
      </c>
      <c r="DJ6" s="85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83"/>
      <c r="DW6" s="302">
        <v>5</v>
      </c>
      <c r="DX6" s="302">
        <v>10.5</v>
      </c>
      <c r="DY6" s="302">
        <v>10.5</v>
      </c>
      <c r="DZ6" s="302">
        <v>10.5</v>
      </c>
      <c r="EA6" s="302">
        <v>10.5</v>
      </c>
      <c r="EB6" s="302">
        <v>10.5</v>
      </c>
      <c r="EC6" s="302">
        <v>10.5</v>
      </c>
      <c r="ED6" s="302">
        <v>10.5</v>
      </c>
      <c r="EE6" s="302">
        <v>10.5</v>
      </c>
      <c r="EF6" s="302">
        <v>10.5</v>
      </c>
      <c r="EG6" s="302">
        <v>10.5</v>
      </c>
      <c r="EH6" s="302">
        <v>10.5</v>
      </c>
      <c r="EI6" s="302">
        <v>10.5</v>
      </c>
      <c r="EJ6" s="302">
        <v>10.5</v>
      </c>
      <c r="EK6" s="302">
        <v>5</v>
      </c>
      <c r="EL6" s="83"/>
      <c r="EM6" s="83"/>
      <c r="EN6" s="85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303">
        <v>5</v>
      </c>
      <c r="EZ6" s="303">
        <v>10.5</v>
      </c>
      <c r="FA6" s="303">
        <v>10.5</v>
      </c>
      <c r="FB6" s="303">
        <v>10.5</v>
      </c>
      <c r="FC6" s="303">
        <v>10.5</v>
      </c>
      <c r="FD6" s="303">
        <v>10.5</v>
      </c>
      <c r="FE6" s="303">
        <v>10.5</v>
      </c>
      <c r="FF6" s="303">
        <v>10.5</v>
      </c>
      <c r="FG6" s="303">
        <v>10.5</v>
      </c>
      <c r="FH6" s="303">
        <v>10.5</v>
      </c>
      <c r="FI6" s="303">
        <v>10.5</v>
      </c>
      <c r="FJ6" s="303">
        <v>10.5</v>
      </c>
      <c r="FK6" s="303">
        <v>10.5</v>
      </c>
      <c r="FL6" s="303">
        <v>10.5</v>
      </c>
      <c r="FM6" s="303">
        <v>5</v>
      </c>
      <c r="FN6" s="83"/>
      <c r="FO6" s="83"/>
      <c r="FP6" s="83"/>
      <c r="FQ6" s="83"/>
      <c r="FR6" s="84"/>
      <c r="FS6" s="83"/>
      <c r="FT6" s="83"/>
      <c r="FU6" s="83"/>
      <c r="FV6" s="83"/>
      <c r="FW6" s="83"/>
      <c r="FX6" s="83"/>
      <c r="FY6" s="83"/>
      <c r="FZ6" s="83"/>
      <c r="GA6" s="227">
        <v>4</v>
      </c>
      <c r="GB6" s="227">
        <v>10.5</v>
      </c>
      <c r="GC6" s="227">
        <v>10.5</v>
      </c>
      <c r="GD6" s="227">
        <v>10.5</v>
      </c>
      <c r="GE6" s="227">
        <v>10.5</v>
      </c>
      <c r="GF6" s="227">
        <v>10.5</v>
      </c>
      <c r="GG6" s="227">
        <v>6.5</v>
      </c>
      <c r="GH6" s="303">
        <v>10.5</v>
      </c>
      <c r="GI6" s="303">
        <v>10.5</v>
      </c>
      <c r="GJ6" s="303">
        <v>10.5</v>
      </c>
      <c r="GK6" s="303">
        <v>10.5</v>
      </c>
      <c r="GL6" s="303">
        <v>10.5</v>
      </c>
      <c r="GM6" s="303">
        <v>10.5</v>
      </c>
      <c r="GN6" s="303">
        <v>10.5</v>
      </c>
      <c r="GO6" s="303">
        <v>5</v>
      </c>
      <c r="GP6" s="83"/>
      <c r="GQ6" s="83"/>
      <c r="GR6" s="83"/>
      <c r="GS6" s="83"/>
      <c r="GT6" s="83"/>
      <c r="GU6" s="83"/>
      <c r="GV6" s="83"/>
      <c r="GW6" s="85"/>
      <c r="GX6" s="83"/>
      <c r="GY6" s="83"/>
      <c r="GZ6" s="83"/>
      <c r="HA6" s="83"/>
      <c r="HB6" s="83"/>
      <c r="HC6" s="305">
        <v>5</v>
      </c>
      <c r="HD6" s="305">
        <v>10.5</v>
      </c>
      <c r="HE6" s="305">
        <v>10.5</v>
      </c>
      <c r="HF6" s="305">
        <v>10.5</v>
      </c>
      <c r="HG6" s="305">
        <v>10.5</v>
      </c>
      <c r="HH6" s="305">
        <v>10.5</v>
      </c>
      <c r="HI6" s="305">
        <v>10.5</v>
      </c>
      <c r="HJ6" s="305">
        <v>10.5</v>
      </c>
      <c r="HK6" s="305">
        <v>10.5</v>
      </c>
      <c r="HL6" s="305">
        <v>10.5</v>
      </c>
      <c r="HM6" s="305">
        <v>10.5</v>
      </c>
      <c r="HN6" s="305">
        <v>10.5</v>
      </c>
      <c r="HO6" s="305">
        <v>10.5</v>
      </c>
      <c r="HP6" s="305">
        <v>10.5</v>
      </c>
      <c r="HQ6" s="305">
        <v>5</v>
      </c>
      <c r="HR6" s="83"/>
      <c r="HS6" s="83"/>
      <c r="HT6" s="83"/>
      <c r="HU6" s="83"/>
      <c r="HV6" s="83"/>
      <c r="HW6" s="83"/>
      <c r="HX6" s="83"/>
      <c r="HY6" s="83"/>
      <c r="HZ6" s="83"/>
      <c r="IA6" s="83"/>
      <c r="IB6" s="85"/>
      <c r="IC6" s="83"/>
      <c r="ID6" s="83"/>
      <c r="IE6" s="358">
        <v>5</v>
      </c>
      <c r="IF6" s="358">
        <v>10.5</v>
      </c>
      <c r="IG6" s="358">
        <v>10.5</v>
      </c>
      <c r="IH6" s="358">
        <v>10.5</v>
      </c>
      <c r="II6" s="358">
        <v>10.5</v>
      </c>
      <c r="IJ6" s="358">
        <v>10.5</v>
      </c>
      <c r="IK6" s="356">
        <v>10.5</v>
      </c>
      <c r="IL6" s="356">
        <v>10.5</v>
      </c>
      <c r="IM6" s="305">
        <v>10.5</v>
      </c>
      <c r="IN6" s="305">
        <v>10.5</v>
      </c>
      <c r="IO6" s="305">
        <v>10.5</v>
      </c>
      <c r="IP6" s="305">
        <v>10.5</v>
      </c>
      <c r="IQ6" s="305">
        <v>10.5</v>
      </c>
      <c r="IR6" s="305">
        <v>10.5</v>
      </c>
      <c r="IS6" s="305">
        <v>5</v>
      </c>
      <c r="IT6" s="83"/>
      <c r="IU6" s="83"/>
      <c r="IV6" s="83"/>
      <c r="IW6" s="83"/>
      <c r="IX6" s="83"/>
      <c r="IY6" s="83"/>
      <c r="IZ6" s="83"/>
      <c r="JA6" s="83"/>
      <c r="JB6" s="81"/>
      <c r="JC6" s="83"/>
      <c r="JD6" s="83"/>
      <c r="JE6" s="83"/>
      <c r="JF6" s="83"/>
      <c r="JG6" s="375">
        <v>5</v>
      </c>
      <c r="JH6" s="375">
        <v>10.5</v>
      </c>
      <c r="JI6" s="375">
        <v>10.5</v>
      </c>
      <c r="JJ6" s="375">
        <v>10.5</v>
      </c>
      <c r="JK6" s="375">
        <v>10.5</v>
      </c>
      <c r="JL6" s="375">
        <v>10.5</v>
      </c>
      <c r="JM6" s="375">
        <v>10.5</v>
      </c>
      <c r="JN6" s="375">
        <v>10.5</v>
      </c>
      <c r="JO6" s="301">
        <v>10.5</v>
      </c>
      <c r="JP6" s="301">
        <v>10.5</v>
      </c>
      <c r="JQ6" s="301">
        <v>10.5</v>
      </c>
      <c r="JR6" s="301">
        <v>10.5</v>
      </c>
      <c r="JS6" s="301">
        <v>10.5</v>
      </c>
      <c r="JT6" s="301">
        <v>10.5</v>
      </c>
      <c r="JU6" s="375">
        <v>5</v>
      </c>
      <c r="JV6" s="83"/>
      <c r="JW6" s="83"/>
      <c r="JX6" s="83"/>
      <c r="JY6" s="83"/>
      <c r="JZ6" s="83"/>
      <c r="KA6" s="83"/>
      <c r="KB6" s="83"/>
      <c r="KC6" s="83"/>
      <c r="KD6" s="83"/>
      <c r="KE6" s="83"/>
      <c r="KF6" s="83"/>
      <c r="KG6" s="83"/>
      <c r="KH6" s="83"/>
      <c r="KI6" s="83">
        <v>5</v>
      </c>
      <c r="KJ6" s="382">
        <v>10.5</v>
      </c>
      <c r="KK6" s="313">
        <v>10.5</v>
      </c>
      <c r="KL6" s="228">
        <v>10.5</v>
      </c>
      <c r="KM6" s="228">
        <v>10.5</v>
      </c>
      <c r="KN6" s="228">
        <v>10.5</v>
      </c>
      <c r="KO6" s="228">
        <v>10.5</v>
      </c>
      <c r="KP6" s="228">
        <v>10.5</v>
      </c>
      <c r="KQ6" s="304">
        <v>10.5</v>
      </c>
      <c r="KR6" s="304">
        <v>10.5</v>
      </c>
      <c r="KS6" s="304">
        <v>10.5</v>
      </c>
      <c r="KT6" s="304">
        <v>10.5</v>
      </c>
      <c r="KU6" s="304">
        <v>10.5</v>
      </c>
      <c r="KV6" s="304">
        <v>5</v>
      </c>
      <c r="KW6" s="249" t="s">
        <v>379</v>
      </c>
      <c r="KX6" s="249" t="s">
        <v>379</v>
      </c>
      <c r="KY6" s="249" t="s">
        <v>379</v>
      </c>
      <c r="KZ6" s="249" t="s">
        <v>379</v>
      </c>
      <c r="LA6" s="249" t="s">
        <v>379</v>
      </c>
      <c r="LB6" s="249" t="s">
        <v>379</v>
      </c>
      <c r="LC6" s="249" t="s">
        <v>379</v>
      </c>
      <c r="LD6" s="249" t="s">
        <v>379</v>
      </c>
      <c r="LE6" s="249" t="s">
        <v>379</v>
      </c>
      <c r="LF6" s="249" t="s">
        <v>379</v>
      </c>
      <c r="LG6" s="249" t="s">
        <v>379</v>
      </c>
      <c r="LH6" s="249" t="s">
        <v>379</v>
      </c>
      <c r="LI6" s="249" t="s">
        <v>379</v>
      </c>
      <c r="LJ6" s="249" t="s">
        <v>379</v>
      </c>
      <c r="LK6" s="305">
        <v>5</v>
      </c>
      <c r="LL6" s="305">
        <v>10.5</v>
      </c>
      <c r="LM6" s="305">
        <v>10.5</v>
      </c>
      <c r="LN6" s="305">
        <v>10.5</v>
      </c>
      <c r="LO6" s="305">
        <v>10.5</v>
      </c>
      <c r="LP6" s="311">
        <v>10.5</v>
      </c>
      <c r="LQ6" s="305">
        <v>10.5</v>
      </c>
      <c r="LR6" s="375">
        <v>10.5</v>
      </c>
      <c r="LS6" s="375">
        <v>10.5</v>
      </c>
      <c r="LT6" s="375">
        <v>10.5</v>
      </c>
      <c r="LU6" s="375">
        <v>10.5</v>
      </c>
      <c r="LV6" s="375">
        <v>10.5</v>
      </c>
      <c r="LW6" s="375">
        <v>10.5</v>
      </c>
      <c r="LX6" s="375">
        <v>10.5</v>
      </c>
      <c r="LY6" s="375">
        <v>5</v>
      </c>
      <c r="LZ6" s="83"/>
      <c r="MA6" s="83"/>
      <c r="MB6" s="83"/>
      <c r="MC6" s="83"/>
      <c r="MD6" s="83"/>
      <c r="ME6" s="83"/>
      <c r="MF6" s="83"/>
      <c r="MG6" s="83"/>
      <c r="MH6" s="83"/>
      <c r="MI6" s="83"/>
      <c r="MJ6" s="83"/>
      <c r="MK6" s="83"/>
      <c r="ML6" s="83"/>
      <c r="MM6" s="303">
        <v>5</v>
      </c>
      <c r="MN6" s="303">
        <v>10.5</v>
      </c>
      <c r="MO6" s="303">
        <v>10.5</v>
      </c>
      <c r="MP6" s="303">
        <v>10.5</v>
      </c>
      <c r="MQ6" s="303">
        <v>10.5</v>
      </c>
      <c r="MR6" s="303">
        <v>10.5</v>
      </c>
      <c r="MS6" s="303">
        <v>10.5</v>
      </c>
      <c r="MT6" s="315">
        <v>10.5</v>
      </c>
      <c r="MU6" s="303">
        <v>10.5</v>
      </c>
      <c r="MV6" s="303">
        <v>10.5</v>
      </c>
      <c r="MW6" s="303">
        <v>10.5</v>
      </c>
      <c r="MX6" s="303">
        <v>10.5</v>
      </c>
      <c r="MY6" s="303">
        <v>5</v>
      </c>
      <c r="MZ6" s="249" t="s">
        <v>379</v>
      </c>
      <c r="NA6" s="249" t="s">
        <v>379</v>
      </c>
      <c r="NB6" s="249" t="s">
        <v>379</v>
      </c>
      <c r="NC6" s="249" t="s">
        <v>379</v>
      </c>
      <c r="ND6" s="249" t="s">
        <v>379</v>
      </c>
      <c r="NE6" s="249" t="s">
        <v>379</v>
      </c>
      <c r="NF6" s="249" t="s">
        <v>379</v>
      </c>
      <c r="NG6" s="249" t="s">
        <v>379</v>
      </c>
      <c r="NH6" s="249" t="s">
        <v>379</v>
      </c>
      <c r="NI6" s="249" t="s">
        <v>379</v>
      </c>
      <c r="NJ6" s="249" t="s">
        <v>379</v>
      </c>
      <c r="NK6" s="249" t="s">
        <v>379</v>
      </c>
      <c r="NL6" s="249" t="s">
        <v>379</v>
      </c>
      <c r="NM6" s="249" t="s">
        <v>379</v>
      </c>
      <c r="NN6" s="249" t="s">
        <v>379</v>
      </c>
      <c r="NO6" s="305">
        <v>5</v>
      </c>
      <c r="NP6" s="305">
        <v>10.5</v>
      </c>
      <c r="NQ6" s="305">
        <v>10.5</v>
      </c>
      <c r="NR6" s="305">
        <v>10.5</v>
      </c>
      <c r="NS6" s="305">
        <v>10.5</v>
      </c>
      <c r="NT6" s="305">
        <v>10.5</v>
      </c>
      <c r="NU6" s="305">
        <v>10.5</v>
      </c>
      <c r="NV6" s="305">
        <v>10.5</v>
      </c>
      <c r="NW6" s="305">
        <v>10.5</v>
      </c>
      <c r="NX6" s="314">
        <v>10.5</v>
      </c>
      <c r="NY6" s="305">
        <v>10.5</v>
      </c>
      <c r="NZ6" s="305">
        <v>10.5</v>
      </c>
      <c r="OA6" s="305">
        <v>10.5</v>
      </c>
      <c r="OB6" s="305">
        <v>10.5</v>
      </c>
      <c r="OC6" s="305">
        <v>5</v>
      </c>
      <c r="OD6" s="134"/>
      <c r="OE6" s="134"/>
      <c r="OF6" s="134"/>
      <c r="OG6" s="134"/>
      <c r="OH6" s="134"/>
      <c r="OI6" s="134"/>
      <c r="OJ6" s="134"/>
      <c r="OK6" s="134"/>
      <c r="OL6" s="134"/>
      <c r="OM6" s="134"/>
      <c r="ON6" s="134"/>
      <c r="OO6" s="134"/>
      <c r="OP6" s="134"/>
      <c r="OQ6" s="134">
        <v>5</v>
      </c>
      <c r="OR6" s="134">
        <v>10.5</v>
      </c>
      <c r="OS6" s="134">
        <v>10.5</v>
      </c>
      <c r="OT6" s="134">
        <v>10.5</v>
      </c>
      <c r="OU6" s="134">
        <v>10.5</v>
      </c>
      <c r="OV6" s="134">
        <v>10.5</v>
      </c>
      <c r="OW6" s="134">
        <v>10.5</v>
      </c>
      <c r="OX6" s="134">
        <v>10.5</v>
      </c>
      <c r="OY6" s="134">
        <v>10.5</v>
      </c>
      <c r="OZ6" s="134">
        <v>10.5</v>
      </c>
      <c r="PA6" s="134">
        <v>10.5</v>
      </c>
      <c r="PB6" s="134">
        <v>10.5</v>
      </c>
      <c r="PC6" s="134">
        <v>10.5</v>
      </c>
    </row>
    <row r="7" spans="1:419" ht="15.75" x14ac:dyDescent="0.25">
      <c r="A7" s="1"/>
      <c r="B7" s="212" t="s">
        <v>296</v>
      </c>
      <c r="C7" s="212" t="str">
        <f t="shared" si="0"/>
        <v xml:space="preserve">Умаров </v>
      </c>
      <c r="D7" s="128">
        <v>9</v>
      </c>
      <c r="E7" s="251">
        <v>1</v>
      </c>
      <c r="F7" s="379" t="s">
        <v>48</v>
      </c>
      <c r="G7" s="216" t="s">
        <v>2</v>
      </c>
      <c r="H7" s="244" t="s">
        <v>2</v>
      </c>
      <c r="I7" s="326" t="s">
        <v>301</v>
      </c>
      <c r="J7" s="374">
        <v>-1</v>
      </c>
      <c r="K7" s="368">
        <v>1995</v>
      </c>
      <c r="L7" s="368">
        <f ca="1">SUM($X7:OFFSET($X7,0,DATEVALUE("31.12."&amp;(YEAR(TODAY())))-DATEVALUE("01.01."&amp;YEAR(TODAY()))))</f>
        <v>1759</v>
      </c>
      <c r="M7" s="368">
        <f ca="1">SUM($X7:OFFSET($X7,0,TODAY()-DATEVALUE("01.01."&amp;YEAR(TODAY()))))</f>
        <v>1440</v>
      </c>
      <c r="N7" s="364">
        <f ca="1">COUNTIF($X7:OFFSET($X7,0,TODAY()-DATEVALUE("01.01."&amp;YEAR(TODAY()))),$N$3)</f>
        <v>0</v>
      </c>
      <c r="O7" s="364">
        <f ca="1">COUNTIFS($X7:OFFSET($X7,0,TODAY()-DATEVALUE("01.01."&amp;YEAR(TODAY()))),$O$3,$X$2:OFFSET($X$2,0,TODAY()-DATEVALUE("01.01."&amp;YEAR(TODAY()))),"&lt;&gt;вс")</f>
        <v>25</v>
      </c>
      <c r="P7" s="364">
        <f ca="1">COUNTIF($X7:OFFSET($X7,0,TODAY()-DATEVALUE("01.01."&amp;YEAR(TODAY()))),"БЛ")</f>
        <v>0</v>
      </c>
      <c r="Q7" s="364">
        <f ca="1">COUNTIFS($X7:OFFSET($X7,0,TODAY()-DATEVALUE("01.01."&amp;YEAR(TODAY()))),"К",$X$2:OFFSET($X$2,0,TODAY()-DATEVALUE("01.01."&amp;YEAR(TODAY()))),"&lt;&gt;вс",$X$2:OFFSET($X$2,0,TODAY()-DATEVALUE("01.01."&amp;YEAR(TODAY()))),"&lt;&gt;сб")*8</f>
        <v>80</v>
      </c>
      <c r="R7" s="364"/>
      <c r="S7" s="364"/>
      <c r="T7" s="364"/>
      <c r="U7" s="364"/>
      <c r="V7" s="364"/>
      <c r="W7" s="364"/>
      <c r="X7" s="83"/>
      <c r="Y7" s="83"/>
      <c r="Z7" s="83"/>
      <c r="AA7" s="235" t="s">
        <v>379</v>
      </c>
      <c r="AB7" s="235" t="s">
        <v>379</v>
      </c>
      <c r="AC7" s="235" t="s">
        <v>379</v>
      </c>
      <c r="AD7" s="235" t="s">
        <v>379</v>
      </c>
      <c r="AE7" s="235" t="s">
        <v>379</v>
      </c>
      <c r="AF7" s="235" t="s">
        <v>379</v>
      </c>
      <c r="AG7" s="235" t="s">
        <v>379</v>
      </c>
      <c r="AH7" s="235" t="s">
        <v>379</v>
      </c>
      <c r="AI7" s="235" t="s">
        <v>379</v>
      </c>
      <c r="AJ7" s="235" t="s">
        <v>379</v>
      </c>
      <c r="AK7" s="235" t="s">
        <v>379</v>
      </c>
      <c r="AL7" s="235" t="s">
        <v>379</v>
      </c>
      <c r="AM7" s="235" t="s">
        <v>379</v>
      </c>
      <c r="AN7" s="235" t="s">
        <v>379</v>
      </c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4"/>
      <c r="BC7" s="83"/>
      <c r="BD7" s="83"/>
      <c r="BE7" s="83">
        <v>5</v>
      </c>
      <c r="BF7" s="83">
        <v>10.5</v>
      </c>
      <c r="BG7" s="83">
        <v>10.5</v>
      </c>
      <c r="BH7" s="83">
        <v>10.5</v>
      </c>
      <c r="BI7" s="83">
        <v>10.5</v>
      </c>
      <c r="BJ7" s="83">
        <v>10.5</v>
      </c>
      <c r="BK7" s="83">
        <v>10.5</v>
      </c>
      <c r="BL7" s="83">
        <v>10.5</v>
      </c>
      <c r="BM7" s="83">
        <v>10.5</v>
      </c>
      <c r="BN7" s="83">
        <v>10.5</v>
      </c>
      <c r="BO7" s="83">
        <v>10.5</v>
      </c>
      <c r="BP7" s="83">
        <v>10.5</v>
      </c>
      <c r="BQ7" s="83">
        <v>10.5</v>
      </c>
      <c r="BR7" s="83">
        <v>10.5</v>
      </c>
      <c r="BS7" s="83">
        <v>10.5</v>
      </c>
      <c r="BT7" s="83">
        <v>10.5</v>
      </c>
      <c r="BU7" s="83">
        <v>10.5</v>
      </c>
      <c r="BV7" s="83">
        <v>10.5</v>
      </c>
      <c r="BW7" s="83">
        <v>10.5</v>
      </c>
      <c r="BX7" s="83">
        <v>10.5</v>
      </c>
      <c r="BY7" s="83">
        <v>10.5</v>
      </c>
      <c r="BZ7" s="83">
        <v>10.5</v>
      </c>
      <c r="CA7" s="83">
        <v>10.5</v>
      </c>
      <c r="CB7" s="83">
        <v>10.5</v>
      </c>
      <c r="CC7" s="83">
        <v>10.5</v>
      </c>
      <c r="CD7" s="84">
        <v>10.5</v>
      </c>
      <c r="CE7" s="85">
        <v>5</v>
      </c>
      <c r="CF7" s="249" t="s">
        <v>379</v>
      </c>
      <c r="CG7" s="249" t="s">
        <v>379</v>
      </c>
      <c r="CH7" s="249" t="s">
        <v>379</v>
      </c>
      <c r="CI7" s="249" t="s">
        <v>379</v>
      </c>
      <c r="CJ7" s="249" t="s">
        <v>379</v>
      </c>
      <c r="CK7" s="249" t="s">
        <v>379</v>
      </c>
      <c r="CL7" s="249" t="s">
        <v>379</v>
      </c>
      <c r="CM7" s="249" t="s">
        <v>379</v>
      </c>
      <c r="CN7" s="249" t="s">
        <v>379</v>
      </c>
      <c r="CO7" s="249" t="s">
        <v>379</v>
      </c>
      <c r="CP7" s="249" t="s">
        <v>379</v>
      </c>
      <c r="CQ7" s="249" t="s">
        <v>379</v>
      </c>
      <c r="CR7" s="249" t="s">
        <v>379</v>
      </c>
      <c r="CS7" s="249" t="s">
        <v>379</v>
      </c>
      <c r="CT7" s="249" t="s">
        <v>379</v>
      </c>
      <c r="CU7" s="83">
        <v>5</v>
      </c>
      <c r="CV7" s="83">
        <v>10.5</v>
      </c>
      <c r="CW7" s="83">
        <v>10.5</v>
      </c>
      <c r="CX7" s="83">
        <v>10.5</v>
      </c>
      <c r="CY7" s="83">
        <v>10.5</v>
      </c>
      <c r="CZ7" s="83">
        <v>10.5</v>
      </c>
      <c r="DA7" s="83">
        <v>10.5</v>
      </c>
      <c r="DB7" s="83">
        <v>10.5</v>
      </c>
      <c r="DC7" s="83">
        <v>10.5</v>
      </c>
      <c r="DD7" s="83">
        <v>10.5</v>
      </c>
      <c r="DE7" s="83">
        <v>10.5</v>
      </c>
      <c r="DF7" s="83">
        <v>10.5</v>
      </c>
      <c r="DG7" s="83">
        <v>10.5</v>
      </c>
      <c r="DH7" s="83">
        <v>10.5</v>
      </c>
      <c r="DI7" s="83">
        <v>5</v>
      </c>
      <c r="DJ7" s="268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303">
        <v>5</v>
      </c>
      <c r="DX7" s="303">
        <v>10.5</v>
      </c>
      <c r="DY7" s="303">
        <v>10.5</v>
      </c>
      <c r="DZ7" s="303">
        <v>10.5</v>
      </c>
      <c r="EA7" s="303">
        <v>10.5</v>
      </c>
      <c r="EB7" s="303">
        <v>10.5</v>
      </c>
      <c r="EC7" s="303">
        <v>10.5</v>
      </c>
      <c r="ED7" s="303">
        <v>10.5</v>
      </c>
      <c r="EE7" s="303">
        <v>10.5</v>
      </c>
      <c r="EF7" s="303">
        <v>10.5</v>
      </c>
      <c r="EG7" s="303">
        <v>10.5</v>
      </c>
      <c r="EH7" s="303">
        <v>10.5</v>
      </c>
      <c r="EI7" s="303">
        <v>10.5</v>
      </c>
      <c r="EJ7" s="303">
        <v>10.5</v>
      </c>
      <c r="EK7" s="303">
        <v>5</v>
      </c>
      <c r="EL7" s="81"/>
      <c r="EM7" s="81"/>
      <c r="EN7" s="268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305">
        <v>5</v>
      </c>
      <c r="EZ7" s="305">
        <v>10.5</v>
      </c>
      <c r="FA7" s="305">
        <v>10.5</v>
      </c>
      <c r="FB7" s="305">
        <v>10.5</v>
      </c>
      <c r="FC7" s="305">
        <v>10.5</v>
      </c>
      <c r="FD7" s="305">
        <v>10.5</v>
      </c>
      <c r="FE7" s="305">
        <v>10.5</v>
      </c>
      <c r="FF7" s="305">
        <v>10.5</v>
      </c>
      <c r="FG7" s="305">
        <v>10.5</v>
      </c>
      <c r="FH7" s="305">
        <v>10.5</v>
      </c>
      <c r="FI7" s="305">
        <v>10.5</v>
      </c>
      <c r="FJ7" s="305">
        <v>10.5</v>
      </c>
      <c r="FK7" s="305">
        <v>10.5</v>
      </c>
      <c r="FL7" s="305">
        <v>10.5</v>
      </c>
      <c r="FM7" s="305">
        <v>5</v>
      </c>
      <c r="FN7" s="83"/>
      <c r="FO7" s="83"/>
      <c r="FP7" s="83"/>
      <c r="FQ7" s="83"/>
      <c r="FR7" s="84"/>
      <c r="FS7" s="83"/>
      <c r="FT7" s="83"/>
      <c r="FU7" s="83"/>
      <c r="FV7" s="83"/>
      <c r="FW7" s="83"/>
      <c r="FX7" s="83"/>
      <c r="FY7" s="83"/>
      <c r="FZ7" s="83"/>
      <c r="GA7" s="227">
        <v>4</v>
      </c>
      <c r="GB7" s="227">
        <v>10.5</v>
      </c>
      <c r="GC7" s="227">
        <v>10.5</v>
      </c>
      <c r="GD7" s="227">
        <v>10.5</v>
      </c>
      <c r="GE7" s="227">
        <v>10.5</v>
      </c>
      <c r="GF7" s="227">
        <v>10.5</v>
      </c>
      <c r="GG7" s="227">
        <v>6.5</v>
      </c>
      <c r="GH7" s="305">
        <v>10.5</v>
      </c>
      <c r="GI7" s="305">
        <v>10.5</v>
      </c>
      <c r="GJ7" s="305">
        <v>10.5</v>
      </c>
      <c r="GK7" s="305">
        <v>10.5</v>
      </c>
      <c r="GL7" s="305">
        <v>10.5</v>
      </c>
      <c r="GM7" s="305">
        <v>10.5</v>
      </c>
      <c r="GN7" s="305">
        <v>10.5</v>
      </c>
      <c r="GO7" s="305">
        <v>5</v>
      </c>
      <c r="GP7" s="81"/>
      <c r="GQ7" s="81"/>
      <c r="GR7" s="81"/>
      <c r="GS7" s="81"/>
      <c r="GT7" s="81"/>
      <c r="GU7" s="81"/>
      <c r="GV7" s="81"/>
      <c r="GW7" s="268"/>
      <c r="GX7" s="81"/>
      <c r="GY7" s="81"/>
      <c r="GZ7" s="354" t="s">
        <v>371</v>
      </c>
      <c r="HA7" s="354" t="s">
        <v>371</v>
      </c>
      <c r="HB7" s="354" t="s">
        <v>371</v>
      </c>
      <c r="HC7" s="354" t="s">
        <v>371</v>
      </c>
      <c r="HD7" s="354" t="s">
        <v>371</v>
      </c>
      <c r="HE7" s="354" t="s">
        <v>371</v>
      </c>
      <c r="HF7" s="354" t="s">
        <v>371</v>
      </c>
      <c r="HG7" s="354" t="s">
        <v>371</v>
      </c>
      <c r="HH7" s="354" t="s">
        <v>371</v>
      </c>
      <c r="HI7" s="354" t="s">
        <v>371</v>
      </c>
      <c r="HJ7" s="354" t="s">
        <v>371</v>
      </c>
      <c r="HK7" s="354" t="s">
        <v>371</v>
      </c>
      <c r="HL7" s="354" t="s">
        <v>371</v>
      </c>
      <c r="HM7" s="305">
        <v>10.5</v>
      </c>
      <c r="HN7" s="305">
        <v>10.5</v>
      </c>
      <c r="HO7" s="305">
        <v>10.5</v>
      </c>
      <c r="HP7" s="305">
        <v>10.5</v>
      </c>
      <c r="HQ7" s="305">
        <v>5</v>
      </c>
      <c r="HR7" s="81"/>
      <c r="HS7" s="81"/>
      <c r="HT7" s="81"/>
      <c r="HU7" s="81"/>
      <c r="HV7" s="81"/>
      <c r="HW7" s="81"/>
      <c r="HX7" s="304">
        <v>5</v>
      </c>
      <c r="HY7" s="304">
        <v>10.5</v>
      </c>
      <c r="HZ7" s="304">
        <v>10.5</v>
      </c>
      <c r="IA7" s="304">
        <v>10.5</v>
      </c>
      <c r="IB7" s="311">
        <v>10.5</v>
      </c>
      <c r="IC7" s="305">
        <v>10.5</v>
      </c>
      <c r="ID7" s="305">
        <v>10.5</v>
      </c>
      <c r="IE7" s="305">
        <v>10.5</v>
      </c>
      <c r="IF7" s="305">
        <v>10.5</v>
      </c>
      <c r="IG7" s="305">
        <v>10.5</v>
      </c>
      <c r="IH7" s="305">
        <v>10.5</v>
      </c>
      <c r="II7" s="305">
        <v>10.5</v>
      </c>
      <c r="IJ7" s="305">
        <v>10.5</v>
      </c>
      <c r="IK7" s="305">
        <v>10.5</v>
      </c>
      <c r="IL7" s="305">
        <v>10.5</v>
      </c>
      <c r="IM7" s="228">
        <v>10.5</v>
      </c>
      <c r="IN7" s="228">
        <v>10.5</v>
      </c>
      <c r="IO7" s="228">
        <v>10.5</v>
      </c>
      <c r="IP7" s="228">
        <v>10.5</v>
      </c>
      <c r="IQ7" s="228">
        <v>10.5</v>
      </c>
      <c r="IR7" s="228">
        <v>10.5</v>
      </c>
      <c r="IS7" s="228">
        <v>5</v>
      </c>
      <c r="IT7" s="81"/>
      <c r="IU7" s="81"/>
      <c r="IV7" s="81"/>
      <c r="IW7" s="81"/>
      <c r="IX7" s="81"/>
      <c r="IY7" s="81"/>
      <c r="IZ7" s="81"/>
      <c r="JA7" s="81"/>
      <c r="JB7" s="81"/>
      <c r="JC7" s="81"/>
      <c r="JD7" s="81"/>
      <c r="JE7" s="81"/>
      <c r="JF7" s="81"/>
      <c r="JG7" s="376">
        <v>5</v>
      </c>
      <c r="JH7" s="376">
        <v>10.5</v>
      </c>
      <c r="JI7" s="376">
        <v>10.5</v>
      </c>
      <c r="JJ7" s="376">
        <v>10.5</v>
      </c>
      <c r="JK7" s="376">
        <v>10.5</v>
      </c>
      <c r="JL7" s="376">
        <v>10.5</v>
      </c>
      <c r="JM7" s="376">
        <v>10.5</v>
      </c>
      <c r="JN7" s="376">
        <v>10.5</v>
      </c>
      <c r="JO7" s="376">
        <v>10.5</v>
      </c>
      <c r="JP7" s="376">
        <v>10.5</v>
      </c>
      <c r="JQ7" s="376">
        <v>10.5</v>
      </c>
      <c r="JR7" s="376">
        <v>10.5</v>
      </c>
      <c r="JS7" s="376">
        <v>10.5</v>
      </c>
      <c r="JT7" s="376">
        <v>10.5</v>
      </c>
      <c r="JU7" s="376">
        <v>10.5</v>
      </c>
      <c r="JV7" s="376">
        <v>10.5</v>
      </c>
      <c r="JW7" s="376">
        <v>10.5</v>
      </c>
      <c r="JX7" s="81"/>
      <c r="JY7" s="81"/>
      <c r="JZ7" s="81"/>
      <c r="KA7" s="81"/>
      <c r="KB7" s="81"/>
      <c r="KC7" s="81"/>
      <c r="KD7" s="81"/>
      <c r="KE7" s="81"/>
      <c r="KF7" s="81"/>
      <c r="KG7" s="81"/>
      <c r="KH7" s="81"/>
      <c r="KI7" s="303">
        <v>5</v>
      </c>
      <c r="KJ7" s="312">
        <v>10.5</v>
      </c>
      <c r="KK7" s="315">
        <v>10.5</v>
      </c>
      <c r="KL7" s="303">
        <v>10.5</v>
      </c>
      <c r="KM7" s="303">
        <v>10.5</v>
      </c>
      <c r="KN7" s="303">
        <v>10.5</v>
      </c>
      <c r="KO7" s="303">
        <v>10.5</v>
      </c>
      <c r="KP7" s="303">
        <v>10.5</v>
      </c>
      <c r="KQ7" s="303">
        <v>10.5</v>
      </c>
      <c r="KR7" s="303">
        <v>10.5</v>
      </c>
      <c r="KS7" s="303">
        <v>10.5</v>
      </c>
      <c r="KT7" s="303">
        <v>10.5</v>
      </c>
      <c r="KU7" s="303">
        <v>10.5</v>
      </c>
      <c r="KV7" s="303">
        <v>10.5</v>
      </c>
      <c r="KW7" s="303">
        <v>5</v>
      </c>
      <c r="KX7" s="81"/>
      <c r="KY7" s="81"/>
      <c r="KZ7" s="81"/>
      <c r="LA7" s="81"/>
      <c r="LB7" s="81"/>
      <c r="LC7" s="81"/>
      <c r="LD7" s="81"/>
      <c r="LE7" s="81"/>
      <c r="LF7" s="81"/>
      <c r="LG7" s="81"/>
      <c r="LH7" s="81"/>
      <c r="LI7" s="81"/>
      <c r="LJ7" s="81"/>
      <c r="LK7" s="228">
        <v>5</v>
      </c>
      <c r="LL7" s="228">
        <v>10.5</v>
      </c>
      <c r="LM7" s="228">
        <v>10.5</v>
      </c>
      <c r="LN7" s="228">
        <v>10.5</v>
      </c>
      <c r="LO7" s="303">
        <v>10.5</v>
      </c>
      <c r="LP7" s="315">
        <v>10.5</v>
      </c>
      <c r="LQ7" s="303">
        <v>10.5</v>
      </c>
      <c r="LR7" s="303">
        <v>5</v>
      </c>
      <c r="LS7" s="81"/>
      <c r="LT7" s="81"/>
      <c r="LU7" s="81"/>
      <c r="LV7" s="81"/>
      <c r="LW7" s="81"/>
      <c r="LX7" s="81"/>
      <c r="LY7" s="81"/>
      <c r="LZ7" s="81"/>
      <c r="MA7" s="81"/>
      <c r="MB7" s="81"/>
      <c r="MC7" s="81"/>
      <c r="MD7" s="81"/>
      <c r="ME7" s="81"/>
      <c r="MF7" s="81"/>
      <c r="MG7" s="81"/>
      <c r="MH7" s="81"/>
      <c r="MI7" s="81"/>
      <c r="MJ7" s="81"/>
      <c r="MK7" s="81"/>
      <c r="ML7" s="81"/>
      <c r="MM7" s="302">
        <v>5</v>
      </c>
      <c r="MN7" s="302">
        <v>10.5</v>
      </c>
      <c r="MO7" s="302">
        <v>10.5</v>
      </c>
      <c r="MP7" s="302">
        <v>10.5</v>
      </c>
      <c r="MQ7" s="302">
        <v>10.5</v>
      </c>
      <c r="MR7" s="302">
        <v>10.5</v>
      </c>
      <c r="MS7" s="302">
        <v>10.5</v>
      </c>
      <c r="MT7" s="317">
        <v>5</v>
      </c>
      <c r="MU7" s="442"/>
      <c r="MV7" s="442"/>
      <c r="MW7" s="442"/>
      <c r="MX7" s="442"/>
      <c r="MY7" s="442"/>
      <c r="MZ7" s="442"/>
      <c r="NA7" s="81"/>
      <c r="NB7" s="81"/>
      <c r="NC7" s="81"/>
      <c r="ND7" s="81"/>
      <c r="NE7" s="81"/>
      <c r="NF7" s="451"/>
      <c r="NG7" s="451"/>
      <c r="NH7" s="452">
        <v>5</v>
      </c>
      <c r="NI7" s="452">
        <v>10.5</v>
      </c>
      <c r="NJ7" s="452">
        <v>10.5</v>
      </c>
      <c r="NK7" s="452">
        <v>10.5</v>
      </c>
      <c r="NL7" s="228">
        <v>10.5</v>
      </c>
      <c r="NM7" s="228">
        <v>10.5</v>
      </c>
      <c r="NN7" s="355">
        <v>10.5</v>
      </c>
      <c r="NO7" s="355">
        <v>10.5</v>
      </c>
      <c r="NP7" s="81">
        <v>10.5</v>
      </c>
      <c r="NQ7" s="81">
        <v>10.5</v>
      </c>
      <c r="NR7" s="81">
        <v>10.5</v>
      </c>
      <c r="NS7" s="81">
        <v>10.5</v>
      </c>
      <c r="NT7" s="81">
        <v>10.5</v>
      </c>
      <c r="NU7" s="81">
        <v>10.5</v>
      </c>
      <c r="NV7" s="355">
        <v>10.5</v>
      </c>
      <c r="NW7" s="355">
        <v>10.5</v>
      </c>
      <c r="NX7" s="355">
        <v>10.5</v>
      </c>
      <c r="NY7" s="355">
        <v>10.5</v>
      </c>
      <c r="NZ7" s="355">
        <v>10.5</v>
      </c>
      <c r="OA7" s="355">
        <v>10.5</v>
      </c>
      <c r="OB7" s="355">
        <v>10.5</v>
      </c>
      <c r="OC7" s="355">
        <v>5</v>
      </c>
      <c r="OD7" s="52"/>
      <c r="OE7" s="52"/>
      <c r="OF7" s="52"/>
      <c r="OG7" s="52"/>
      <c r="OH7" s="52"/>
      <c r="OI7" s="52"/>
      <c r="OJ7" s="52"/>
      <c r="OK7" s="52"/>
      <c r="OL7" s="52"/>
      <c r="OM7" s="52"/>
      <c r="ON7" s="52"/>
      <c r="OO7" s="52"/>
      <c r="OP7" s="52"/>
      <c r="OQ7" s="52">
        <v>5</v>
      </c>
      <c r="OR7" s="52">
        <v>10.5</v>
      </c>
      <c r="OS7" s="52">
        <v>10.5</v>
      </c>
      <c r="OT7" s="52">
        <v>10.5</v>
      </c>
      <c r="OU7" s="52">
        <v>10.5</v>
      </c>
      <c r="OV7" s="52">
        <v>10.5</v>
      </c>
      <c r="OW7" s="52">
        <v>10.5</v>
      </c>
      <c r="OX7" s="52">
        <v>10.5</v>
      </c>
      <c r="OY7" s="52">
        <v>10.5</v>
      </c>
      <c r="OZ7" s="52">
        <v>10.5</v>
      </c>
      <c r="PA7" s="52">
        <v>10.5</v>
      </c>
      <c r="PB7" s="52">
        <v>10.5</v>
      </c>
      <c r="PC7" s="52">
        <v>10.5</v>
      </c>
    </row>
    <row r="8" spans="1:419" ht="15.75" x14ac:dyDescent="0.25">
      <c r="A8" s="1"/>
      <c r="B8" s="393" t="s">
        <v>55</v>
      </c>
      <c r="C8" s="213" t="str">
        <f t="shared" si="0"/>
        <v xml:space="preserve">Очилов </v>
      </c>
      <c r="D8" s="394">
        <v>1</v>
      </c>
      <c r="E8" s="395">
        <v>2</v>
      </c>
      <c r="F8" s="379" t="s">
        <v>51</v>
      </c>
      <c r="G8" s="396" t="s">
        <v>1</v>
      </c>
      <c r="H8" s="397" t="s">
        <v>3</v>
      </c>
      <c r="I8" s="397" t="s">
        <v>302</v>
      </c>
      <c r="J8" s="398">
        <v>-6.5</v>
      </c>
      <c r="K8" s="368">
        <v>1995</v>
      </c>
      <c r="L8" s="368">
        <f ca="1">SUM($X8:OFFSET($X8,0,DATEVALUE("31.12."&amp;(YEAR(TODAY())))-DATEVALUE("01.01."&amp;YEAR(TODAY()))))</f>
        <v>1277</v>
      </c>
      <c r="M8" s="368">
        <f ca="1">SUM($X8:OFFSET($X8,0,TODAY()-DATEVALUE("01.01."&amp;YEAR(TODAY()))))</f>
        <v>1219.5</v>
      </c>
      <c r="N8" s="364">
        <f ca="1">COUNTIF($X8:OFFSET($X8,0,TODAY()-DATEVALUE("01.01."&amp;YEAR(TODAY()))),$N$3)</f>
        <v>0</v>
      </c>
      <c r="O8" s="364">
        <f ca="1">COUNTIFS($X8:OFFSET($X8,0,TODAY()-DATEVALUE("01.01."&amp;YEAR(TODAY()))),$O$3,$X$2:OFFSET($X$2,0,TODAY()-DATEVALUE("01.01."&amp;YEAR(TODAY()))),"&lt;&gt;вс")</f>
        <v>24</v>
      </c>
      <c r="P8" s="364">
        <f ca="1">COUNTIF($X8:OFFSET($X8,0,TODAY()-DATEVALUE("01.01."&amp;YEAR(TODAY()))),"БЛ")</f>
        <v>23</v>
      </c>
      <c r="Q8" s="364">
        <f ca="1">COUNTIFS($X8:OFFSET($X8,0,TODAY()-DATEVALUE("01.01."&amp;YEAR(TODAY()))),"К",$X$2:OFFSET($X$2,0,TODAY()-DATEVALUE("01.01."&amp;YEAR(TODAY()))),"&lt;&gt;вс",$X$2:OFFSET($X$2,0,TODAY()-DATEVALUE("01.01."&amp;YEAR(TODAY()))),"&lt;&gt;сб")*8</f>
        <v>80</v>
      </c>
      <c r="R8" s="364"/>
      <c r="S8" s="364"/>
      <c r="T8" s="364"/>
      <c r="U8" s="364"/>
      <c r="V8" s="364"/>
      <c r="W8" s="364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>
        <v>5</v>
      </c>
      <c r="AR8" s="83">
        <v>10.5</v>
      </c>
      <c r="AS8" s="83">
        <v>10.5</v>
      </c>
      <c r="AT8" s="83">
        <v>10.5</v>
      </c>
      <c r="AU8" s="83">
        <v>10.5</v>
      </c>
      <c r="AV8" s="83">
        <v>10.5</v>
      </c>
      <c r="AW8" s="83">
        <v>10.5</v>
      </c>
      <c r="AX8" s="83">
        <v>10.5</v>
      </c>
      <c r="AY8" s="83">
        <v>10.5</v>
      </c>
      <c r="AZ8" s="83">
        <v>10.5</v>
      </c>
      <c r="BA8" s="83">
        <v>10.5</v>
      </c>
      <c r="BB8" s="84">
        <v>10.5</v>
      </c>
      <c r="BC8" s="83">
        <v>10.5</v>
      </c>
      <c r="BD8" s="83">
        <v>10.5</v>
      </c>
      <c r="BE8" s="83">
        <v>10.5</v>
      </c>
      <c r="BF8" s="83">
        <v>10.5</v>
      </c>
      <c r="BG8" s="83">
        <v>10.5</v>
      </c>
      <c r="BH8" s="83">
        <v>10.5</v>
      </c>
      <c r="BI8" s="83">
        <v>10.5</v>
      </c>
      <c r="BJ8" s="83">
        <v>10.5</v>
      </c>
      <c r="BK8" s="83">
        <v>10.5</v>
      </c>
      <c r="BL8" s="83">
        <v>10.5</v>
      </c>
      <c r="BM8" s="83">
        <v>10.5</v>
      </c>
      <c r="BN8" s="83">
        <v>10.5</v>
      </c>
      <c r="BO8" s="83">
        <v>10.5</v>
      </c>
      <c r="BP8" s="83">
        <v>10.5</v>
      </c>
      <c r="BQ8" s="83">
        <v>10.5</v>
      </c>
      <c r="BR8" s="83">
        <v>5</v>
      </c>
      <c r="BS8" s="265" t="s">
        <v>379</v>
      </c>
      <c r="BT8" s="265" t="s">
        <v>379</v>
      </c>
      <c r="BU8" s="265" t="s">
        <v>379</v>
      </c>
      <c r="BV8" s="265" t="s">
        <v>379</v>
      </c>
      <c r="BW8" s="265" t="s">
        <v>379</v>
      </c>
      <c r="BX8" s="265" t="s">
        <v>379</v>
      </c>
      <c r="BY8" s="265" t="s">
        <v>379</v>
      </c>
      <c r="BZ8" s="265" t="s">
        <v>379</v>
      </c>
      <c r="CA8" s="265" t="s">
        <v>379</v>
      </c>
      <c r="CB8" s="265" t="s">
        <v>379</v>
      </c>
      <c r="CC8" s="265" t="s">
        <v>379</v>
      </c>
      <c r="CD8" s="266" t="s">
        <v>379</v>
      </c>
      <c r="CE8" s="269" t="s">
        <v>379</v>
      </c>
      <c r="CF8" s="270" t="s">
        <v>379</v>
      </c>
      <c r="CG8" s="83">
        <v>5</v>
      </c>
      <c r="CH8" s="83">
        <v>10.5</v>
      </c>
      <c r="CI8" s="83">
        <v>10.5</v>
      </c>
      <c r="CJ8" s="83">
        <v>10.5</v>
      </c>
      <c r="CK8" s="83">
        <v>10.5</v>
      </c>
      <c r="CL8" s="83">
        <v>10.5</v>
      </c>
      <c r="CM8" s="83">
        <v>10.5</v>
      </c>
      <c r="CN8" s="83">
        <v>10.5</v>
      </c>
      <c r="CO8" s="83">
        <v>10.5</v>
      </c>
      <c r="CP8" s="83">
        <v>10.5</v>
      </c>
      <c r="CQ8" s="83">
        <v>10.5</v>
      </c>
      <c r="CR8" s="83">
        <v>10.5</v>
      </c>
      <c r="CS8" s="83">
        <v>10.5</v>
      </c>
      <c r="CT8" s="83">
        <v>10.5</v>
      </c>
      <c r="CU8" s="83">
        <v>5</v>
      </c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>
        <v>5</v>
      </c>
      <c r="DJ8" s="85">
        <v>10.5</v>
      </c>
      <c r="DK8" s="83">
        <v>10.5</v>
      </c>
      <c r="DL8" s="83">
        <v>10.5</v>
      </c>
      <c r="DM8" s="83">
        <v>10.5</v>
      </c>
      <c r="DN8" s="83">
        <v>10.5</v>
      </c>
      <c r="DO8" s="83">
        <v>10.5</v>
      </c>
      <c r="DP8" s="83">
        <v>10.5</v>
      </c>
      <c r="DQ8" s="83">
        <v>10.5</v>
      </c>
      <c r="DR8" s="83">
        <v>10.5</v>
      </c>
      <c r="DS8" s="83">
        <v>10.5</v>
      </c>
      <c r="DT8" s="83">
        <v>10.5</v>
      </c>
      <c r="DU8" s="83">
        <v>10.5</v>
      </c>
      <c r="DV8" s="83">
        <v>5</v>
      </c>
      <c r="DW8" s="249" t="s">
        <v>379</v>
      </c>
      <c r="DX8" s="249" t="s">
        <v>379</v>
      </c>
      <c r="DY8" s="249" t="s">
        <v>379</v>
      </c>
      <c r="DZ8" s="249" t="s">
        <v>379</v>
      </c>
      <c r="EA8" s="249" t="s">
        <v>379</v>
      </c>
      <c r="EB8" s="249" t="s">
        <v>379</v>
      </c>
      <c r="EC8" s="249" t="s">
        <v>379</v>
      </c>
      <c r="ED8" s="249" t="s">
        <v>379</v>
      </c>
      <c r="EE8" s="249" t="s">
        <v>379</v>
      </c>
      <c r="EF8" s="249" t="s">
        <v>379</v>
      </c>
      <c r="EG8" s="249" t="s">
        <v>379</v>
      </c>
      <c r="EH8" s="249" t="s">
        <v>379</v>
      </c>
      <c r="EI8" s="249" t="s">
        <v>379</v>
      </c>
      <c r="EJ8" s="249" t="s">
        <v>379</v>
      </c>
      <c r="EK8" s="83">
        <v>5</v>
      </c>
      <c r="EL8" s="83">
        <v>10.5</v>
      </c>
      <c r="EM8" s="83">
        <v>10.5</v>
      </c>
      <c r="EN8" s="85">
        <v>10.5</v>
      </c>
      <c r="EO8" s="83">
        <v>10.5</v>
      </c>
      <c r="EP8" s="83">
        <v>10.5</v>
      </c>
      <c r="EQ8" s="83">
        <v>10.5</v>
      </c>
      <c r="ER8" s="83">
        <v>10.5</v>
      </c>
      <c r="ES8" s="83">
        <v>10.5</v>
      </c>
      <c r="ET8" s="83">
        <v>10.5</v>
      </c>
      <c r="EU8" s="83">
        <v>10.5</v>
      </c>
      <c r="EV8" s="83">
        <v>10.5</v>
      </c>
      <c r="EW8" s="83">
        <v>10.5</v>
      </c>
      <c r="EX8" s="83">
        <v>10.5</v>
      </c>
      <c r="EY8" s="83">
        <v>5</v>
      </c>
      <c r="EZ8" s="83"/>
      <c r="FA8" s="83"/>
      <c r="FB8" s="83"/>
      <c r="FC8" s="83"/>
      <c r="FD8" s="83"/>
      <c r="FE8" s="83"/>
      <c r="FF8" s="83"/>
      <c r="FG8" s="83"/>
      <c r="FH8" s="83"/>
      <c r="FI8" s="83"/>
      <c r="FJ8" s="83"/>
      <c r="FK8" s="83"/>
      <c r="FL8" s="83"/>
      <c r="FM8" s="81" t="s">
        <v>362</v>
      </c>
      <c r="FN8" s="81" t="s">
        <v>362</v>
      </c>
      <c r="FO8" s="81" t="s">
        <v>362</v>
      </c>
      <c r="FP8" s="81" t="s">
        <v>362</v>
      </c>
      <c r="FQ8" s="81" t="s">
        <v>362</v>
      </c>
      <c r="FR8" s="267" t="s">
        <v>362</v>
      </c>
      <c r="FS8" s="81" t="s">
        <v>362</v>
      </c>
      <c r="FT8" s="227">
        <v>4</v>
      </c>
      <c r="FU8" s="227">
        <v>10.5</v>
      </c>
      <c r="FV8" s="227">
        <v>10.5</v>
      </c>
      <c r="FW8" s="227">
        <v>10.5</v>
      </c>
      <c r="FX8" s="227">
        <v>10.5</v>
      </c>
      <c r="FY8" s="227">
        <v>10.5</v>
      </c>
      <c r="FZ8" s="227">
        <v>10.5</v>
      </c>
      <c r="GA8" s="227">
        <v>10.5</v>
      </c>
      <c r="GB8" s="227">
        <v>10.5</v>
      </c>
      <c r="GC8" s="227">
        <v>10.5</v>
      </c>
      <c r="GD8" s="227">
        <v>10.5</v>
      </c>
      <c r="GE8" s="227">
        <v>10.5</v>
      </c>
      <c r="GF8" s="227">
        <v>10.5</v>
      </c>
      <c r="GG8" s="227">
        <v>10.5</v>
      </c>
      <c r="GH8" s="227">
        <v>6.5</v>
      </c>
      <c r="GI8" s="83"/>
      <c r="GJ8" s="83"/>
      <c r="GK8" s="83"/>
      <c r="GL8" s="83"/>
      <c r="GM8" s="83"/>
      <c r="GN8" s="83"/>
      <c r="GO8" s="83">
        <v>5</v>
      </c>
      <c r="GP8" s="83">
        <v>10.5</v>
      </c>
      <c r="GQ8" s="83">
        <v>10.5</v>
      </c>
      <c r="GR8" s="83">
        <v>10.5</v>
      </c>
      <c r="GS8" s="83">
        <v>10.5</v>
      </c>
      <c r="GT8" s="83">
        <v>10.5</v>
      </c>
      <c r="GU8" s="83">
        <v>10.5</v>
      </c>
      <c r="GV8" s="81">
        <v>5</v>
      </c>
      <c r="GW8" s="85"/>
      <c r="GX8" s="83"/>
      <c r="GY8" s="83"/>
      <c r="GZ8" s="354" t="s">
        <v>371</v>
      </c>
      <c r="HA8" s="354" t="s">
        <v>371</v>
      </c>
      <c r="HB8" s="354" t="s">
        <v>371</v>
      </c>
      <c r="HC8" s="354" t="s">
        <v>371</v>
      </c>
      <c r="HD8" s="354" t="s">
        <v>371</v>
      </c>
      <c r="HE8" s="354" t="s">
        <v>371</v>
      </c>
      <c r="HF8" s="354" t="s">
        <v>371</v>
      </c>
      <c r="HG8" s="354" t="s">
        <v>371</v>
      </c>
      <c r="HH8" s="354" t="s">
        <v>371</v>
      </c>
      <c r="HI8" s="354" t="s">
        <v>371</v>
      </c>
      <c r="HJ8" s="354" t="s">
        <v>371</v>
      </c>
      <c r="HK8" s="354" t="s">
        <v>371</v>
      </c>
      <c r="HL8" s="354" t="s">
        <v>371</v>
      </c>
      <c r="HM8" s="83"/>
      <c r="HN8" s="83"/>
      <c r="HO8" s="83"/>
      <c r="HP8" s="83"/>
      <c r="HQ8" s="83" t="s">
        <v>362</v>
      </c>
      <c r="HR8" s="83" t="s">
        <v>362</v>
      </c>
      <c r="HS8" s="83" t="s">
        <v>362</v>
      </c>
      <c r="HT8" s="83" t="s">
        <v>362</v>
      </c>
      <c r="HU8" s="83" t="s">
        <v>362</v>
      </c>
      <c r="HV8" s="83" t="s">
        <v>362</v>
      </c>
      <c r="HW8" s="83" t="s">
        <v>362</v>
      </c>
      <c r="HX8" s="83" t="s">
        <v>362</v>
      </c>
      <c r="HY8" s="83" t="s">
        <v>362</v>
      </c>
      <c r="HZ8" s="83" t="s">
        <v>362</v>
      </c>
      <c r="IA8" s="83" t="s">
        <v>362</v>
      </c>
      <c r="IB8" s="85" t="s">
        <v>362</v>
      </c>
      <c r="IC8" s="83" t="s">
        <v>362</v>
      </c>
      <c r="ID8" s="83" t="s">
        <v>362</v>
      </c>
      <c r="IE8" s="83" t="s">
        <v>362</v>
      </c>
      <c r="IF8" s="83" t="s">
        <v>362</v>
      </c>
      <c r="IG8" s="83"/>
      <c r="IH8" s="83"/>
      <c r="II8" s="83"/>
      <c r="IJ8" s="83"/>
      <c r="IK8" s="83"/>
      <c r="IL8" s="83"/>
      <c r="IM8" s="83"/>
      <c r="IN8" s="83"/>
      <c r="IO8" s="83"/>
      <c r="IP8" s="83"/>
      <c r="IQ8" s="83"/>
      <c r="IR8" s="83"/>
      <c r="IS8" s="83">
        <v>5</v>
      </c>
      <c r="IT8" s="83">
        <v>10.5</v>
      </c>
      <c r="IU8" s="83">
        <v>10.5</v>
      </c>
      <c r="IV8" s="83">
        <v>10.5</v>
      </c>
      <c r="IW8" s="83">
        <v>10.5</v>
      </c>
      <c r="IX8" s="83">
        <v>10.5</v>
      </c>
      <c r="IY8" s="83">
        <v>10.5</v>
      </c>
      <c r="IZ8" s="83">
        <v>10.5</v>
      </c>
      <c r="JA8" s="83">
        <v>10.5</v>
      </c>
      <c r="JB8" s="81">
        <v>10.5</v>
      </c>
      <c r="JC8" s="83">
        <v>10.5</v>
      </c>
      <c r="JD8" s="83">
        <v>10.5</v>
      </c>
      <c r="JE8" s="83">
        <v>10.5</v>
      </c>
      <c r="JF8" s="83">
        <v>10.5</v>
      </c>
      <c r="JG8" s="85">
        <v>5</v>
      </c>
      <c r="JH8" s="83"/>
      <c r="JI8" s="83"/>
      <c r="JJ8" s="83"/>
      <c r="JK8" s="83"/>
      <c r="JL8" s="83"/>
      <c r="JM8" s="83"/>
      <c r="JN8" s="83"/>
      <c r="JO8" s="83"/>
      <c r="JP8" s="83"/>
      <c r="JQ8" s="83"/>
      <c r="JR8" s="83"/>
      <c r="JS8" s="83"/>
      <c r="JT8" s="83"/>
      <c r="JU8" s="83">
        <v>5</v>
      </c>
      <c r="JV8" s="83">
        <v>10.5</v>
      </c>
      <c r="JW8" s="83">
        <v>10.5</v>
      </c>
      <c r="JX8" s="83">
        <v>10.5</v>
      </c>
      <c r="JY8" s="83">
        <v>10.5</v>
      </c>
      <c r="JZ8" s="83">
        <v>10.5</v>
      </c>
      <c r="KA8" s="83">
        <v>10.5</v>
      </c>
      <c r="KB8" s="83">
        <v>10.5</v>
      </c>
      <c r="KC8" s="83">
        <v>10.5</v>
      </c>
      <c r="KD8" s="83">
        <v>10.5</v>
      </c>
      <c r="KE8" s="83">
        <v>10.5</v>
      </c>
      <c r="KF8" s="83">
        <v>10.5</v>
      </c>
      <c r="KG8" s="83">
        <v>5</v>
      </c>
      <c r="KH8" s="83"/>
      <c r="KI8" s="83"/>
      <c r="KJ8" s="84"/>
      <c r="KK8" s="85"/>
      <c r="KL8" s="83"/>
      <c r="KM8" s="83"/>
      <c r="KN8" s="83"/>
      <c r="KO8" s="83"/>
      <c r="KP8" s="83"/>
      <c r="KQ8" s="83"/>
      <c r="KR8" s="83"/>
      <c r="KS8" s="83"/>
      <c r="KT8" s="83"/>
      <c r="KU8" s="83"/>
      <c r="KV8" s="83"/>
      <c r="KW8" s="83">
        <v>5</v>
      </c>
      <c r="KX8" s="83">
        <v>10.5</v>
      </c>
      <c r="KY8" s="83">
        <v>10.5</v>
      </c>
      <c r="KZ8" s="83">
        <v>10.5</v>
      </c>
      <c r="LA8" s="321">
        <v>10.5</v>
      </c>
      <c r="LB8" s="83">
        <v>10.5</v>
      </c>
      <c r="LC8" s="83">
        <v>10.5</v>
      </c>
      <c r="LD8" s="83">
        <v>5</v>
      </c>
      <c r="LE8" s="83"/>
      <c r="LF8" s="83"/>
      <c r="LG8" s="83"/>
      <c r="LH8" s="83"/>
      <c r="LI8" s="83"/>
      <c r="LJ8" s="83"/>
      <c r="LK8" s="83"/>
      <c r="LL8" s="83"/>
      <c r="LM8" s="83"/>
      <c r="LN8" s="83"/>
      <c r="LO8" s="83"/>
      <c r="LP8" s="85"/>
      <c r="LQ8" s="83"/>
      <c r="LR8" s="83"/>
      <c r="LS8" s="83"/>
      <c r="LT8" s="83"/>
      <c r="LU8" s="83"/>
      <c r="LV8" s="83"/>
      <c r="LW8" s="83"/>
      <c r="LX8" s="83"/>
      <c r="LY8" s="83"/>
      <c r="LZ8" s="83"/>
      <c r="MA8" s="83"/>
      <c r="MB8" s="83"/>
      <c r="MC8" s="83"/>
      <c r="MD8" s="83"/>
      <c r="ME8" s="83"/>
      <c r="MF8" s="83"/>
      <c r="MG8" s="83"/>
      <c r="MH8" s="83"/>
      <c r="MI8" s="83"/>
      <c r="MJ8" s="83"/>
      <c r="MK8" s="83"/>
      <c r="ML8" s="83"/>
      <c r="MM8" s="83"/>
      <c r="MN8" s="83"/>
      <c r="MO8" s="83"/>
      <c r="MP8" s="83"/>
      <c r="MQ8" s="83"/>
      <c r="MR8" s="83"/>
      <c r="MS8" s="83"/>
      <c r="MT8" s="85"/>
      <c r="MU8" s="83"/>
      <c r="MV8" s="83"/>
      <c r="MW8" s="83"/>
      <c r="MX8" s="83"/>
      <c r="MY8" s="83"/>
      <c r="MZ8" s="83"/>
      <c r="NA8" s="83"/>
      <c r="NB8" s="83"/>
      <c r="NC8" s="83"/>
      <c r="ND8" s="83"/>
      <c r="NE8" s="83"/>
      <c r="NF8" s="83"/>
      <c r="NG8" s="83"/>
      <c r="NH8" s="83"/>
      <c r="NI8" s="83"/>
      <c r="NJ8" s="83"/>
      <c r="NK8" s="83"/>
      <c r="NL8" s="83"/>
      <c r="NM8" s="83"/>
      <c r="NN8" s="83"/>
      <c r="NO8" s="83"/>
      <c r="NP8" s="83"/>
      <c r="NQ8" s="83"/>
      <c r="NR8" s="83"/>
      <c r="NS8" s="83"/>
      <c r="NT8" s="83"/>
      <c r="NU8" s="83"/>
      <c r="NV8" s="83"/>
      <c r="NW8" s="83"/>
      <c r="NX8" s="84"/>
      <c r="NY8" s="134"/>
      <c r="NZ8" s="134"/>
      <c r="OA8" s="134"/>
      <c r="OB8" s="134"/>
      <c r="OC8" s="134"/>
      <c r="OD8" s="134"/>
      <c r="OE8" s="134"/>
      <c r="OF8" s="134"/>
      <c r="OG8" s="134"/>
      <c r="OH8" s="134"/>
      <c r="OI8" s="134"/>
      <c r="OJ8" s="134"/>
      <c r="OK8" s="134"/>
      <c r="OL8" s="134"/>
      <c r="OM8" s="134"/>
      <c r="ON8" s="134"/>
      <c r="OO8" s="134"/>
      <c r="OP8" s="134"/>
      <c r="OQ8" s="134"/>
      <c r="OR8" s="134"/>
      <c r="OS8" s="134"/>
      <c r="OT8" s="134"/>
      <c r="OU8" s="134"/>
      <c r="OV8" s="134"/>
      <c r="OW8" s="134"/>
      <c r="OX8" s="134"/>
      <c r="OY8" s="134"/>
      <c r="OZ8" s="134"/>
      <c r="PA8" s="134"/>
      <c r="PB8" s="134"/>
      <c r="PC8" s="134"/>
    </row>
    <row r="9" spans="1:419" ht="16.5" thickBot="1" x14ac:dyDescent="0.3">
      <c r="A9" s="1"/>
      <c r="B9" s="213" t="s">
        <v>47</v>
      </c>
      <c r="C9" s="213" t="str">
        <f t="shared" si="0"/>
        <v xml:space="preserve">Рахмонов </v>
      </c>
      <c r="D9" s="128">
        <v>5</v>
      </c>
      <c r="E9" s="251">
        <v>2</v>
      </c>
      <c r="F9" s="379" t="s">
        <v>48</v>
      </c>
      <c r="G9" s="216" t="s">
        <v>2</v>
      </c>
      <c r="H9" s="244" t="s">
        <v>3</v>
      </c>
      <c r="I9" s="220" t="s">
        <v>302</v>
      </c>
      <c r="J9" s="374">
        <v>-152</v>
      </c>
      <c r="K9" s="368">
        <v>1995</v>
      </c>
      <c r="L9" s="368">
        <f ca="1">SUM($X9:OFFSET($X9,0,DATEVALUE("31.12."&amp;(YEAR(TODAY())))-DATEVALUE("01.01."&amp;YEAR(TODAY()))))</f>
        <v>1711.5</v>
      </c>
      <c r="M9" s="368">
        <f ca="1">SUM($X9:OFFSET($X9,0,TODAY()-DATEVALUE("01.01."&amp;YEAR(TODAY()))))</f>
        <v>1271.5</v>
      </c>
      <c r="N9" s="364">
        <f ca="1">COUNTIF($X9:OFFSET($X9,0,TODAY()-DATEVALUE("01.01."&amp;YEAR(TODAY()))),$N$3)</f>
        <v>22</v>
      </c>
      <c r="O9" s="364">
        <f ca="1">COUNTIFS($X9:OFFSET($X9,0,TODAY()-DATEVALUE("01.01."&amp;YEAR(TODAY()))),$O$3,$X$2:OFFSET($X$2,0,TODAY()-DATEVALUE("01.01."&amp;YEAR(TODAY()))),"&lt;&gt;вс")</f>
        <v>24</v>
      </c>
      <c r="P9" s="364">
        <f ca="1">COUNTIF($X9:OFFSET($X9,0,TODAY()-DATEVALUE("01.01."&amp;YEAR(TODAY()))),"БЛ")</f>
        <v>0</v>
      </c>
      <c r="Q9" s="364">
        <f ca="1">COUNTIFS($X9:OFFSET($X9,0,TODAY()-DATEVALUE("01.01."&amp;YEAR(TODAY()))),"К",$X$2:OFFSET($X$2,0,TODAY()-DATEVALUE("01.01."&amp;YEAR(TODAY()))),"&lt;&gt;вс",$X$2:OFFSET($X$2,0,TODAY()-DATEVALUE("01.01."&amp;YEAR(TODAY()))),"&lt;&gt;сб")*8</f>
        <v>72</v>
      </c>
      <c r="R9" s="364"/>
      <c r="S9" s="364"/>
      <c r="T9" s="364"/>
      <c r="U9" s="364"/>
      <c r="V9" s="364"/>
      <c r="W9" s="364"/>
      <c r="X9" s="83">
        <v>10.5</v>
      </c>
      <c r="Y9" s="83">
        <v>10.5</v>
      </c>
      <c r="Z9" s="83">
        <v>10.5</v>
      </c>
      <c r="AA9" s="83">
        <v>10.5</v>
      </c>
      <c r="AB9" s="83">
        <v>10.5</v>
      </c>
      <c r="AC9" s="225">
        <v>5</v>
      </c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98"/>
      <c r="BC9" s="157" t="s">
        <v>201</v>
      </c>
      <c r="BD9" s="157" t="s">
        <v>201</v>
      </c>
      <c r="BE9" s="83">
        <v>5</v>
      </c>
      <c r="BF9" s="83">
        <v>10.5</v>
      </c>
      <c r="BG9" s="83">
        <v>10.5</v>
      </c>
      <c r="BH9" s="83">
        <v>10.5</v>
      </c>
      <c r="BI9" s="83">
        <v>10.5</v>
      </c>
      <c r="BJ9" s="83">
        <v>10.5</v>
      </c>
      <c r="BK9" s="83">
        <v>10.5</v>
      </c>
      <c r="BL9" s="83">
        <v>10.5</v>
      </c>
      <c r="BM9" s="83">
        <v>10.5</v>
      </c>
      <c r="BN9" s="83">
        <v>10.5</v>
      </c>
      <c r="BO9" s="83">
        <v>10.5</v>
      </c>
      <c r="BP9" s="83">
        <v>10.5</v>
      </c>
      <c r="BQ9" s="83">
        <v>10.5</v>
      </c>
      <c r="BR9" s="83">
        <v>10.5</v>
      </c>
      <c r="BS9" s="83">
        <v>5</v>
      </c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4"/>
      <c r="CE9" s="247" t="s">
        <v>201</v>
      </c>
      <c r="CF9" s="157" t="s">
        <v>201</v>
      </c>
      <c r="CG9" s="83">
        <v>5</v>
      </c>
      <c r="CH9" s="83">
        <v>10.5</v>
      </c>
      <c r="CI9" s="83">
        <v>10.5</v>
      </c>
      <c r="CJ9" s="83">
        <v>10.5</v>
      </c>
      <c r="CK9" s="83">
        <v>10.5</v>
      </c>
      <c r="CL9" s="83">
        <v>10.5</v>
      </c>
      <c r="CM9" s="83">
        <v>10.5</v>
      </c>
      <c r="CN9" s="83">
        <v>10.5</v>
      </c>
      <c r="CO9" s="83">
        <v>10.5</v>
      </c>
      <c r="CP9" s="83">
        <v>10.5</v>
      </c>
      <c r="CQ9" s="83">
        <v>10.5</v>
      </c>
      <c r="CR9" s="83">
        <v>5</v>
      </c>
      <c r="CS9" s="249" t="s">
        <v>379</v>
      </c>
      <c r="CT9" s="249" t="s">
        <v>379</v>
      </c>
      <c r="CU9" s="249" t="s">
        <v>379</v>
      </c>
      <c r="CV9" s="249" t="s">
        <v>379</v>
      </c>
      <c r="CW9" s="249" t="s">
        <v>379</v>
      </c>
      <c r="CX9" s="249" t="s">
        <v>379</v>
      </c>
      <c r="CY9" s="249" t="s">
        <v>379</v>
      </c>
      <c r="CZ9" s="249" t="s">
        <v>379</v>
      </c>
      <c r="DA9" s="249" t="s">
        <v>379</v>
      </c>
      <c r="DB9" s="249" t="s">
        <v>379</v>
      </c>
      <c r="DC9" s="249" t="s">
        <v>379</v>
      </c>
      <c r="DD9" s="249" t="s">
        <v>379</v>
      </c>
      <c r="DE9" s="249" t="s">
        <v>379</v>
      </c>
      <c r="DF9" s="249" t="s">
        <v>379</v>
      </c>
      <c r="DG9" s="157" t="s">
        <v>201</v>
      </c>
      <c r="DH9" s="157" t="s">
        <v>201</v>
      </c>
      <c r="DI9" s="83">
        <v>5</v>
      </c>
      <c r="DJ9" s="85">
        <v>10.5</v>
      </c>
      <c r="DK9" s="83">
        <v>10.5</v>
      </c>
      <c r="DL9" s="83">
        <v>10.5</v>
      </c>
      <c r="DM9" s="83">
        <v>10.5</v>
      </c>
      <c r="DN9" s="83">
        <v>10.5</v>
      </c>
      <c r="DO9" s="83">
        <v>10.5</v>
      </c>
      <c r="DP9" s="83">
        <v>10.5</v>
      </c>
      <c r="DQ9" s="83">
        <v>10.5</v>
      </c>
      <c r="DR9" s="83">
        <v>10.5</v>
      </c>
      <c r="DS9" s="83">
        <v>10.5</v>
      </c>
      <c r="DT9" s="83">
        <v>10.5</v>
      </c>
      <c r="DU9" s="228">
        <v>10.5</v>
      </c>
      <c r="DV9" s="228">
        <v>10.5</v>
      </c>
      <c r="DW9" s="228">
        <v>5</v>
      </c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157" t="s">
        <v>201</v>
      </c>
      <c r="EJ9" s="157" t="s">
        <v>201</v>
      </c>
      <c r="EK9" s="305">
        <v>5</v>
      </c>
      <c r="EL9" s="305">
        <v>10.5</v>
      </c>
      <c r="EM9" s="305">
        <v>10.5</v>
      </c>
      <c r="EN9" s="311">
        <v>10.5</v>
      </c>
      <c r="EO9" s="305">
        <v>10.5</v>
      </c>
      <c r="EP9" s="305">
        <v>10.5</v>
      </c>
      <c r="EQ9" s="305">
        <v>10.5</v>
      </c>
      <c r="ER9" s="302">
        <v>10.5</v>
      </c>
      <c r="ES9" s="302">
        <v>10.5</v>
      </c>
      <c r="ET9" s="302">
        <v>10.5</v>
      </c>
      <c r="EU9" s="302">
        <v>10.5</v>
      </c>
      <c r="EV9" s="302">
        <v>10.5</v>
      </c>
      <c r="EW9" s="302">
        <v>10.5</v>
      </c>
      <c r="EX9" s="302">
        <v>10.5</v>
      </c>
      <c r="EY9" s="302">
        <v>5</v>
      </c>
      <c r="EZ9" s="249" t="s">
        <v>379</v>
      </c>
      <c r="FA9" s="249" t="s">
        <v>379</v>
      </c>
      <c r="FB9" s="249" t="s">
        <v>379</v>
      </c>
      <c r="FC9" s="249" t="s">
        <v>379</v>
      </c>
      <c r="FD9" s="249" t="s">
        <v>379</v>
      </c>
      <c r="FE9" s="249" t="s">
        <v>379</v>
      </c>
      <c r="FF9" s="249" t="s">
        <v>379</v>
      </c>
      <c r="FG9" s="83"/>
      <c r="FH9" s="83"/>
      <c r="FI9" s="83"/>
      <c r="FJ9" s="83"/>
      <c r="FK9" s="157" t="s">
        <v>201</v>
      </c>
      <c r="FL9" s="157" t="s">
        <v>201</v>
      </c>
      <c r="FM9" s="303">
        <v>5</v>
      </c>
      <c r="FN9" s="303">
        <v>10.5</v>
      </c>
      <c r="FO9" s="303">
        <v>10.5</v>
      </c>
      <c r="FP9" s="303">
        <v>10.5</v>
      </c>
      <c r="FQ9" s="303">
        <v>10.5</v>
      </c>
      <c r="FR9" s="312">
        <v>10.5</v>
      </c>
      <c r="FS9" s="303">
        <v>10.5</v>
      </c>
      <c r="FT9" s="81">
        <v>10.5</v>
      </c>
      <c r="FU9" s="81">
        <v>10.5</v>
      </c>
      <c r="FV9" s="81">
        <v>10.5</v>
      </c>
      <c r="FW9" s="81">
        <v>10.5</v>
      </c>
      <c r="FX9" s="81">
        <v>10.5</v>
      </c>
      <c r="FY9" s="81">
        <v>10.5</v>
      </c>
      <c r="FZ9" s="81">
        <v>10.5</v>
      </c>
      <c r="GA9" s="81">
        <v>10.5</v>
      </c>
      <c r="GB9" s="286">
        <v>10.5</v>
      </c>
      <c r="GC9" s="286">
        <v>10.5</v>
      </c>
      <c r="GD9" s="286">
        <v>10.5</v>
      </c>
      <c r="GE9" s="286">
        <v>10.5</v>
      </c>
      <c r="GF9" s="286">
        <v>10.5</v>
      </c>
      <c r="GG9" s="286">
        <v>10.5</v>
      </c>
      <c r="GH9" s="286">
        <v>5</v>
      </c>
      <c r="GI9" s="249" t="s">
        <v>379</v>
      </c>
      <c r="GJ9" s="249" t="s">
        <v>379</v>
      </c>
      <c r="GK9" s="249" t="s">
        <v>379</v>
      </c>
      <c r="GL9" s="249" t="s">
        <v>379</v>
      </c>
      <c r="GM9" s="249" t="s">
        <v>379</v>
      </c>
      <c r="GN9" s="249" t="s">
        <v>379</v>
      </c>
      <c r="GO9" s="249" t="s">
        <v>379</v>
      </c>
      <c r="GP9" s="83"/>
      <c r="GQ9" s="83"/>
      <c r="GR9" s="83"/>
      <c r="GS9" s="83"/>
      <c r="GT9" s="157" t="s">
        <v>201</v>
      </c>
      <c r="GU9" s="157" t="s">
        <v>201</v>
      </c>
      <c r="GV9" s="157" t="s">
        <v>201</v>
      </c>
      <c r="GW9" s="247" t="s">
        <v>201</v>
      </c>
      <c r="GX9" s="157" t="s">
        <v>201</v>
      </c>
      <c r="GY9" s="157" t="s">
        <v>201</v>
      </c>
      <c r="GZ9" s="359">
        <v>10.5</v>
      </c>
      <c r="HA9" s="359">
        <v>10.5</v>
      </c>
      <c r="HB9" s="359">
        <v>10.5</v>
      </c>
      <c r="HC9" s="359">
        <v>10.5</v>
      </c>
      <c r="HD9" s="359">
        <v>10.5</v>
      </c>
      <c r="HE9" s="359">
        <v>10.5</v>
      </c>
      <c r="HF9" s="359">
        <v>10.5</v>
      </c>
      <c r="HG9" s="359">
        <v>10.5</v>
      </c>
      <c r="HH9" s="359">
        <v>10.5</v>
      </c>
      <c r="HI9" s="359">
        <v>10.5</v>
      </c>
      <c r="HJ9" s="359">
        <v>5</v>
      </c>
      <c r="HK9" s="83"/>
      <c r="HL9" s="83"/>
      <c r="HM9" s="83"/>
      <c r="HN9" s="83"/>
      <c r="HO9" s="157" t="s">
        <v>201</v>
      </c>
      <c r="HP9" s="157" t="s">
        <v>201</v>
      </c>
      <c r="HQ9" s="303">
        <v>5</v>
      </c>
      <c r="HR9" s="303">
        <v>10.5</v>
      </c>
      <c r="HS9" s="303">
        <v>10.5</v>
      </c>
      <c r="HT9" s="303">
        <v>10.5</v>
      </c>
      <c r="HU9" s="354" t="s">
        <v>371</v>
      </c>
      <c r="HV9" s="354" t="s">
        <v>371</v>
      </c>
      <c r="HW9" s="354" t="s">
        <v>371</v>
      </c>
      <c r="HX9" s="354" t="s">
        <v>371</v>
      </c>
      <c r="HY9" s="354" t="s">
        <v>371</v>
      </c>
      <c r="HZ9" s="354" t="s">
        <v>371</v>
      </c>
      <c r="IA9" s="81" t="s">
        <v>264</v>
      </c>
      <c r="IB9" s="268" t="s">
        <v>264</v>
      </c>
      <c r="IC9" s="81" t="s">
        <v>264</v>
      </c>
      <c r="ID9" s="81" t="s">
        <v>264</v>
      </c>
      <c r="IE9" s="81" t="s">
        <v>264</v>
      </c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157" t="s">
        <v>201</v>
      </c>
      <c r="IR9" s="157" t="s">
        <v>201</v>
      </c>
      <c r="IS9" s="305">
        <v>5</v>
      </c>
      <c r="IT9" s="305">
        <v>10.5</v>
      </c>
      <c r="IU9" s="305">
        <v>10.5</v>
      </c>
      <c r="IV9" s="305">
        <v>10.5</v>
      </c>
      <c r="IW9" s="305">
        <v>10.5</v>
      </c>
      <c r="IX9" s="305">
        <v>10.5</v>
      </c>
      <c r="IY9" s="305">
        <v>10.5</v>
      </c>
      <c r="IZ9" s="305">
        <v>10.5</v>
      </c>
      <c r="JA9" s="305">
        <v>10.5</v>
      </c>
      <c r="JB9" s="305">
        <v>10.5</v>
      </c>
      <c r="JC9" s="305">
        <v>10.5</v>
      </c>
      <c r="JD9" s="305">
        <v>10.5</v>
      </c>
      <c r="JE9" s="305">
        <v>10.5</v>
      </c>
      <c r="JF9" s="305">
        <v>10.5</v>
      </c>
      <c r="JG9" s="311">
        <v>5</v>
      </c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157" t="s">
        <v>201</v>
      </c>
      <c r="JT9" s="157" t="s">
        <v>201</v>
      </c>
      <c r="JU9" s="376">
        <v>5</v>
      </c>
      <c r="JV9" s="376">
        <v>10.5</v>
      </c>
      <c r="JW9" s="376">
        <v>10.5</v>
      </c>
      <c r="JX9" s="376">
        <v>10.5</v>
      </c>
      <c r="JY9" s="376">
        <v>10.5</v>
      </c>
      <c r="JZ9" s="376">
        <v>10.5</v>
      </c>
      <c r="KA9" s="376">
        <v>10.5</v>
      </c>
      <c r="KB9" s="376">
        <v>10.5</v>
      </c>
      <c r="KC9" s="305">
        <v>10.5</v>
      </c>
      <c r="KD9" s="305">
        <v>10.5</v>
      </c>
      <c r="KE9" s="305">
        <v>10.5</v>
      </c>
      <c r="KF9" s="305">
        <v>10.5</v>
      </c>
      <c r="KG9" s="305">
        <v>10.5</v>
      </c>
      <c r="KH9" s="305">
        <v>10.5</v>
      </c>
      <c r="KI9" s="305">
        <v>5</v>
      </c>
      <c r="KJ9" s="84"/>
      <c r="KK9" s="85"/>
      <c r="KL9" s="83"/>
      <c r="KM9" s="83"/>
      <c r="KN9" s="83"/>
      <c r="KO9" s="83"/>
      <c r="KP9" s="83"/>
      <c r="KQ9" s="83"/>
      <c r="KR9" s="83"/>
      <c r="KS9" s="83"/>
      <c r="KT9" s="354" t="s">
        <v>406</v>
      </c>
      <c r="KU9" s="354" t="s">
        <v>371</v>
      </c>
      <c r="KV9" s="354" t="s">
        <v>371</v>
      </c>
      <c r="KW9" s="354" t="s">
        <v>371</v>
      </c>
      <c r="KX9" s="354" t="s">
        <v>371</v>
      </c>
      <c r="KY9" s="354" t="s">
        <v>371</v>
      </c>
      <c r="KZ9" s="354" t="s">
        <v>371</v>
      </c>
      <c r="LA9" s="354" t="s">
        <v>371</v>
      </c>
      <c r="LB9" s="354" t="s">
        <v>371</v>
      </c>
      <c r="LC9" s="354" t="s">
        <v>371</v>
      </c>
      <c r="LD9" s="354" t="s">
        <v>371</v>
      </c>
      <c r="LE9" s="354" t="s">
        <v>371</v>
      </c>
      <c r="LF9" s="354" t="s">
        <v>371</v>
      </c>
      <c r="LG9" s="391" t="s">
        <v>264</v>
      </c>
      <c r="LH9" s="392" t="s">
        <v>264</v>
      </c>
      <c r="LI9" s="87" t="s">
        <v>264</v>
      </c>
      <c r="LJ9" s="87" t="s">
        <v>264</v>
      </c>
      <c r="LK9" s="88" t="s">
        <v>264</v>
      </c>
      <c r="LL9" s="83"/>
      <c r="LM9" s="83"/>
      <c r="LN9" s="83"/>
      <c r="LO9" s="83"/>
      <c r="LP9" s="85"/>
      <c r="LQ9" s="83"/>
      <c r="LR9" s="409">
        <v>5</v>
      </c>
      <c r="LS9" s="409">
        <v>10.5</v>
      </c>
      <c r="LT9" s="409">
        <v>10.5</v>
      </c>
      <c r="LU9" s="409">
        <v>10.5</v>
      </c>
      <c r="LV9" s="409">
        <v>10.5</v>
      </c>
      <c r="LW9" s="409">
        <v>10.5</v>
      </c>
      <c r="LX9" s="409">
        <v>10.5</v>
      </c>
      <c r="LY9" s="409">
        <v>10.5</v>
      </c>
      <c r="LZ9" s="83">
        <v>10.5</v>
      </c>
      <c r="MA9" s="83">
        <v>10.5</v>
      </c>
      <c r="MB9" s="321">
        <v>10.5</v>
      </c>
      <c r="MC9" s="83">
        <v>10.5</v>
      </c>
      <c r="MD9" s="83">
        <v>10.5</v>
      </c>
      <c r="ME9" s="83">
        <v>10.5</v>
      </c>
      <c r="MF9" s="83">
        <v>10.5</v>
      </c>
      <c r="MG9" s="354">
        <v>10.5</v>
      </c>
      <c r="MH9" s="354">
        <v>10.5</v>
      </c>
      <c r="MI9" s="354">
        <v>10.5</v>
      </c>
      <c r="MJ9" s="354">
        <v>10.5</v>
      </c>
      <c r="MK9" s="354">
        <v>10.5</v>
      </c>
      <c r="ML9" s="354">
        <v>10.5</v>
      </c>
      <c r="MM9" s="354">
        <v>10.5</v>
      </c>
      <c r="MN9" s="354">
        <v>10.5</v>
      </c>
      <c r="MO9" s="354">
        <v>10.5</v>
      </c>
      <c r="MP9" s="354">
        <v>10.5</v>
      </c>
      <c r="MQ9" s="354">
        <v>10.5</v>
      </c>
      <c r="MR9" s="354">
        <v>10.5</v>
      </c>
      <c r="MS9" s="354">
        <v>10.5</v>
      </c>
      <c r="MT9" s="447">
        <v>5</v>
      </c>
      <c r="MU9" s="83"/>
      <c r="MV9" s="83"/>
      <c r="MW9" s="83"/>
      <c r="MX9" s="83"/>
      <c r="MY9" s="83"/>
      <c r="MZ9" s="83"/>
      <c r="NA9" s="354">
        <v>5</v>
      </c>
      <c r="NB9" s="354">
        <v>10.5</v>
      </c>
      <c r="NC9" s="354">
        <v>10.5</v>
      </c>
      <c r="ND9" s="358">
        <v>10.5</v>
      </c>
      <c r="NE9" s="358">
        <v>10.5</v>
      </c>
      <c r="NF9" s="358">
        <v>10.5</v>
      </c>
      <c r="NG9" s="358">
        <v>10.5</v>
      </c>
      <c r="NH9" s="358">
        <v>10.5</v>
      </c>
      <c r="NI9" s="358">
        <v>10.5</v>
      </c>
      <c r="NJ9" s="358">
        <v>10.5</v>
      </c>
      <c r="NK9" s="358">
        <v>10.5</v>
      </c>
      <c r="NL9" s="358">
        <v>10.5</v>
      </c>
      <c r="NM9" s="358">
        <v>10.5</v>
      </c>
      <c r="NN9" s="358">
        <v>10.5</v>
      </c>
      <c r="NO9" s="358">
        <v>5</v>
      </c>
      <c r="NP9" s="83"/>
      <c r="NQ9" s="83"/>
      <c r="NR9" s="83"/>
      <c r="NS9" s="83"/>
      <c r="NT9" s="83"/>
      <c r="NU9" s="83"/>
      <c r="NV9" s="83"/>
      <c r="NW9" s="83"/>
      <c r="NX9" s="84"/>
      <c r="NY9" s="134"/>
      <c r="NZ9" s="134"/>
      <c r="OA9" s="134"/>
      <c r="OB9" s="134"/>
      <c r="OC9" s="134">
        <v>5</v>
      </c>
      <c r="OD9" s="134">
        <v>10.5</v>
      </c>
      <c r="OE9" s="134">
        <v>10.5</v>
      </c>
      <c r="OF9" s="134">
        <v>10.5</v>
      </c>
      <c r="OG9" s="134">
        <v>10.5</v>
      </c>
      <c r="OH9" s="134">
        <v>10.5</v>
      </c>
      <c r="OI9" s="134">
        <v>10.5</v>
      </c>
      <c r="OJ9" s="134">
        <v>10.5</v>
      </c>
      <c r="OK9" s="134">
        <v>10.5</v>
      </c>
      <c r="OL9" s="134">
        <v>10.5</v>
      </c>
      <c r="OM9" s="134">
        <v>10.5</v>
      </c>
      <c r="ON9" s="134">
        <v>10.5</v>
      </c>
      <c r="OO9" s="134">
        <v>10.5</v>
      </c>
      <c r="OP9" s="134">
        <v>10.5</v>
      </c>
      <c r="OQ9" s="134">
        <v>5</v>
      </c>
      <c r="OR9" s="134"/>
      <c r="OS9" s="134"/>
      <c r="OT9" s="134"/>
      <c r="OU9" s="134"/>
      <c r="OV9" s="134"/>
      <c r="OW9" s="134"/>
      <c r="OX9" s="134"/>
      <c r="OY9" s="134"/>
      <c r="OZ9" s="134"/>
      <c r="PA9" s="134"/>
      <c r="PB9" s="134"/>
      <c r="PC9" s="134"/>
    </row>
    <row r="10" spans="1:419" ht="15.75" x14ac:dyDescent="0.25">
      <c r="A10" s="1"/>
      <c r="B10" s="213" t="s">
        <v>69</v>
      </c>
      <c r="C10" s="213" t="str">
        <f t="shared" si="0"/>
        <v xml:space="preserve">Шаяхметов </v>
      </c>
      <c r="D10" s="128">
        <v>8</v>
      </c>
      <c r="E10" s="251">
        <v>2</v>
      </c>
      <c r="F10" s="379" t="s">
        <v>48</v>
      </c>
      <c r="G10" s="216" t="s">
        <v>3</v>
      </c>
      <c r="H10" s="244" t="s">
        <v>3</v>
      </c>
      <c r="I10" s="220" t="s">
        <v>302</v>
      </c>
      <c r="J10" s="374">
        <v>-5</v>
      </c>
      <c r="K10" s="368">
        <v>1995</v>
      </c>
      <c r="L10" s="368">
        <f ca="1">SUM($X10:OFFSET($X10,0,DATEVALUE("31.12."&amp;(YEAR(TODAY())))-DATEVALUE("01.01."&amp;YEAR(TODAY()))))</f>
        <v>1821</v>
      </c>
      <c r="M10" s="368">
        <f ca="1">SUM($X10:OFFSET($X10,0,TODAY()-DATEVALUE("01.01."&amp;YEAR(TODAY()))))</f>
        <v>1407.5</v>
      </c>
      <c r="N10" s="364">
        <f ca="1">COUNTIF($X10:OFFSET($X10,0,TODAY()-DATEVALUE("01.01."&amp;YEAR(TODAY()))),$N$3)</f>
        <v>0</v>
      </c>
      <c r="O10" s="364">
        <f ca="1">COUNTIFS($X10:OFFSET($X10,0,TODAY()-DATEVALUE("01.01."&amp;YEAR(TODAY()))),$O$3,$X$2:OFFSET($X$2,0,TODAY()-DATEVALUE("01.01."&amp;YEAR(TODAY()))),"&lt;&gt;вс")</f>
        <v>24</v>
      </c>
      <c r="P10" s="364">
        <f ca="1">COUNTIF($X10:OFFSET($X10,0,TODAY()-DATEVALUE("01.01."&amp;YEAR(TODAY()))),"БЛ")</f>
        <v>0</v>
      </c>
      <c r="Q10" s="364">
        <f ca="1">COUNTIFS($X10:OFFSET($X10,0,TODAY()-DATEVALUE("01.01."&amp;YEAR(TODAY()))),"К",$X$2:OFFSET($X$2,0,TODAY()-DATEVALUE("01.01."&amp;YEAR(TODAY()))),"&lt;&gt;вс",$X$2:OFFSET($X$2,0,TODAY()-DATEVALUE("01.01."&amp;YEAR(TODAY()))),"&lt;&gt;сб")*8</f>
        <v>40</v>
      </c>
      <c r="R10" s="364"/>
      <c r="S10" s="364"/>
      <c r="T10" s="364"/>
      <c r="U10" s="364"/>
      <c r="V10" s="364"/>
      <c r="W10" s="364"/>
      <c r="X10" s="83"/>
      <c r="Y10" s="83"/>
      <c r="Z10" s="83"/>
      <c r="AA10" s="83"/>
      <c r="AB10" s="83"/>
      <c r="AC10" s="228">
        <v>5</v>
      </c>
      <c r="AD10" s="83">
        <v>10.5</v>
      </c>
      <c r="AE10" s="83">
        <v>10.5</v>
      </c>
      <c r="AF10" s="83">
        <v>10.5</v>
      </c>
      <c r="AG10" s="83">
        <v>10.5</v>
      </c>
      <c r="AH10" s="83">
        <v>10.5</v>
      </c>
      <c r="AI10" s="83">
        <v>10.5</v>
      </c>
      <c r="AJ10" s="83">
        <v>10.5</v>
      </c>
      <c r="AK10" s="83">
        <v>10.5</v>
      </c>
      <c r="AL10" s="83">
        <v>10.5</v>
      </c>
      <c r="AM10" s="83">
        <v>10.5</v>
      </c>
      <c r="AN10" s="83">
        <v>10.5</v>
      </c>
      <c r="AO10" s="83">
        <v>10.5</v>
      </c>
      <c r="AP10" s="83">
        <v>10.5</v>
      </c>
      <c r="AQ10" s="83">
        <v>10.5</v>
      </c>
      <c r="AR10" s="83">
        <v>10.5</v>
      </c>
      <c r="AS10" s="83">
        <v>10.5</v>
      </c>
      <c r="AT10" s="83">
        <v>10.5</v>
      </c>
      <c r="AU10" s="83">
        <v>10.5</v>
      </c>
      <c r="AV10" s="83">
        <v>10.5</v>
      </c>
      <c r="AW10" s="83">
        <v>10.5</v>
      </c>
      <c r="AX10" s="83">
        <v>10.5</v>
      </c>
      <c r="AY10" s="83">
        <v>10.5</v>
      </c>
      <c r="AZ10" s="83">
        <v>10.5</v>
      </c>
      <c r="BA10" s="83">
        <v>10.5</v>
      </c>
      <c r="BB10" s="84">
        <v>10.5</v>
      </c>
      <c r="BC10" s="83">
        <v>10.5</v>
      </c>
      <c r="BD10" s="83">
        <v>10.5</v>
      </c>
      <c r="BE10" s="83">
        <v>5</v>
      </c>
      <c r="BF10" s="65"/>
      <c r="BG10" s="65"/>
      <c r="BH10" s="65"/>
      <c r="BI10" s="65"/>
      <c r="BJ10" s="265" t="s">
        <v>379</v>
      </c>
      <c r="BK10" s="265" t="s">
        <v>379</v>
      </c>
      <c r="BL10" s="265" t="s">
        <v>379</v>
      </c>
      <c r="BM10" s="265" t="s">
        <v>379</v>
      </c>
      <c r="BN10" s="265" t="s">
        <v>379</v>
      </c>
      <c r="BO10" s="265" t="s">
        <v>379</v>
      </c>
      <c r="BP10" s="265" t="s">
        <v>379</v>
      </c>
      <c r="BQ10" s="265" t="s">
        <v>379</v>
      </c>
      <c r="BR10" s="265" t="s">
        <v>379</v>
      </c>
      <c r="BS10" s="265" t="s">
        <v>379</v>
      </c>
      <c r="BT10" s="265" t="s">
        <v>379</v>
      </c>
      <c r="BU10" s="265" t="s">
        <v>379</v>
      </c>
      <c r="BV10" s="265" t="s">
        <v>379</v>
      </c>
      <c r="BW10" s="265" t="s">
        <v>379</v>
      </c>
      <c r="BX10" s="65"/>
      <c r="BY10" s="65"/>
      <c r="BZ10" s="65"/>
      <c r="CA10" s="65"/>
      <c r="CB10" s="65"/>
      <c r="CC10" s="65"/>
      <c r="CD10" s="98"/>
      <c r="CE10" s="85"/>
      <c r="CF10" s="83"/>
      <c r="CG10" s="83">
        <v>5</v>
      </c>
      <c r="CH10" s="83">
        <v>10.5</v>
      </c>
      <c r="CI10" s="83">
        <v>10.5</v>
      </c>
      <c r="CJ10" s="83">
        <v>10.5</v>
      </c>
      <c r="CK10" s="83">
        <v>10.5</v>
      </c>
      <c r="CL10" s="83">
        <v>10.5</v>
      </c>
      <c r="CM10" s="83">
        <v>10.5</v>
      </c>
      <c r="CN10" s="83">
        <v>10.5</v>
      </c>
      <c r="CO10" s="83">
        <v>10.5</v>
      </c>
      <c r="CP10" s="83">
        <v>10.5</v>
      </c>
      <c r="CQ10" s="83">
        <v>10.5</v>
      </c>
      <c r="CR10" s="83">
        <v>10.5</v>
      </c>
      <c r="CS10" s="83">
        <v>10.5</v>
      </c>
      <c r="CT10" s="83">
        <v>10.5</v>
      </c>
      <c r="CU10" s="83">
        <v>5</v>
      </c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>
        <v>5</v>
      </c>
      <c r="DJ10" s="85">
        <v>10.5</v>
      </c>
      <c r="DK10" s="83">
        <v>10.5</v>
      </c>
      <c r="DL10" s="83">
        <v>10.5</v>
      </c>
      <c r="DM10" s="83">
        <v>10.5</v>
      </c>
      <c r="DN10" s="83">
        <v>10.5</v>
      </c>
      <c r="DO10" s="83">
        <v>10.5</v>
      </c>
      <c r="DP10" s="83">
        <v>10.5</v>
      </c>
      <c r="DQ10" s="83">
        <v>10.5</v>
      </c>
      <c r="DR10" s="83">
        <v>10.5</v>
      </c>
      <c r="DS10" s="83">
        <v>10.5</v>
      </c>
      <c r="DT10" s="83">
        <v>10.5</v>
      </c>
      <c r="DU10" s="303">
        <v>10.5</v>
      </c>
      <c r="DV10" s="303">
        <v>5</v>
      </c>
      <c r="DW10" s="249" t="s">
        <v>379</v>
      </c>
      <c r="DX10" s="249" t="s">
        <v>379</v>
      </c>
      <c r="DY10" s="249" t="s">
        <v>379</v>
      </c>
      <c r="DZ10" s="249" t="s">
        <v>379</v>
      </c>
      <c r="EA10" s="249" t="s">
        <v>379</v>
      </c>
      <c r="EB10" s="249" t="s">
        <v>379</v>
      </c>
      <c r="EC10" s="249" t="s">
        <v>379</v>
      </c>
      <c r="ED10" s="249" t="s">
        <v>379</v>
      </c>
      <c r="EE10" s="249" t="s">
        <v>379</v>
      </c>
      <c r="EF10" s="249" t="s">
        <v>379</v>
      </c>
      <c r="EG10" s="249" t="s">
        <v>379</v>
      </c>
      <c r="EH10" s="249" t="s">
        <v>379</v>
      </c>
      <c r="EI10" s="249" t="s">
        <v>379</v>
      </c>
      <c r="EJ10" s="249" t="s">
        <v>379</v>
      </c>
      <c r="EK10" s="228">
        <v>5</v>
      </c>
      <c r="EL10" s="228">
        <v>10.5</v>
      </c>
      <c r="EM10" s="228">
        <v>10.5</v>
      </c>
      <c r="EN10" s="313">
        <v>10.5</v>
      </c>
      <c r="EO10" s="228">
        <v>10.5</v>
      </c>
      <c r="EP10" s="228">
        <v>10.5</v>
      </c>
      <c r="EQ10" s="228">
        <v>10.5</v>
      </c>
      <c r="ER10" s="228">
        <v>10.5</v>
      </c>
      <c r="ES10" s="228">
        <v>10.5</v>
      </c>
      <c r="ET10" s="228">
        <v>10.5</v>
      </c>
      <c r="EU10" s="228">
        <v>10.5</v>
      </c>
      <c r="EV10" s="228">
        <v>10.5</v>
      </c>
      <c r="EW10" s="228">
        <v>10.5</v>
      </c>
      <c r="EX10" s="228">
        <v>10.5</v>
      </c>
      <c r="EY10" s="228">
        <v>5</v>
      </c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305">
        <v>5</v>
      </c>
      <c r="FN10" s="305">
        <v>10.5</v>
      </c>
      <c r="FO10" s="305">
        <v>10.5</v>
      </c>
      <c r="FP10" s="305">
        <v>10.5</v>
      </c>
      <c r="FQ10" s="305">
        <v>10.5</v>
      </c>
      <c r="FR10" s="314">
        <v>10.5</v>
      </c>
      <c r="FS10" s="305">
        <v>10.5</v>
      </c>
      <c r="FT10" s="81">
        <v>10.5</v>
      </c>
      <c r="FU10" s="81">
        <v>10.5</v>
      </c>
      <c r="FV10" s="81">
        <v>10.5</v>
      </c>
      <c r="FW10" s="81">
        <v>10.5</v>
      </c>
      <c r="FX10" s="81">
        <v>10.5</v>
      </c>
      <c r="FY10" s="81">
        <v>10.5</v>
      </c>
      <c r="FZ10" s="81">
        <v>10.5</v>
      </c>
      <c r="GA10" s="81">
        <v>10.5</v>
      </c>
      <c r="GB10" s="286">
        <v>10.5</v>
      </c>
      <c r="GC10" s="286">
        <v>10.5</v>
      </c>
      <c r="GD10" s="286">
        <v>10.5</v>
      </c>
      <c r="GE10" s="286">
        <v>10.5</v>
      </c>
      <c r="GF10" s="286">
        <v>10.5</v>
      </c>
      <c r="GG10" s="286">
        <v>10.5</v>
      </c>
      <c r="GH10" s="286">
        <v>5</v>
      </c>
      <c r="GI10" s="83"/>
      <c r="GJ10" s="83"/>
      <c r="GK10" s="83"/>
      <c r="GL10" s="83"/>
      <c r="GM10" s="83"/>
      <c r="GN10" s="83"/>
      <c r="GO10" s="303">
        <v>5</v>
      </c>
      <c r="GP10" s="303">
        <v>10.5</v>
      </c>
      <c r="GQ10" s="303">
        <v>10.5</v>
      </c>
      <c r="GR10" s="303">
        <v>10.5</v>
      </c>
      <c r="GS10" s="303">
        <v>10.5</v>
      </c>
      <c r="GT10" s="303">
        <v>10.5</v>
      </c>
      <c r="GU10" s="303">
        <v>10.5</v>
      </c>
      <c r="GV10" s="303">
        <v>5</v>
      </c>
      <c r="GW10" s="85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358">
        <v>5</v>
      </c>
      <c r="HR10" s="358">
        <v>10.5</v>
      </c>
      <c r="HS10" s="358">
        <v>10.5</v>
      </c>
      <c r="HT10" s="358">
        <v>10.5</v>
      </c>
      <c r="HU10" s="354" t="s">
        <v>371</v>
      </c>
      <c r="HV10" s="354" t="s">
        <v>371</v>
      </c>
      <c r="HW10" s="354" t="s">
        <v>371</v>
      </c>
      <c r="HX10" s="354" t="s">
        <v>371</v>
      </c>
      <c r="HY10" s="354" t="s">
        <v>371</v>
      </c>
      <c r="HZ10" s="354" t="s">
        <v>371</v>
      </c>
      <c r="IA10" s="358">
        <v>10.5</v>
      </c>
      <c r="IB10" s="362">
        <v>10.5</v>
      </c>
      <c r="IC10" s="358">
        <v>10.5</v>
      </c>
      <c r="ID10" s="358">
        <v>10.5</v>
      </c>
      <c r="IE10" s="358">
        <v>5</v>
      </c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303">
        <v>5</v>
      </c>
      <c r="IT10" s="303">
        <v>10.5</v>
      </c>
      <c r="IU10" s="303">
        <v>10.5</v>
      </c>
      <c r="IV10" s="303">
        <v>10.5</v>
      </c>
      <c r="IW10" s="303">
        <v>10.5</v>
      </c>
      <c r="IX10" s="303">
        <v>10.5</v>
      </c>
      <c r="IY10" s="303">
        <v>10.5</v>
      </c>
      <c r="IZ10" s="303">
        <v>10.5</v>
      </c>
      <c r="JA10" s="303">
        <v>10.5</v>
      </c>
      <c r="JB10" s="303">
        <v>10.5</v>
      </c>
      <c r="JC10" s="303">
        <v>10.5</v>
      </c>
      <c r="JD10" s="303">
        <v>10.5</v>
      </c>
      <c r="JE10" s="303">
        <v>10.5</v>
      </c>
      <c r="JF10" s="303">
        <v>10.5</v>
      </c>
      <c r="JG10" s="315">
        <v>5</v>
      </c>
      <c r="JH10" s="83"/>
      <c r="JI10" s="83"/>
      <c r="JJ10" s="83"/>
      <c r="JK10" s="83"/>
      <c r="JL10" s="83"/>
      <c r="JM10" s="83"/>
      <c r="JN10" s="83"/>
      <c r="JO10" s="83"/>
      <c r="JP10" s="83"/>
      <c r="JQ10" s="83"/>
      <c r="JR10" s="83"/>
      <c r="JS10" s="83"/>
      <c r="JT10" s="83"/>
      <c r="JU10" s="303">
        <v>5</v>
      </c>
      <c r="JV10" s="303">
        <v>10.5</v>
      </c>
      <c r="JW10" s="303">
        <v>10.5</v>
      </c>
      <c r="JX10" s="303">
        <v>10.5</v>
      </c>
      <c r="JY10" s="303">
        <v>10.5</v>
      </c>
      <c r="JZ10" s="303">
        <v>10.5</v>
      </c>
      <c r="KA10" s="303">
        <v>10.5</v>
      </c>
      <c r="KB10" s="303">
        <v>10.5</v>
      </c>
      <c r="KC10" s="303">
        <v>10.5</v>
      </c>
      <c r="KD10" s="303">
        <v>10.5</v>
      </c>
      <c r="KE10" s="303">
        <v>10.5</v>
      </c>
      <c r="KF10" s="303">
        <v>10.5</v>
      </c>
      <c r="KG10" s="303">
        <v>10.5</v>
      </c>
      <c r="KH10" s="303">
        <v>10.5</v>
      </c>
      <c r="KI10" s="303">
        <v>5</v>
      </c>
      <c r="KJ10" s="84"/>
      <c r="KK10" s="85"/>
      <c r="KL10" s="83"/>
      <c r="KM10" s="83"/>
      <c r="KN10" s="83"/>
      <c r="KO10" s="83"/>
      <c r="KP10" s="83"/>
      <c r="KQ10" s="83"/>
      <c r="KR10" s="83"/>
      <c r="KS10" s="83"/>
      <c r="KT10" s="83"/>
      <c r="KU10" s="83"/>
      <c r="KV10" s="83"/>
      <c r="KW10" s="304">
        <v>5</v>
      </c>
      <c r="KX10" s="304">
        <v>10.5</v>
      </c>
      <c r="KY10" s="304">
        <v>10.5</v>
      </c>
      <c r="KZ10" s="321">
        <v>10.5</v>
      </c>
      <c r="LA10" s="304">
        <v>10.5</v>
      </c>
      <c r="LB10" s="304">
        <v>10.5</v>
      </c>
      <c r="LC10" s="304">
        <v>10.5</v>
      </c>
      <c r="LD10" s="304">
        <v>10.5</v>
      </c>
      <c r="LE10" s="304">
        <v>10.5</v>
      </c>
      <c r="LF10" s="304">
        <v>10.5</v>
      </c>
      <c r="LG10" s="304">
        <v>10.5</v>
      </c>
      <c r="LH10" s="304">
        <v>10.5</v>
      </c>
      <c r="LI10" s="304">
        <v>10.5</v>
      </c>
      <c r="LJ10" s="304">
        <v>5</v>
      </c>
      <c r="LK10" s="83"/>
      <c r="LL10" s="83"/>
      <c r="LM10" s="83"/>
      <c r="LN10" s="83"/>
      <c r="LO10" s="83"/>
      <c r="LP10" s="85"/>
      <c r="LQ10" s="83"/>
      <c r="LR10" s="83"/>
      <c r="LS10" s="83"/>
      <c r="LT10" s="83"/>
      <c r="LU10" s="83"/>
      <c r="LV10" s="83"/>
      <c r="LW10" s="83"/>
      <c r="LX10" s="83"/>
      <c r="LY10" s="356">
        <v>5</v>
      </c>
      <c r="LZ10" s="356">
        <v>10.5</v>
      </c>
      <c r="MA10" s="356">
        <v>10.5</v>
      </c>
      <c r="MB10" s="356">
        <v>10.5</v>
      </c>
      <c r="MC10" s="356">
        <v>10.5</v>
      </c>
      <c r="MD10" s="356">
        <v>10.5</v>
      </c>
      <c r="ME10" s="356">
        <v>10.5</v>
      </c>
      <c r="MF10" s="356">
        <v>10.5</v>
      </c>
      <c r="MG10" s="356">
        <v>10.5</v>
      </c>
      <c r="MH10" s="356">
        <v>10.5</v>
      </c>
      <c r="MI10" s="356">
        <v>10.5</v>
      </c>
      <c r="MJ10" s="356">
        <v>10.5</v>
      </c>
      <c r="MK10" s="356">
        <v>10.5</v>
      </c>
      <c r="ML10" s="356">
        <v>10.5</v>
      </c>
      <c r="MM10" s="356">
        <v>5</v>
      </c>
      <c r="MN10" s="83"/>
      <c r="MO10" s="83"/>
      <c r="MP10" s="83"/>
      <c r="MQ10" s="83"/>
      <c r="MR10" s="83"/>
      <c r="MS10" s="83"/>
      <c r="MT10" s="85"/>
      <c r="MU10" s="83"/>
      <c r="MV10" s="83"/>
      <c r="MW10" s="83"/>
      <c r="MX10" s="83"/>
      <c r="MY10" s="83"/>
      <c r="MZ10" s="83"/>
      <c r="NA10" s="228">
        <v>5</v>
      </c>
      <c r="NB10" s="228">
        <v>10.5</v>
      </c>
      <c r="NC10" s="228">
        <v>10.5</v>
      </c>
      <c r="ND10" s="354">
        <v>10.5</v>
      </c>
      <c r="NE10" s="354">
        <v>10.5</v>
      </c>
      <c r="NF10" s="354">
        <v>10.5</v>
      </c>
      <c r="NG10" s="354">
        <v>10.5</v>
      </c>
      <c r="NH10" s="354">
        <v>10.5</v>
      </c>
      <c r="NI10" s="354">
        <v>10.5</v>
      </c>
      <c r="NJ10" s="354">
        <v>10.5</v>
      </c>
      <c r="NK10" s="354">
        <v>10.5</v>
      </c>
      <c r="NL10" s="354">
        <v>10.5</v>
      </c>
      <c r="NM10" s="354">
        <v>10.5</v>
      </c>
      <c r="NN10" s="354">
        <v>10.5</v>
      </c>
      <c r="NO10" s="354">
        <v>5</v>
      </c>
      <c r="NP10" s="83"/>
      <c r="NQ10" s="83"/>
      <c r="NR10" s="83"/>
      <c r="NS10" s="83"/>
      <c r="NT10" s="83"/>
      <c r="NU10" s="83"/>
      <c r="NV10" s="83"/>
      <c r="NW10" s="83"/>
      <c r="NX10" s="84"/>
      <c r="NY10" s="134"/>
      <c r="NZ10" s="134"/>
      <c r="OA10" s="134"/>
      <c r="OB10" s="134"/>
      <c r="OC10" s="134">
        <v>5</v>
      </c>
      <c r="OD10" s="134">
        <v>10.5</v>
      </c>
      <c r="OE10" s="134">
        <v>10.5</v>
      </c>
      <c r="OF10" s="134">
        <v>10.5</v>
      </c>
      <c r="OG10" s="134">
        <v>10.5</v>
      </c>
      <c r="OH10" s="134">
        <v>10.5</v>
      </c>
      <c r="OI10" s="134">
        <v>10.5</v>
      </c>
      <c r="OJ10" s="134">
        <v>10.5</v>
      </c>
      <c r="OK10" s="134">
        <v>10.5</v>
      </c>
      <c r="OL10" s="134">
        <v>10.5</v>
      </c>
      <c r="OM10" s="134">
        <v>10.5</v>
      </c>
      <c r="ON10" s="134">
        <v>10.5</v>
      </c>
      <c r="OO10" s="134">
        <v>10.5</v>
      </c>
      <c r="OP10" s="134">
        <v>10.5</v>
      </c>
      <c r="OQ10" s="134">
        <v>5</v>
      </c>
      <c r="OR10" s="134"/>
      <c r="OS10" s="134"/>
      <c r="OT10" s="134"/>
      <c r="OU10" s="134"/>
      <c r="OV10" s="134"/>
      <c r="OW10" s="134"/>
      <c r="OX10" s="134"/>
      <c r="OY10" s="134"/>
      <c r="OZ10" s="134"/>
      <c r="PA10" s="134"/>
      <c r="PB10" s="134"/>
      <c r="PC10" s="134"/>
    </row>
    <row r="11" spans="1:419" ht="15.75" x14ac:dyDescent="0.25">
      <c r="A11" s="1"/>
      <c r="B11" s="213" t="s">
        <v>199</v>
      </c>
      <c r="C11" s="299" t="str">
        <f t="shared" si="0"/>
        <v xml:space="preserve">Коробкин </v>
      </c>
      <c r="D11" s="128">
        <v>10</v>
      </c>
      <c r="E11" s="251">
        <v>2</v>
      </c>
      <c r="F11" s="379" t="s">
        <v>48</v>
      </c>
      <c r="G11" s="216" t="s">
        <v>3</v>
      </c>
      <c r="H11" s="244" t="s">
        <v>346</v>
      </c>
      <c r="I11" s="220" t="s">
        <v>302</v>
      </c>
      <c r="J11" s="377">
        <v>-31</v>
      </c>
      <c r="K11" s="368">
        <v>1995</v>
      </c>
      <c r="L11" s="368">
        <f ca="1">SUM($X11:OFFSET($X11,0,DATEVALUE("31.12."&amp;(YEAR(TODAY())))-DATEVALUE("01.01."&amp;YEAR(TODAY()))))</f>
        <v>1753.5</v>
      </c>
      <c r="M11" s="368">
        <f ca="1">SUM($X11:OFFSET($X11,0,TODAY()-DATEVALUE("01.01."&amp;YEAR(TODAY()))))</f>
        <v>1408</v>
      </c>
      <c r="N11" s="364">
        <f ca="1">COUNTIF($X11:OFFSET($X11,0,TODAY()-DATEVALUE("01.01."&amp;YEAR(TODAY()))),$N$3)*8</f>
        <v>96</v>
      </c>
      <c r="O11" s="364">
        <f ca="1">COUNTIFS($X11:OFFSET($X11,0,TODAY()-DATEVALUE("01.01."&amp;YEAR(TODAY()))),$O$3,$X$2:OFFSET($X$2,0,TODAY()-DATEVALUE("01.01."&amp;YEAR(TODAY()))),"&lt;&gt;вс")</f>
        <v>25</v>
      </c>
      <c r="P11" s="364">
        <f ca="1">COUNTIF($X11:OFFSET($X11,0,TODAY()-DATEVALUE("01.01."&amp;YEAR(TODAY()))),"БЛ")</f>
        <v>0</v>
      </c>
      <c r="Q11" s="364">
        <f ca="1">COUNTIFS($X11:OFFSET($X11,0,TODAY()-DATEVALUE("01.01."&amp;YEAR(TODAY()))),"К",$X$2:OFFSET($X$2,0,TODAY()-DATEVALUE("01.01."&amp;YEAR(TODAY()))),"&lt;&gt;вс",$X$2:OFFSET($X$2,0,TODAY()-DATEVALUE("01.01."&amp;YEAR(TODAY()))),"&lt;&gt;сб")*8</f>
        <v>80</v>
      </c>
      <c r="R11" s="364"/>
      <c r="S11" s="364"/>
      <c r="T11" s="364"/>
      <c r="U11" s="364"/>
      <c r="V11" s="364"/>
      <c r="W11" s="364"/>
      <c r="X11" s="83"/>
      <c r="Y11" s="83"/>
      <c r="Z11" s="83"/>
      <c r="AA11" s="157" t="s">
        <v>201</v>
      </c>
      <c r="AB11" s="157" t="s">
        <v>201</v>
      </c>
      <c r="AC11" s="83">
        <v>5</v>
      </c>
      <c r="AD11" s="83">
        <v>10.5</v>
      </c>
      <c r="AE11" s="83">
        <v>10.5</v>
      </c>
      <c r="AF11" s="83">
        <v>10.5</v>
      </c>
      <c r="AG11" s="83">
        <v>10.5</v>
      </c>
      <c r="AH11" s="83">
        <v>10.5</v>
      </c>
      <c r="AI11" s="83">
        <v>10.5</v>
      </c>
      <c r="AJ11" s="83">
        <v>10.5</v>
      </c>
      <c r="AK11" s="83">
        <v>10.5</v>
      </c>
      <c r="AL11" s="83">
        <v>10.5</v>
      </c>
      <c r="AM11" s="83">
        <v>10.5</v>
      </c>
      <c r="AN11" s="83">
        <v>10.5</v>
      </c>
      <c r="AO11" s="83">
        <v>10.5</v>
      </c>
      <c r="AP11" s="83">
        <v>10.5</v>
      </c>
      <c r="AQ11" s="83">
        <v>10.5</v>
      </c>
      <c r="AR11" s="83">
        <v>10.5</v>
      </c>
      <c r="AS11" s="83">
        <v>10.5</v>
      </c>
      <c r="AT11" s="83">
        <v>10.5</v>
      </c>
      <c r="AU11" s="83">
        <v>10.5</v>
      </c>
      <c r="AV11" s="83">
        <v>10.5</v>
      </c>
      <c r="AW11" s="83">
        <v>10.5</v>
      </c>
      <c r="AX11" s="83">
        <v>10.5</v>
      </c>
      <c r="AY11" s="83">
        <v>10.5</v>
      </c>
      <c r="AZ11" s="83">
        <v>10.5</v>
      </c>
      <c r="BA11" s="83">
        <v>10.5</v>
      </c>
      <c r="BB11" s="84">
        <v>10.5</v>
      </c>
      <c r="BC11" s="83">
        <v>10.5</v>
      </c>
      <c r="BD11" s="83">
        <v>10.5</v>
      </c>
      <c r="BE11" s="83">
        <v>5</v>
      </c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4"/>
      <c r="CE11" s="247" t="s">
        <v>201</v>
      </c>
      <c r="CF11" s="157" t="s">
        <v>201</v>
      </c>
      <c r="CG11" s="83">
        <v>5</v>
      </c>
      <c r="CH11" s="83">
        <v>10.5</v>
      </c>
      <c r="CI11" s="83">
        <v>10.5</v>
      </c>
      <c r="CJ11" s="83">
        <v>10.5</v>
      </c>
      <c r="CK11" s="83">
        <v>10.5</v>
      </c>
      <c r="CL11" s="83">
        <v>10.5</v>
      </c>
      <c r="CM11" s="83">
        <v>10.5</v>
      </c>
      <c r="CN11" s="83">
        <v>5</v>
      </c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157" t="s">
        <v>201</v>
      </c>
      <c r="DA11" s="157" t="s">
        <v>201</v>
      </c>
      <c r="DB11" s="83">
        <v>5</v>
      </c>
      <c r="DC11" s="83">
        <v>10.5</v>
      </c>
      <c r="DD11" s="83">
        <v>10.5</v>
      </c>
      <c r="DE11" s="83">
        <v>10.5</v>
      </c>
      <c r="DF11" s="83">
        <v>10.5</v>
      </c>
      <c r="DG11" s="83">
        <v>10.5</v>
      </c>
      <c r="DH11" s="81">
        <v>10.5</v>
      </c>
      <c r="DI11" s="262">
        <v>10.5</v>
      </c>
      <c r="DJ11" s="85">
        <v>10.5</v>
      </c>
      <c r="DK11" s="83">
        <v>10.5</v>
      </c>
      <c r="DL11" s="83">
        <v>10.5</v>
      </c>
      <c r="DM11" s="83">
        <v>10.5</v>
      </c>
      <c r="DN11" s="83">
        <v>10.5</v>
      </c>
      <c r="DO11" s="83">
        <v>10.5</v>
      </c>
      <c r="DP11" s="83">
        <v>10.5</v>
      </c>
      <c r="DQ11" s="83">
        <v>10.5</v>
      </c>
      <c r="DR11" s="83">
        <v>10.5</v>
      </c>
      <c r="DS11" s="83">
        <v>10.5</v>
      </c>
      <c r="DT11" s="83">
        <v>10.5</v>
      </c>
      <c r="DU11" s="303">
        <v>10.5</v>
      </c>
      <c r="DV11" s="303">
        <v>10.5</v>
      </c>
      <c r="DW11" s="303">
        <v>5</v>
      </c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157" t="s">
        <v>201</v>
      </c>
      <c r="EJ11" s="157" t="s">
        <v>201</v>
      </c>
      <c r="EK11" s="303">
        <v>5</v>
      </c>
      <c r="EL11" s="303">
        <v>10.5</v>
      </c>
      <c r="EM11" s="303">
        <v>10.5</v>
      </c>
      <c r="EN11" s="315">
        <v>10.5</v>
      </c>
      <c r="EO11" s="303">
        <v>10.5</v>
      </c>
      <c r="EP11" s="303">
        <v>10.5</v>
      </c>
      <c r="EQ11" s="303">
        <v>10.5</v>
      </c>
      <c r="ER11" s="303">
        <v>10.5</v>
      </c>
      <c r="ES11" s="303">
        <v>10.5</v>
      </c>
      <c r="ET11" s="303">
        <v>10.5</v>
      </c>
      <c r="EU11" s="303">
        <v>10.5</v>
      </c>
      <c r="EV11" s="303">
        <v>10.5</v>
      </c>
      <c r="EW11" s="303">
        <v>10.5</v>
      </c>
      <c r="EX11" s="303">
        <v>10.5</v>
      </c>
      <c r="EY11" s="303">
        <v>5</v>
      </c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157" t="s">
        <v>201</v>
      </c>
      <c r="FL11" s="157" t="s">
        <v>201</v>
      </c>
      <c r="FM11" s="302">
        <v>5</v>
      </c>
      <c r="FN11" s="302">
        <v>10.5</v>
      </c>
      <c r="FO11" s="302">
        <v>10.5</v>
      </c>
      <c r="FP11" s="302">
        <v>10.5</v>
      </c>
      <c r="FQ11" s="302">
        <v>10.5</v>
      </c>
      <c r="FR11" s="302">
        <v>10.5</v>
      </c>
      <c r="FS11" s="302">
        <v>10.5</v>
      </c>
      <c r="FT11" s="227">
        <v>4</v>
      </c>
      <c r="FU11" s="227">
        <v>10.5</v>
      </c>
      <c r="FV11" s="227">
        <v>10.5</v>
      </c>
      <c r="FW11" s="227">
        <v>10.5</v>
      </c>
      <c r="FX11" s="227">
        <v>10.5</v>
      </c>
      <c r="FY11" s="227">
        <v>10.5</v>
      </c>
      <c r="FZ11" s="227">
        <v>10.5</v>
      </c>
      <c r="GA11" s="227">
        <v>10.5</v>
      </c>
      <c r="GB11" s="227">
        <v>10.5</v>
      </c>
      <c r="GC11" s="227">
        <v>10.5</v>
      </c>
      <c r="GD11" s="227">
        <v>10.5</v>
      </c>
      <c r="GE11" s="227">
        <v>10.5</v>
      </c>
      <c r="GF11" s="227">
        <v>10.5</v>
      </c>
      <c r="GG11" s="227">
        <v>10.5</v>
      </c>
      <c r="GH11" s="227">
        <v>6.5</v>
      </c>
      <c r="GI11" s="83"/>
      <c r="GJ11" s="83"/>
      <c r="GK11" s="83"/>
      <c r="GL11" s="83"/>
      <c r="GT11" s="81"/>
      <c r="GU11" s="81"/>
      <c r="GV11" s="262">
        <v>5</v>
      </c>
      <c r="GW11" s="357">
        <v>10.5</v>
      </c>
      <c r="GX11" s="262">
        <v>10.5</v>
      </c>
      <c r="GY11" s="262">
        <v>10.5</v>
      </c>
      <c r="GZ11" s="354" t="s">
        <v>371</v>
      </c>
      <c r="HA11" s="354" t="s">
        <v>371</v>
      </c>
      <c r="HB11" s="354" t="s">
        <v>371</v>
      </c>
      <c r="HC11" s="354" t="s">
        <v>371</v>
      </c>
      <c r="HD11" s="354" t="s">
        <v>371</v>
      </c>
      <c r="HE11" s="354" t="s">
        <v>371</v>
      </c>
      <c r="HF11" s="354" t="s">
        <v>371</v>
      </c>
      <c r="HG11" s="354" t="s">
        <v>371</v>
      </c>
      <c r="HH11" s="354" t="s">
        <v>371</v>
      </c>
      <c r="HI11" s="354" t="s">
        <v>371</v>
      </c>
      <c r="HJ11" s="354" t="s">
        <v>371</v>
      </c>
      <c r="HK11" s="354" t="s">
        <v>371</v>
      </c>
      <c r="HL11" s="354" t="s">
        <v>371</v>
      </c>
      <c r="HM11" s="83"/>
      <c r="HN11" s="83"/>
      <c r="HO11" s="83"/>
      <c r="HP11" s="83"/>
      <c r="HQ11" s="305">
        <v>5</v>
      </c>
      <c r="HR11" s="305">
        <v>10.5</v>
      </c>
      <c r="HS11" s="305">
        <v>10.5</v>
      </c>
      <c r="HT11" s="305">
        <v>10.5</v>
      </c>
      <c r="HU11" s="305">
        <v>10.5</v>
      </c>
      <c r="HV11" s="305">
        <v>10.5</v>
      </c>
      <c r="HW11" s="303">
        <v>10.5</v>
      </c>
      <c r="HX11" s="303">
        <v>10.5</v>
      </c>
      <c r="HY11" s="303">
        <v>10.5</v>
      </c>
      <c r="HZ11" s="303">
        <v>10.5</v>
      </c>
      <c r="IA11" s="303">
        <v>10.5</v>
      </c>
      <c r="IB11" s="315">
        <v>10.5</v>
      </c>
      <c r="IC11" s="303">
        <v>10.5</v>
      </c>
      <c r="ID11" s="303">
        <v>5</v>
      </c>
      <c r="IE11" s="249" t="s">
        <v>379</v>
      </c>
      <c r="IF11" s="249" t="s">
        <v>379</v>
      </c>
      <c r="IG11" s="249" t="s">
        <v>379</v>
      </c>
      <c r="IH11" s="249" t="s">
        <v>379</v>
      </c>
      <c r="II11" s="249" t="s">
        <v>379</v>
      </c>
      <c r="IJ11" s="249" t="s">
        <v>379</v>
      </c>
      <c r="IK11" s="249" t="s">
        <v>379</v>
      </c>
      <c r="IL11" s="249" t="s">
        <v>379</v>
      </c>
      <c r="IM11" s="249" t="s">
        <v>379</v>
      </c>
      <c r="IN11" s="249" t="s">
        <v>379</v>
      </c>
      <c r="IO11" s="249" t="s">
        <v>379</v>
      </c>
      <c r="IP11" s="249" t="s">
        <v>379</v>
      </c>
      <c r="IQ11" s="157" t="s">
        <v>201</v>
      </c>
      <c r="IR11" s="157" t="s">
        <v>201</v>
      </c>
      <c r="IS11" s="228">
        <v>5</v>
      </c>
      <c r="IT11" s="228">
        <v>10.5</v>
      </c>
      <c r="IU11" s="228">
        <v>10.5</v>
      </c>
      <c r="IV11" s="228">
        <v>10.5</v>
      </c>
      <c r="IW11" s="228">
        <v>10.5</v>
      </c>
      <c r="IX11" s="228">
        <v>10.5</v>
      </c>
      <c r="IY11" s="228">
        <v>10.5</v>
      </c>
      <c r="IZ11" s="228">
        <v>10.5</v>
      </c>
      <c r="JA11" s="228">
        <v>10.5</v>
      </c>
      <c r="JB11" s="228">
        <v>10.5</v>
      </c>
      <c r="JC11" s="228">
        <v>10.5</v>
      </c>
      <c r="JD11" s="228">
        <v>10.5</v>
      </c>
      <c r="JE11" s="228">
        <v>10.5</v>
      </c>
      <c r="JF11" s="228">
        <v>10.5</v>
      </c>
      <c r="JG11" s="313">
        <v>5</v>
      </c>
      <c r="JH11" s="249" t="s">
        <v>379</v>
      </c>
      <c r="JI11" s="249" t="s">
        <v>379</v>
      </c>
      <c r="JJ11" s="83"/>
      <c r="JK11" s="83"/>
      <c r="JL11" s="83"/>
      <c r="JM11" s="83"/>
      <c r="JN11" s="83"/>
      <c r="JO11" s="83"/>
      <c r="JP11" s="83"/>
      <c r="JQ11" s="83"/>
      <c r="JR11" s="83"/>
      <c r="JS11" s="83"/>
      <c r="JT11" s="83"/>
      <c r="JU11" s="376">
        <v>5</v>
      </c>
      <c r="JV11" s="376">
        <v>10.5</v>
      </c>
      <c r="JW11" s="376">
        <v>10.5</v>
      </c>
      <c r="JX11" s="376">
        <v>10.5</v>
      </c>
      <c r="JY11" s="376">
        <v>10.5</v>
      </c>
      <c r="JZ11" s="376">
        <v>10.5</v>
      </c>
      <c r="KA11" s="376">
        <v>10.5</v>
      </c>
      <c r="KB11" s="376">
        <v>10.5</v>
      </c>
      <c r="KC11" s="228">
        <v>10.5</v>
      </c>
      <c r="KD11" s="228">
        <v>10.5</v>
      </c>
      <c r="KE11" s="228">
        <v>10.5</v>
      </c>
      <c r="KF11" s="228">
        <v>10.5</v>
      </c>
      <c r="KG11" s="228">
        <v>5</v>
      </c>
      <c r="KH11" s="249" t="s">
        <v>379</v>
      </c>
      <c r="KI11" s="249" t="s">
        <v>379</v>
      </c>
      <c r="KJ11" s="253" t="s">
        <v>379</v>
      </c>
      <c r="KK11" s="258" t="s">
        <v>379</v>
      </c>
      <c r="KL11" s="249" t="s">
        <v>379</v>
      </c>
      <c r="KM11" s="249" t="s">
        <v>379</v>
      </c>
      <c r="KN11" s="249" t="s">
        <v>379</v>
      </c>
      <c r="KO11" s="249" t="s">
        <v>379</v>
      </c>
      <c r="KP11" s="249" t="s">
        <v>379</v>
      </c>
      <c r="KQ11" s="249" t="s">
        <v>379</v>
      </c>
      <c r="KR11" s="249" t="s">
        <v>379</v>
      </c>
      <c r="KS11" s="249" t="s">
        <v>379</v>
      </c>
      <c r="KT11" s="249" t="s">
        <v>379</v>
      </c>
      <c r="KU11" s="249" t="s">
        <v>379</v>
      </c>
      <c r="KV11" s="249" t="s">
        <v>379</v>
      </c>
      <c r="KW11" s="305">
        <v>5</v>
      </c>
      <c r="KX11" s="305">
        <v>10.5</v>
      </c>
      <c r="KY11" s="305">
        <v>10.5</v>
      </c>
      <c r="KZ11" s="321">
        <v>10.5</v>
      </c>
      <c r="LA11" s="305">
        <v>10.5</v>
      </c>
      <c r="LB11" s="305">
        <v>10.5</v>
      </c>
      <c r="LC11" s="305">
        <v>10.5</v>
      </c>
      <c r="LD11" s="305">
        <v>10.5</v>
      </c>
      <c r="LE11" s="305">
        <v>10.5</v>
      </c>
      <c r="LF11" s="305" t="s">
        <v>264</v>
      </c>
      <c r="LG11" s="305" t="s">
        <v>264</v>
      </c>
      <c r="LH11" s="305" t="s">
        <v>264</v>
      </c>
      <c r="LI11" s="305" t="s">
        <v>264</v>
      </c>
      <c r="LJ11" s="305" t="s">
        <v>264</v>
      </c>
      <c r="LK11" s="305" t="s">
        <v>264</v>
      </c>
      <c r="LL11" s="83"/>
      <c r="LM11" s="83"/>
      <c r="LN11" s="83"/>
      <c r="LO11" s="83"/>
      <c r="LP11" s="85"/>
      <c r="LQ11" s="83"/>
      <c r="LR11" s="83"/>
      <c r="LS11" s="83"/>
      <c r="LT11" s="83"/>
      <c r="LU11" s="83"/>
      <c r="LV11" s="83"/>
      <c r="LW11" s="83"/>
      <c r="LX11" s="83"/>
      <c r="LY11" s="228">
        <v>5</v>
      </c>
      <c r="LZ11" s="228">
        <v>10.5</v>
      </c>
      <c r="MA11" s="228">
        <v>10.5</v>
      </c>
      <c r="MB11" s="321">
        <v>10.5</v>
      </c>
      <c r="MC11" s="228">
        <v>10.5</v>
      </c>
      <c r="MD11" s="228">
        <v>10.5</v>
      </c>
      <c r="ME11" s="228">
        <v>10.5</v>
      </c>
      <c r="MF11" s="228">
        <v>10.5</v>
      </c>
      <c r="MG11" s="228">
        <v>10.5</v>
      </c>
      <c r="MH11" s="228">
        <v>10.5</v>
      </c>
      <c r="MI11" s="228">
        <v>10.5</v>
      </c>
      <c r="MJ11" s="228">
        <v>10.5</v>
      </c>
      <c r="MK11" s="381">
        <v>5</v>
      </c>
      <c r="ML11" s="385"/>
      <c r="MM11" s="385"/>
      <c r="MN11" s="83"/>
      <c r="MO11" s="83"/>
      <c r="MP11" s="83"/>
      <c r="MQ11" s="83"/>
      <c r="MR11" s="83"/>
      <c r="MS11" s="83"/>
      <c r="MT11" s="85"/>
      <c r="MU11" s="83"/>
      <c r="MV11" s="83"/>
      <c r="MW11" s="83"/>
      <c r="MX11" s="83"/>
      <c r="MY11" s="83"/>
      <c r="MZ11" s="83"/>
      <c r="NA11" s="356">
        <v>5</v>
      </c>
      <c r="NB11" s="356">
        <v>10.5</v>
      </c>
      <c r="NC11" s="356">
        <v>10.5</v>
      </c>
      <c r="ND11" s="356">
        <v>10.5</v>
      </c>
      <c r="NE11" s="356">
        <v>10.5</v>
      </c>
      <c r="NF11" s="356">
        <v>10.5</v>
      </c>
      <c r="NG11" s="356">
        <v>10.5</v>
      </c>
      <c r="NH11" s="356">
        <v>10.5</v>
      </c>
      <c r="NI11" s="356">
        <v>10.5</v>
      </c>
      <c r="NJ11" s="356">
        <v>10.5</v>
      </c>
      <c r="NK11" s="356">
        <v>10.5</v>
      </c>
      <c r="NL11" s="356">
        <v>10.5</v>
      </c>
      <c r="NM11" s="356">
        <v>10.5</v>
      </c>
      <c r="NN11" s="356">
        <v>10.5</v>
      </c>
      <c r="NO11" s="356">
        <v>5</v>
      </c>
      <c r="NP11" s="83"/>
      <c r="NQ11" s="83"/>
      <c r="NR11" s="83"/>
      <c r="NS11" s="83"/>
      <c r="NT11" s="83"/>
      <c r="NU11" s="83"/>
      <c r="NV11" s="83"/>
      <c r="NW11" s="83"/>
      <c r="NX11" s="84"/>
      <c r="NY11" s="134"/>
      <c r="NZ11" s="134"/>
      <c r="OA11" s="134"/>
      <c r="OB11" s="134"/>
      <c r="OC11" s="134">
        <v>5</v>
      </c>
      <c r="OD11" s="134">
        <v>10.5</v>
      </c>
      <c r="OE11" s="134">
        <v>10.5</v>
      </c>
      <c r="OF11" s="134">
        <v>10.5</v>
      </c>
      <c r="OG11" s="134">
        <v>10.5</v>
      </c>
      <c r="OH11" s="134">
        <v>10.5</v>
      </c>
      <c r="OI11" s="134">
        <v>10.5</v>
      </c>
      <c r="OJ11" s="134">
        <v>10.5</v>
      </c>
      <c r="OK11" s="134">
        <v>10.5</v>
      </c>
      <c r="OL11" s="134">
        <v>10.5</v>
      </c>
      <c r="OM11" s="134">
        <v>10.5</v>
      </c>
      <c r="ON11" s="134">
        <v>10.5</v>
      </c>
      <c r="OO11" s="134">
        <v>10.5</v>
      </c>
      <c r="OP11" s="134">
        <v>10.5</v>
      </c>
      <c r="OQ11" s="134">
        <v>5</v>
      </c>
      <c r="OR11" s="134"/>
      <c r="OS11" s="134"/>
      <c r="OT11" s="134"/>
      <c r="OU11" s="134"/>
      <c r="OV11" s="134"/>
      <c r="OW11" s="134"/>
      <c r="OX11" s="134"/>
      <c r="OY11" s="134"/>
      <c r="OZ11" s="134"/>
      <c r="PA11" s="134"/>
      <c r="PB11" s="134"/>
      <c r="PC11" s="134"/>
    </row>
    <row r="12" spans="1:419" ht="15.75" x14ac:dyDescent="0.25">
      <c r="A12" s="1"/>
      <c r="B12" s="299" t="s">
        <v>64</v>
      </c>
      <c r="C12" s="299" t="str">
        <f t="shared" si="0"/>
        <v xml:space="preserve">Околита </v>
      </c>
      <c r="D12" s="128">
        <v>2</v>
      </c>
      <c r="E12" s="251">
        <v>3</v>
      </c>
      <c r="F12" s="379" t="s">
        <v>51</v>
      </c>
      <c r="G12" s="216" t="s">
        <v>0</v>
      </c>
      <c r="H12" s="244" t="s">
        <v>0</v>
      </c>
      <c r="I12" s="219" t="s">
        <v>300</v>
      </c>
      <c r="J12" s="374">
        <v>-0.5</v>
      </c>
      <c r="K12" s="368">
        <v>1995</v>
      </c>
      <c r="L12" s="368">
        <f ca="1">SUM($X12:OFFSET($X12,0,DATEVALUE("31.12."&amp;(YEAR(TODAY())))-DATEVALUE("01.01."&amp;YEAR(TODAY()))))</f>
        <v>1874.5</v>
      </c>
      <c r="M12" s="368">
        <f ca="1">SUM($X12:OFFSET($X12,0,TODAY()-DATEVALUE("01.01."&amp;YEAR(TODAY()))))</f>
        <v>1538.5</v>
      </c>
      <c r="N12" s="364">
        <f ca="1">COUNTIF($X12:OFFSET($X12,0,TODAY()-DATEVALUE("01.01."&amp;YEAR(TODAY()))),$N$3)</f>
        <v>10</v>
      </c>
      <c r="O12" s="364">
        <f ca="1">COUNTIFS($X12:OFFSET($X12,0,TODAY()-DATEVALUE("01.01."&amp;YEAR(TODAY()))),$O$3,$X$2:OFFSET($X$2,0,TODAY()-DATEVALUE("01.01."&amp;YEAR(TODAY()))),"&lt;&gt;вс")</f>
        <v>24</v>
      </c>
      <c r="P12" s="364">
        <f ca="1">COUNTIF($X12:OFFSET($X12,0,TODAY()-DATEVALUE("01.01."&amp;YEAR(TODAY()))),"БЛ")</f>
        <v>0</v>
      </c>
      <c r="Q12" s="364">
        <f ca="1">COUNTIFS($X12:OFFSET($X12,0,TODAY()-DATEVALUE("01.01."&amp;YEAR(TODAY()))),"К",$X$2:OFFSET($X$2,0,TODAY()-DATEVALUE("01.01."&amp;YEAR(TODAY()))),"&lt;&gt;вс",$X$2:OFFSET($X$2,0,TODAY()-DATEVALUE("01.01."&amp;YEAR(TODAY()))),"&lt;&gt;сб")*8</f>
        <v>0</v>
      </c>
      <c r="R12" s="364"/>
      <c r="S12" s="364"/>
      <c r="T12" s="364"/>
      <c r="U12" s="364"/>
      <c r="V12" s="364"/>
      <c r="W12" s="364"/>
      <c r="X12" s="83">
        <v>10.5</v>
      </c>
      <c r="Y12" s="83">
        <v>10.5</v>
      </c>
      <c r="Z12" s="83">
        <v>10.5</v>
      </c>
      <c r="AA12" s="83">
        <v>10.5</v>
      </c>
      <c r="AB12" s="83">
        <v>10.5</v>
      </c>
      <c r="AC12" s="83">
        <v>10.5</v>
      </c>
      <c r="AD12" s="83">
        <v>10.5</v>
      </c>
      <c r="AE12" s="83">
        <v>10.5</v>
      </c>
      <c r="AF12" s="83">
        <v>10.5</v>
      </c>
      <c r="AG12" s="83">
        <v>10.5</v>
      </c>
      <c r="AH12" s="83">
        <v>10.5</v>
      </c>
      <c r="AI12" s="83">
        <v>10.5</v>
      </c>
      <c r="AJ12" s="83">
        <v>10.5</v>
      </c>
      <c r="AK12" s="83">
        <v>10.5</v>
      </c>
      <c r="AL12" s="83">
        <v>10.5</v>
      </c>
      <c r="AM12" s="83">
        <v>10.5</v>
      </c>
      <c r="AN12" s="83">
        <v>10.5</v>
      </c>
      <c r="AO12" s="83">
        <v>10.5</v>
      </c>
      <c r="AP12" s="83">
        <v>10.5</v>
      </c>
      <c r="AQ12" s="225">
        <v>5</v>
      </c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98"/>
      <c r="BC12" s="265" t="s">
        <v>379</v>
      </c>
      <c r="BD12" s="265" t="s">
        <v>379</v>
      </c>
      <c r="BE12" s="265" t="s">
        <v>379</v>
      </c>
      <c r="BF12" s="265" t="s">
        <v>379</v>
      </c>
      <c r="BG12" s="265" t="s">
        <v>379</v>
      </c>
      <c r="BH12" s="265" t="s">
        <v>379</v>
      </c>
      <c r="BI12" s="265" t="s">
        <v>379</v>
      </c>
      <c r="BJ12" s="265" t="s">
        <v>379</v>
      </c>
      <c r="BK12" s="265" t="s">
        <v>379</v>
      </c>
      <c r="BL12" s="265" t="s">
        <v>379</v>
      </c>
      <c r="BM12" s="265" t="s">
        <v>379</v>
      </c>
      <c r="BN12" s="265" t="s">
        <v>379</v>
      </c>
      <c r="BO12" s="265" t="s">
        <v>379</v>
      </c>
      <c r="BP12" s="265" t="s">
        <v>379</v>
      </c>
      <c r="BQ12" s="157" t="s">
        <v>201</v>
      </c>
      <c r="BR12" s="157" t="s">
        <v>201</v>
      </c>
      <c r="BS12" s="83">
        <v>5</v>
      </c>
      <c r="BT12" s="83">
        <v>10.5</v>
      </c>
      <c r="BU12" s="83">
        <v>10.5</v>
      </c>
      <c r="BV12" s="83">
        <v>10.5</v>
      </c>
      <c r="BW12" s="83">
        <v>10.5</v>
      </c>
      <c r="BX12" s="83">
        <v>10.5</v>
      </c>
      <c r="BY12" s="83">
        <v>10.5</v>
      </c>
      <c r="BZ12" s="83">
        <v>10.5</v>
      </c>
      <c r="CA12" s="83">
        <v>10.5</v>
      </c>
      <c r="CB12" s="83">
        <v>10.5</v>
      </c>
      <c r="CC12" s="83">
        <v>10.5</v>
      </c>
      <c r="CD12" s="84">
        <v>10.5</v>
      </c>
      <c r="CE12" s="85">
        <v>10.5</v>
      </c>
      <c r="CF12" s="83">
        <v>10.5</v>
      </c>
      <c r="CG12" s="83">
        <v>10.5</v>
      </c>
      <c r="CH12" s="83">
        <v>10.5</v>
      </c>
      <c r="CI12" s="83">
        <v>10.5</v>
      </c>
      <c r="CJ12" s="83">
        <v>10.5</v>
      </c>
      <c r="CK12" s="83">
        <v>10.5</v>
      </c>
      <c r="CL12" s="83">
        <v>10.5</v>
      </c>
      <c r="CM12" s="83">
        <v>10.5</v>
      </c>
      <c r="CN12" s="83">
        <v>5</v>
      </c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157" t="s">
        <v>201</v>
      </c>
      <c r="DA12" s="157" t="s">
        <v>201</v>
      </c>
      <c r="DB12" s="83">
        <v>5</v>
      </c>
      <c r="DC12" s="83">
        <v>10.5</v>
      </c>
      <c r="DD12" s="83">
        <v>10.5</v>
      </c>
      <c r="DE12" s="83">
        <v>10.5</v>
      </c>
      <c r="DF12" s="83">
        <v>10.5</v>
      </c>
      <c r="DG12" s="83">
        <v>10.5</v>
      </c>
      <c r="DH12" s="83">
        <v>10.5</v>
      </c>
      <c r="DI12" s="83">
        <v>10.5</v>
      </c>
      <c r="DJ12" s="85">
        <v>10.5</v>
      </c>
      <c r="DK12" s="83">
        <v>10.5</v>
      </c>
      <c r="DL12" s="83">
        <v>10.5</v>
      </c>
      <c r="DM12" s="83">
        <v>10.5</v>
      </c>
      <c r="DN12" s="83">
        <v>10.5</v>
      </c>
      <c r="DO12" s="83">
        <v>10.5</v>
      </c>
      <c r="DP12" s="83">
        <v>5</v>
      </c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157" t="s">
        <v>201</v>
      </c>
      <c r="EC12" s="157" t="s">
        <v>201</v>
      </c>
      <c r="ED12" s="83">
        <v>5</v>
      </c>
      <c r="EE12" s="83">
        <v>10.5</v>
      </c>
      <c r="EF12" s="83">
        <v>10.5</v>
      </c>
      <c r="EG12" s="83">
        <v>10.5</v>
      </c>
      <c r="EH12" s="83">
        <v>10.5</v>
      </c>
      <c r="EI12" s="83">
        <v>10.5</v>
      </c>
      <c r="EJ12" s="83">
        <v>10.5</v>
      </c>
      <c r="EK12" s="83">
        <v>10.5</v>
      </c>
      <c r="EL12" s="83">
        <v>10.5</v>
      </c>
      <c r="EM12" s="83">
        <v>10.5</v>
      </c>
      <c r="EN12" s="85">
        <v>10.5</v>
      </c>
      <c r="EO12" s="83">
        <v>10.5</v>
      </c>
      <c r="EP12" s="83">
        <v>10.5</v>
      </c>
      <c r="EQ12" s="83">
        <v>10.5</v>
      </c>
      <c r="ER12" s="83">
        <v>5</v>
      </c>
      <c r="ES12" s="83"/>
      <c r="ET12" s="83"/>
      <c r="EU12" s="83"/>
      <c r="EV12" s="83"/>
      <c r="EW12" s="83"/>
      <c r="EX12" s="83"/>
      <c r="EY12" s="83"/>
      <c r="EZ12" s="65"/>
      <c r="FA12" s="65"/>
      <c r="FB12" s="65"/>
      <c r="FC12" s="65"/>
      <c r="FD12" s="249" t="s">
        <v>379</v>
      </c>
      <c r="FE12" s="249" t="s">
        <v>379</v>
      </c>
      <c r="FF12" s="249" t="s">
        <v>379</v>
      </c>
      <c r="FG12" s="249" t="s">
        <v>379</v>
      </c>
      <c r="FH12" s="249" t="s">
        <v>379</v>
      </c>
      <c r="FI12" s="249" t="s">
        <v>379</v>
      </c>
      <c r="FJ12" s="249" t="s">
        <v>379</v>
      </c>
      <c r="FK12" s="249" t="s">
        <v>379</v>
      </c>
      <c r="FL12" s="249" t="s">
        <v>379</v>
      </c>
      <c r="FM12" s="249" t="s">
        <v>379</v>
      </c>
      <c r="FN12" s="249" t="s">
        <v>379</v>
      </c>
      <c r="FO12" s="249" t="s">
        <v>379</v>
      </c>
      <c r="FP12" s="249" t="s">
        <v>379</v>
      </c>
      <c r="FQ12" s="83"/>
      <c r="FR12" s="157" t="s">
        <v>201</v>
      </c>
      <c r="FS12" s="157" t="s">
        <v>201</v>
      </c>
      <c r="FT12" s="286">
        <v>5</v>
      </c>
      <c r="FU12" s="286">
        <v>10.5</v>
      </c>
      <c r="FV12" s="286">
        <v>10.5</v>
      </c>
      <c r="FW12" s="286">
        <v>10.5</v>
      </c>
      <c r="FX12" s="286">
        <v>10.5</v>
      </c>
      <c r="FY12" s="286">
        <v>10.5</v>
      </c>
      <c r="FZ12" s="286">
        <v>10.5</v>
      </c>
      <c r="GA12" s="286">
        <v>10.5</v>
      </c>
      <c r="GB12" s="286">
        <v>10.5</v>
      </c>
      <c r="GC12" s="286">
        <v>10.5</v>
      </c>
      <c r="GD12" s="286">
        <v>10.5</v>
      </c>
      <c r="GE12" s="286">
        <v>10.5</v>
      </c>
      <c r="GF12" s="286">
        <v>10.5</v>
      </c>
      <c r="GG12" s="286">
        <v>10.5</v>
      </c>
      <c r="GH12" s="286">
        <v>10.5</v>
      </c>
      <c r="GI12" s="286">
        <v>10.5</v>
      </c>
      <c r="GJ12" s="286">
        <v>10.5</v>
      </c>
      <c r="GK12" s="286">
        <v>10.5</v>
      </c>
      <c r="GL12" s="286">
        <v>10.5</v>
      </c>
      <c r="GM12" s="286">
        <v>10.5</v>
      </c>
      <c r="GN12" s="286">
        <v>10.5</v>
      </c>
      <c r="GO12" s="286">
        <v>10.5</v>
      </c>
      <c r="GP12" s="286">
        <v>10.5</v>
      </c>
      <c r="GQ12" s="286">
        <v>10.5</v>
      </c>
      <c r="GR12" s="286">
        <v>10.5</v>
      </c>
      <c r="GS12" s="286">
        <v>10.5</v>
      </c>
      <c r="GT12" s="286">
        <v>10.5</v>
      </c>
      <c r="GU12" s="286">
        <v>10.5</v>
      </c>
      <c r="GV12" s="286">
        <v>5</v>
      </c>
      <c r="GW12" s="85"/>
      <c r="GX12" s="83"/>
      <c r="GY12" s="83"/>
      <c r="GZ12" s="83"/>
      <c r="HA12" s="83"/>
      <c r="HB12" s="83"/>
      <c r="HC12" s="83"/>
      <c r="HD12" s="83"/>
      <c r="HE12" s="83"/>
      <c r="HF12" s="83"/>
      <c r="HG12" s="83"/>
      <c r="HH12" s="255" t="s">
        <v>201</v>
      </c>
      <c r="HI12" s="255" t="s">
        <v>201</v>
      </c>
      <c r="HJ12" s="83">
        <v>5</v>
      </c>
      <c r="HK12" s="83">
        <v>10.5</v>
      </c>
      <c r="HL12" s="83">
        <v>10.5</v>
      </c>
      <c r="HM12" s="83">
        <v>10.5</v>
      </c>
      <c r="HN12" s="83">
        <v>10.5</v>
      </c>
      <c r="HO12" s="83">
        <v>10.5</v>
      </c>
      <c r="HP12" s="83">
        <v>10.5</v>
      </c>
      <c r="HQ12" s="83">
        <v>10.5</v>
      </c>
      <c r="HR12" s="83">
        <v>10.5</v>
      </c>
      <c r="HS12" s="83">
        <v>10.5</v>
      </c>
      <c r="HT12" s="83">
        <v>10.5</v>
      </c>
      <c r="HU12" s="83">
        <v>10.5</v>
      </c>
      <c r="HV12" s="83">
        <v>10.5</v>
      </c>
      <c r="HW12" s="83">
        <v>10.5</v>
      </c>
      <c r="HX12" s="83">
        <v>5</v>
      </c>
      <c r="HY12" s="83"/>
      <c r="HZ12" s="83"/>
      <c r="IA12" s="83"/>
      <c r="IB12" s="85"/>
      <c r="IC12" s="83"/>
      <c r="ID12" s="83"/>
      <c r="IE12" s="83"/>
      <c r="IF12" s="83"/>
      <c r="IG12" s="83"/>
      <c r="IH12" s="83"/>
      <c r="II12" s="83"/>
      <c r="IJ12" s="83"/>
      <c r="IK12" s="83"/>
      <c r="IL12" s="83">
        <v>5</v>
      </c>
      <c r="IM12" s="83">
        <v>10.5</v>
      </c>
      <c r="IN12" s="83">
        <v>10.5</v>
      </c>
      <c r="IO12" s="83">
        <v>10.5</v>
      </c>
      <c r="IP12" s="83">
        <v>10.5</v>
      </c>
      <c r="IQ12" s="83">
        <v>10.5</v>
      </c>
      <c r="IR12" s="83">
        <v>10.5</v>
      </c>
      <c r="IS12" s="83">
        <v>10.5</v>
      </c>
      <c r="IT12" s="83">
        <v>10.5</v>
      </c>
      <c r="IU12" s="83">
        <v>10.5</v>
      </c>
      <c r="IV12" s="83">
        <v>10.5</v>
      </c>
      <c r="IW12" s="83">
        <v>10.5</v>
      </c>
      <c r="IX12" s="83">
        <v>10.5</v>
      </c>
      <c r="IY12" s="83">
        <v>10.5</v>
      </c>
      <c r="IZ12" s="83">
        <v>5</v>
      </c>
      <c r="JA12" s="65"/>
      <c r="JB12" s="81"/>
      <c r="JC12" s="83"/>
      <c r="JD12" s="83"/>
      <c r="JE12" s="83"/>
      <c r="JF12" s="83"/>
      <c r="JG12" s="85"/>
      <c r="JH12" s="83"/>
      <c r="JI12" s="83"/>
      <c r="JJ12" s="83"/>
      <c r="JK12" s="83"/>
      <c r="JL12" s="83"/>
      <c r="JM12" s="83"/>
      <c r="JN12" s="83">
        <v>5</v>
      </c>
      <c r="JO12" s="83">
        <v>10.5</v>
      </c>
      <c r="JP12" s="83">
        <v>10.5</v>
      </c>
      <c r="JQ12" s="83">
        <v>10.5</v>
      </c>
      <c r="JR12" s="83">
        <v>10.5</v>
      </c>
      <c r="JS12" s="83">
        <v>10.5</v>
      </c>
      <c r="JT12" s="83">
        <v>10.5</v>
      </c>
      <c r="JU12" s="83">
        <v>10.5</v>
      </c>
      <c r="JV12" s="83">
        <v>10.5</v>
      </c>
      <c r="JW12" s="83">
        <v>10.5</v>
      </c>
      <c r="JX12" s="83">
        <v>10.5</v>
      </c>
      <c r="JY12" s="83">
        <v>10.5</v>
      </c>
      <c r="JZ12" s="83">
        <v>10.5</v>
      </c>
      <c r="KA12" s="83">
        <v>10.5</v>
      </c>
      <c r="KB12" s="83">
        <v>5</v>
      </c>
      <c r="KC12" s="83"/>
      <c r="KD12" s="83"/>
      <c r="KE12" s="83"/>
      <c r="KF12" s="83"/>
      <c r="KG12" s="83"/>
      <c r="KH12" s="83"/>
      <c r="KI12" s="83"/>
      <c r="KJ12" s="84"/>
      <c r="KK12" s="85"/>
      <c r="KL12" s="83"/>
      <c r="KM12" s="83"/>
      <c r="KN12" s="83"/>
      <c r="KO12" s="83"/>
      <c r="KP12" s="83">
        <v>5</v>
      </c>
      <c r="KQ12" s="83">
        <v>10.5</v>
      </c>
      <c r="KR12" s="83">
        <v>10.5</v>
      </c>
      <c r="KS12" s="83">
        <v>10.5</v>
      </c>
      <c r="KT12" s="83">
        <v>10.5</v>
      </c>
      <c r="KU12" s="83">
        <v>10.5</v>
      </c>
      <c r="KV12" s="83">
        <v>10.5</v>
      </c>
      <c r="KW12" s="83">
        <v>10</v>
      </c>
      <c r="KX12" s="83">
        <v>10</v>
      </c>
      <c r="KY12" s="83">
        <v>10</v>
      </c>
      <c r="KZ12" s="321">
        <v>10</v>
      </c>
      <c r="LA12" s="83">
        <v>10</v>
      </c>
      <c r="LB12" s="83">
        <v>10</v>
      </c>
      <c r="LC12" s="83">
        <v>5</v>
      </c>
      <c r="LD12" s="83"/>
      <c r="LE12" s="83"/>
      <c r="LF12" s="83"/>
      <c r="LG12" s="83"/>
      <c r="LH12" s="83"/>
      <c r="LI12" s="83"/>
      <c r="LJ12" s="83"/>
      <c r="LK12" s="83"/>
      <c r="LL12" s="83"/>
      <c r="LM12" s="83"/>
      <c r="LN12" s="83"/>
      <c r="LO12" s="83"/>
      <c r="LP12" s="85"/>
      <c r="LQ12" s="83"/>
      <c r="LR12" s="83">
        <v>5</v>
      </c>
      <c r="LS12" s="83">
        <v>10.5</v>
      </c>
      <c r="LT12" s="83">
        <v>10.5</v>
      </c>
      <c r="LU12" s="83">
        <v>10.5</v>
      </c>
      <c r="LV12" s="83">
        <v>10.5</v>
      </c>
      <c r="LW12" s="83">
        <v>10.5</v>
      </c>
      <c r="LX12" s="83">
        <v>10.5</v>
      </c>
      <c r="LY12" s="83">
        <v>10.5</v>
      </c>
      <c r="LZ12" s="83">
        <v>10.5</v>
      </c>
      <c r="MA12" s="83">
        <v>10.5</v>
      </c>
      <c r="MB12" s="381">
        <v>10</v>
      </c>
      <c r="MC12" s="381">
        <v>10</v>
      </c>
      <c r="MD12" s="381">
        <v>10</v>
      </c>
      <c r="ME12" s="381">
        <v>10</v>
      </c>
      <c r="MF12" s="381">
        <v>5</v>
      </c>
      <c r="MG12" s="83"/>
      <c r="MH12" s="83"/>
      <c r="MI12" s="83"/>
      <c r="MJ12" s="83"/>
      <c r="MK12" s="83"/>
      <c r="ML12" s="83"/>
      <c r="MM12" s="83"/>
      <c r="MN12" s="83"/>
      <c r="MO12" s="83"/>
      <c r="MP12" s="83"/>
      <c r="MQ12" s="83"/>
      <c r="MR12" s="83"/>
      <c r="MS12" s="83"/>
      <c r="MT12" s="448"/>
      <c r="MU12" s="442"/>
      <c r="MV12" s="442"/>
      <c r="MW12" s="442"/>
      <c r="MX12" s="442"/>
      <c r="MY12" s="442"/>
      <c r="MZ12" s="442"/>
      <c r="NA12" s="83">
        <v>5</v>
      </c>
      <c r="NB12" s="83">
        <v>10.5</v>
      </c>
      <c r="NC12" s="83">
        <v>10.5</v>
      </c>
      <c r="ND12" s="83">
        <v>10.5</v>
      </c>
      <c r="NE12" s="83">
        <v>10.5</v>
      </c>
      <c r="NF12" s="81">
        <v>10.5</v>
      </c>
      <c r="NG12" s="81">
        <v>10.5</v>
      </c>
      <c r="NH12" s="81">
        <v>10.5</v>
      </c>
      <c r="NI12" s="81">
        <v>10.5</v>
      </c>
      <c r="NJ12" s="81">
        <v>10.5</v>
      </c>
      <c r="NK12" s="81">
        <v>10.5</v>
      </c>
      <c r="NL12" s="83">
        <v>10.5</v>
      </c>
      <c r="NM12" s="83">
        <v>10.5</v>
      </c>
      <c r="NN12" s="83">
        <v>10.5</v>
      </c>
      <c r="NO12" s="83">
        <v>5</v>
      </c>
      <c r="NP12" s="83"/>
      <c r="NQ12" s="83"/>
      <c r="NR12" s="83"/>
      <c r="NS12" s="83"/>
      <c r="NT12" s="83"/>
      <c r="NU12" s="83"/>
      <c r="NV12" s="442"/>
      <c r="NW12" s="442"/>
      <c r="NX12" s="449"/>
      <c r="NY12" s="373"/>
      <c r="NZ12" s="373"/>
      <c r="OA12" s="373"/>
      <c r="OB12" s="373"/>
      <c r="OC12" s="134">
        <v>5</v>
      </c>
      <c r="OD12" s="134">
        <v>10.5</v>
      </c>
      <c r="OE12" s="134">
        <v>10.5</v>
      </c>
      <c r="OF12" s="134">
        <v>10.5</v>
      </c>
      <c r="OG12" s="134">
        <v>10.5</v>
      </c>
      <c r="OH12" s="134">
        <v>10.5</v>
      </c>
      <c r="OI12" s="134">
        <v>10.5</v>
      </c>
      <c r="OJ12" s="134">
        <v>5</v>
      </c>
      <c r="OK12" s="134"/>
      <c r="OL12" s="134"/>
      <c r="OM12" s="134"/>
      <c r="ON12" s="134"/>
      <c r="OO12" s="134"/>
      <c r="OP12" s="134"/>
      <c r="OQ12" s="134"/>
      <c r="OR12" s="134"/>
      <c r="OS12" s="134"/>
      <c r="OT12" s="134"/>
      <c r="OU12" s="134"/>
      <c r="OV12" s="134"/>
      <c r="OW12" s="134"/>
      <c r="OX12" s="134">
        <v>5</v>
      </c>
      <c r="OY12" s="134">
        <v>10.5</v>
      </c>
      <c r="OZ12" s="134">
        <v>10.5</v>
      </c>
      <c r="PA12" s="134">
        <v>10.5</v>
      </c>
      <c r="PB12" s="134">
        <v>10.5</v>
      </c>
      <c r="PC12" s="134">
        <v>10.5</v>
      </c>
    </row>
    <row r="13" spans="1:419" ht="15.75" x14ac:dyDescent="0.25">
      <c r="A13" s="1"/>
      <c r="B13" s="215" t="s">
        <v>71</v>
      </c>
      <c r="C13" s="215" t="str">
        <f t="shared" si="0"/>
        <v xml:space="preserve">Биран </v>
      </c>
      <c r="D13" s="128">
        <v>3</v>
      </c>
      <c r="E13" s="251">
        <v>3</v>
      </c>
      <c r="F13" s="379" t="s">
        <v>48</v>
      </c>
      <c r="G13" s="216" t="s">
        <v>2</v>
      </c>
      <c r="H13" s="244" t="s">
        <v>0</v>
      </c>
      <c r="I13" s="219" t="s">
        <v>304</v>
      </c>
      <c r="J13" s="374">
        <v>-51.5</v>
      </c>
      <c r="K13" s="368">
        <v>1995</v>
      </c>
      <c r="L13" s="368">
        <f ca="1">SUM($X13:OFFSET($X13,0,DATEVALUE("31.12."&amp;(YEAR(TODAY())))-DATEVALUE("01.01."&amp;YEAR(TODAY()))))</f>
        <v>1830</v>
      </c>
      <c r="M13" s="368">
        <f ca="1">SUM($X13:OFFSET($X13,0,TODAY()-DATEVALUE("01.01."&amp;YEAR(TODAY()))))</f>
        <v>1396</v>
      </c>
      <c r="N13" s="364">
        <f ca="1">COUNTIF($X13:OFFSET($X13,0,TODAY()-DATEVALUE("01.01."&amp;YEAR(TODAY()))),$N$3)</f>
        <v>2</v>
      </c>
      <c r="O13" s="364">
        <f ca="1">COUNTIFS($X13:OFFSET($X13,0,TODAY()-DATEVALUE("01.01."&amp;YEAR(TODAY()))),$O$3,$X$2:OFFSET($X$2,0,TODAY()-DATEVALUE("01.01."&amp;YEAR(TODAY()))),"&lt;&gt;вс")</f>
        <v>25</v>
      </c>
      <c r="P13" s="364">
        <f ca="1">COUNTIF($X13:OFFSET($X13,0,TODAY()-DATEVALUE("01.01."&amp;YEAR(TODAY()))),"БЛ")</f>
        <v>0</v>
      </c>
      <c r="Q13" s="364">
        <f ca="1">COUNTIFS($X13:OFFSET($X13,0,TODAY()-DATEVALUE("01.01."&amp;YEAR(TODAY()))),"К",$X$2:OFFSET($X$2,0,TODAY()-DATEVALUE("01.01."&amp;YEAR(TODAY()))),"&lt;&gt;вс",$X$2:OFFSET($X$2,0,TODAY()-DATEVALUE("01.01."&amp;YEAR(TODAY()))),"&lt;&gt;сб")*8</f>
        <v>0</v>
      </c>
      <c r="R13" s="364"/>
      <c r="S13" s="364"/>
      <c r="T13" s="364"/>
      <c r="U13" s="364"/>
      <c r="V13" s="364"/>
      <c r="W13" s="364"/>
      <c r="X13" s="227">
        <v>10.5</v>
      </c>
      <c r="Y13" s="227">
        <v>10.5</v>
      </c>
      <c r="Z13" s="227">
        <v>10.5</v>
      </c>
      <c r="AA13" s="227">
        <v>10.5</v>
      </c>
      <c r="AB13" s="227">
        <v>10.5</v>
      </c>
      <c r="AC13" s="227">
        <v>6.5</v>
      </c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98"/>
      <c r="BC13" s="65"/>
      <c r="BD13" s="65"/>
      <c r="BE13" s="227">
        <v>5</v>
      </c>
      <c r="BF13" s="227">
        <v>10.5</v>
      </c>
      <c r="BG13" s="227">
        <v>10.5</v>
      </c>
      <c r="BH13" s="227">
        <v>10.5</v>
      </c>
      <c r="BI13" s="227">
        <v>10.5</v>
      </c>
      <c r="BJ13" s="227">
        <v>10.5</v>
      </c>
      <c r="BK13" s="227">
        <v>10.5</v>
      </c>
      <c r="BL13" s="227">
        <v>10.5</v>
      </c>
      <c r="BM13" s="227">
        <v>10.5</v>
      </c>
      <c r="BN13" s="227">
        <v>10.5</v>
      </c>
      <c r="BO13" s="227">
        <v>10.5</v>
      </c>
      <c r="BP13" s="227">
        <v>10.5</v>
      </c>
      <c r="BQ13" s="227">
        <v>10.5</v>
      </c>
      <c r="BR13" s="227">
        <v>10.5</v>
      </c>
      <c r="BS13" s="227">
        <v>10.5</v>
      </c>
      <c r="BT13" s="83">
        <v>10.5</v>
      </c>
      <c r="BU13" s="83">
        <v>10.5</v>
      </c>
      <c r="BV13" s="83">
        <v>10.5</v>
      </c>
      <c r="BW13" s="83">
        <v>10.5</v>
      </c>
      <c r="BX13" s="83">
        <v>10.5</v>
      </c>
      <c r="BY13" s="83">
        <v>10.5</v>
      </c>
      <c r="BZ13" s="83">
        <v>10.5</v>
      </c>
      <c r="CA13" s="83">
        <v>10.5</v>
      </c>
      <c r="CB13" s="83">
        <v>10.5</v>
      </c>
      <c r="CC13" s="83">
        <v>10.5</v>
      </c>
      <c r="CD13" s="84">
        <v>10.5</v>
      </c>
      <c r="CE13" s="85">
        <v>10.5</v>
      </c>
      <c r="CF13" s="83">
        <v>10.5</v>
      </c>
      <c r="CG13" s="83">
        <v>5</v>
      </c>
      <c r="CH13" s="83"/>
      <c r="CI13" s="83"/>
      <c r="CJ13" s="83"/>
      <c r="CK13" s="83"/>
      <c r="CL13" s="249" t="s">
        <v>379</v>
      </c>
      <c r="CM13" s="249" t="s">
        <v>379</v>
      </c>
      <c r="CN13" s="249" t="s">
        <v>379</v>
      </c>
      <c r="CO13" s="249" t="s">
        <v>379</v>
      </c>
      <c r="CP13" s="249" t="s">
        <v>379</v>
      </c>
      <c r="CQ13" s="249" t="s">
        <v>379</v>
      </c>
      <c r="CR13" s="249" t="s">
        <v>379</v>
      </c>
      <c r="CS13" s="249" t="s">
        <v>379</v>
      </c>
      <c r="CT13" s="249" t="s">
        <v>379</v>
      </c>
      <c r="CU13" s="249" t="s">
        <v>379</v>
      </c>
      <c r="CV13" s="249" t="s">
        <v>379</v>
      </c>
      <c r="CW13" s="249" t="s">
        <v>379</v>
      </c>
      <c r="CX13" s="249" t="s">
        <v>379</v>
      </c>
      <c r="CY13" s="249" t="s">
        <v>379</v>
      </c>
      <c r="CZ13" s="249" t="s">
        <v>379</v>
      </c>
      <c r="DA13" s="83"/>
      <c r="DB13" s="227">
        <v>5</v>
      </c>
      <c r="DC13" s="227">
        <v>10.5</v>
      </c>
      <c r="DD13" s="227">
        <v>10.5</v>
      </c>
      <c r="DE13" s="227">
        <v>10.5</v>
      </c>
      <c r="DF13" s="227">
        <v>10.5</v>
      </c>
      <c r="DG13" s="227">
        <v>10.5</v>
      </c>
      <c r="DH13" s="227">
        <v>10.5</v>
      </c>
      <c r="DI13" s="227">
        <v>10.5</v>
      </c>
      <c r="DJ13" s="226">
        <v>10.5</v>
      </c>
      <c r="DK13" s="227">
        <v>10.5</v>
      </c>
      <c r="DL13" s="227">
        <v>10.5</v>
      </c>
      <c r="DM13" s="227">
        <v>10.5</v>
      </c>
      <c r="DN13" s="227">
        <v>10.5</v>
      </c>
      <c r="DO13" s="227">
        <v>10.5</v>
      </c>
      <c r="DP13" s="227">
        <v>5</v>
      </c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304">
        <v>5</v>
      </c>
      <c r="EE13" s="304">
        <v>10.5</v>
      </c>
      <c r="EF13" s="304">
        <v>10.5</v>
      </c>
      <c r="EG13" s="304">
        <v>10.5</v>
      </c>
      <c r="EH13" s="304">
        <v>10.5</v>
      </c>
      <c r="EI13" s="304">
        <v>10.5</v>
      </c>
      <c r="EJ13" s="304">
        <v>10.5</v>
      </c>
      <c r="EK13" s="304">
        <v>10.5</v>
      </c>
      <c r="EL13" s="304">
        <v>10.5</v>
      </c>
      <c r="EM13" s="304">
        <v>10.5</v>
      </c>
      <c r="EN13" s="316">
        <v>10.5</v>
      </c>
      <c r="EO13" s="304">
        <v>10.5</v>
      </c>
      <c r="EP13" s="304">
        <v>10.5</v>
      </c>
      <c r="EQ13" s="304">
        <v>10.5</v>
      </c>
      <c r="ER13" s="304">
        <v>5</v>
      </c>
      <c r="ES13" s="83"/>
      <c r="ET13" s="83"/>
      <c r="EU13" s="83"/>
      <c r="EV13" s="83"/>
      <c r="EW13" s="83"/>
      <c r="EX13" s="83"/>
      <c r="EY13" s="83"/>
      <c r="EZ13" s="65"/>
      <c r="FA13" s="65"/>
      <c r="FB13" s="65"/>
      <c r="FC13" s="65"/>
      <c r="FD13" s="249" t="s">
        <v>379</v>
      </c>
      <c r="FE13" s="249" t="s">
        <v>379</v>
      </c>
      <c r="FF13" s="249" t="s">
        <v>379</v>
      </c>
      <c r="FG13" s="249" t="s">
        <v>379</v>
      </c>
      <c r="FH13" s="249" t="s">
        <v>379</v>
      </c>
      <c r="FI13" s="249" t="s">
        <v>379</v>
      </c>
      <c r="FJ13" s="249" t="s">
        <v>379</v>
      </c>
      <c r="FK13" s="249" t="s">
        <v>379</v>
      </c>
      <c r="FL13" s="249" t="s">
        <v>379</v>
      </c>
      <c r="FM13" s="249" t="s">
        <v>379</v>
      </c>
      <c r="FN13" s="249" t="s">
        <v>379</v>
      </c>
      <c r="FO13" s="249" t="s">
        <v>379</v>
      </c>
      <c r="FP13" s="249" t="s">
        <v>379</v>
      </c>
      <c r="FQ13" s="83"/>
      <c r="FR13" s="84"/>
      <c r="FS13" s="83"/>
      <c r="FT13" s="227">
        <v>4</v>
      </c>
      <c r="FU13" s="227">
        <v>10.5</v>
      </c>
      <c r="FV13" s="227">
        <v>10.5</v>
      </c>
      <c r="FW13" s="227">
        <v>10.5</v>
      </c>
      <c r="FX13" s="227">
        <v>10.5</v>
      </c>
      <c r="FY13" s="227">
        <v>10.5</v>
      </c>
      <c r="FZ13" s="227">
        <v>10.5</v>
      </c>
      <c r="GA13" s="227">
        <v>10.5</v>
      </c>
      <c r="GB13" s="227">
        <v>10.5</v>
      </c>
      <c r="GC13" s="227">
        <v>10.5</v>
      </c>
      <c r="GD13" s="227">
        <v>10.5</v>
      </c>
      <c r="GE13" s="227">
        <v>10.5</v>
      </c>
      <c r="GF13" s="227">
        <v>10.5</v>
      </c>
      <c r="GG13" s="227">
        <v>10.5</v>
      </c>
      <c r="GH13" s="227">
        <v>6.5</v>
      </c>
      <c r="GI13" s="355">
        <v>10.5</v>
      </c>
      <c r="GJ13" s="355">
        <v>10.5</v>
      </c>
      <c r="GK13" s="355">
        <v>10.5</v>
      </c>
      <c r="GL13" s="355">
        <v>10.5</v>
      </c>
      <c r="GM13" s="355">
        <v>10.5</v>
      </c>
      <c r="GN13" s="355">
        <v>10.5</v>
      </c>
      <c r="GO13" s="355">
        <v>10.5</v>
      </c>
      <c r="GP13" s="355">
        <v>10.5</v>
      </c>
      <c r="GQ13" s="355">
        <v>10.5</v>
      </c>
      <c r="GR13" s="355">
        <v>10.5</v>
      </c>
      <c r="GS13" s="304">
        <v>10.5</v>
      </c>
      <c r="GT13" s="355">
        <v>10.5</v>
      </c>
      <c r="GU13" s="355">
        <v>10.5</v>
      </c>
      <c r="GV13" s="355">
        <v>5</v>
      </c>
      <c r="GW13" s="85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81"/>
      <c r="HI13" s="81"/>
      <c r="HJ13" s="81" t="s">
        <v>264</v>
      </c>
      <c r="HK13" s="81" t="s">
        <v>264</v>
      </c>
      <c r="HL13" s="81" t="s">
        <v>264</v>
      </c>
      <c r="HM13" s="81" t="s">
        <v>264</v>
      </c>
      <c r="HN13" s="81" t="s">
        <v>264</v>
      </c>
      <c r="HO13" s="255" t="s">
        <v>201</v>
      </c>
      <c r="HP13" s="255" t="s">
        <v>201</v>
      </c>
      <c r="HQ13" s="227">
        <v>10.5</v>
      </c>
      <c r="HR13" s="227">
        <v>10.5</v>
      </c>
      <c r="HS13" s="227">
        <v>10.5</v>
      </c>
      <c r="HT13" s="227">
        <v>10.5</v>
      </c>
      <c r="HU13" s="227">
        <v>10.5</v>
      </c>
      <c r="HV13" s="227">
        <v>10.5</v>
      </c>
      <c r="HW13" s="227">
        <v>10.5</v>
      </c>
      <c r="HX13" s="227">
        <v>6.5</v>
      </c>
      <c r="HY13" s="83"/>
      <c r="HZ13" s="83"/>
      <c r="IA13" s="83"/>
      <c r="IB13" s="85"/>
      <c r="IC13" s="83"/>
      <c r="ID13" s="83"/>
      <c r="IE13" s="83"/>
      <c r="IF13" s="83"/>
      <c r="IG13" s="83"/>
      <c r="IH13" s="83"/>
      <c r="II13" s="83"/>
      <c r="IJ13" s="83"/>
      <c r="IK13" s="83"/>
      <c r="IL13" s="303">
        <v>5</v>
      </c>
      <c r="IM13" s="303">
        <v>10.5</v>
      </c>
      <c r="IN13" s="303">
        <v>10.5</v>
      </c>
      <c r="IO13" s="303">
        <v>10.5</v>
      </c>
      <c r="IP13" s="303">
        <v>10.5</v>
      </c>
      <c r="IQ13" s="303">
        <v>10.5</v>
      </c>
      <c r="IR13" s="303">
        <v>10.5</v>
      </c>
      <c r="IS13" s="303">
        <v>10.5</v>
      </c>
      <c r="IT13" s="303">
        <v>10.5</v>
      </c>
      <c r="IU13" s="303">
        <v>10.5</v>
      </c>
      <c r="IV13" s="303">
        <v>10.5</v>
      </c>
      <c r="IW13" s="303">
        <v>10.5</v>
      </c>
      <c r="IX13" s="303">
        <v>10.5</v>
      </c>
      <c r="IY13" s="303">
        <v>10.5</v>
      </c>
      <c r="IZ13" s="303">
        <v>5</v>
      </c>
      <c r="JA13" s="65"/>
      <c r="JB13" s="81"/>
      <c r="JC13" s="83"/>
      <c r="JD13" s="83"/>
      <c r="JE13" s="83"/>
      <c r="JF13" s="83"/>
      <c r="JG13" s="85"/>
      <c r="JH13" s="83"/>
      <c r="JI13" s="83"/>
      <c r="JJ13" s="83"/>
      <c r="JK13" s="83"/>
      <c r="JL13" s="83"/>
      <c r="JM13" s="83"/>
      <c r="JN13" s="227">
        <v>5</v>
      </c>
      <c r="JO13" s="227">
        <v>10.5</v>
      </c>
      <c r="JP13" s="227">
        <v>10.5</v>
      </c>
      <c r="JQ13" s="227">
        <v>10.5</v>
      </c>
      <c r="JR13" s="227">
        <v>10.5</v>
      </c>
      <c r="JS13" s="227">
        <v>10.5</v>
      </c>
      <c r="JT13" s="227">
        <v>10.5</v>
      </c>
      <c r="JU13" s="227">
        <v>10.5</v>
      </c>
      <c r="JV13" s="227">
        <v>10.5</v>
      </c>
      <c r="JW13" s="227">
        <v>10.5</v>
      </c>
      <c r="JX13" s="227">
        <v>10.5</v>
      </c>
      <c r="JY13" s="227">
        <v>10.5</v>
      </c>
      <c r="JZ13" s="227">
        <v>10.5</v>
      </c>
      <c r="KA13" s="227">
        <v>10.5</v>
      </c>
      <c r="KB13" s="227">
        <v>5</v>
      </c>
      <c r="KC13" s="83"/>
      <c r="KD13" s="83"/>
      <c r="KE13" s="83"/>
      <c r="KF13" s="83"/>
      <c r="KG13" s="83"/>
      <c r="KH13" s="83"/>
      <c r="KI13" s="83"/>
      <c r="KJ13" s="84"/>
      <c r="KK13" s="85"/>
      <c r="KL13" s="83"/>
      <c r="KM13" s="83"/>
      <c r="KN13" s="83"/>
      <c r="KO13" s="83"/>
      <c r="KP13" s="358">
        <v>5</v>
      </c>
      <c r="KQ13" s="358">
        <v>10.5</v>
      </c>
      <c r="KR13" s="358">
        <v>10.5</v>
      </c>
      <c r="KS13" s="358">
        <v>10.5</v>
      </c>
      <c r="KT13" s="358">
        <v>10.5</v>
      </c>
      <c r="KU13" s="358">
        <v>10.5</v>
      </c>
      <c r="KV13" s="358">
        <v>10.5</v>
      </c>
      <c r="KW13" s="358">
        <v>10.5</v>
      </c>
      <c r="KX13" s="358">
        <v>10.5</v>
      </c>
      <c r="KY13" s="358">
        <v>10.5</v>
      </c>
      <c r="KZ13" s="321">
        <v>10.5</v>
      </c>
      <c r="LA13" s="358">
        <v>10.5</v>
      </c>
      <c r="LB13" s="358">
        <v>10.5</v>
      </c>
      <c r="LC13" s="358">
        <v>10.5</v>
      </c>
      <c r="LD13" s="358">
        <v>5</v>
      </c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5"/>
      <c r="LQ13" s="83"/>
      <c r="LR13" s="227">
        <v>5</v>
      </c>
      <c r="LS13" s="227">
        <v>10.5</v>
      </c>
      <c r="LT13" s="227">
        <v>10.5</v>
      </c>
      <c r="LU13" s="227">
        <v>10.5</v>
      </c>
      <c r="LV13" s="227">
        <v>10.5</v>
      </c>
      <c r="LW13" s="227">
        <v>10.5</v>
      </c>
      <c r="LX13" s="227">
        <v>10.5</v>
      </c>
      <c r="LY13" s="227">
        <v>10.5</v>
      </c>
      <c r="LZ13" s="227">
        <v>10.5</v>
      </c>
      <c r="MA13" s="227">
        <v>10.5</v>
      </c>
      <c r="MB13" s="227">
        <v>10.5</v>
      </c>
      <c r="MC13" s="227">
        <v>10.5</v>
      </c>
      <c r="MD13" s="227">
        <v>10.5</v>
      </c>
      <c r="ME13" s="227">
        <v>10.5</v>
      </c>
      <c r="MF13" s="227">
        <v>5</v>
      </c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372">
        <v>5</v>
      </c>
      <c r="MU13" s="355">
        <v>11</v>
      </c>
      <c r="MV13" s="355">
        <v>11</v>
      </c>
      <c r="MW13" s="355">
        <v>11</v>
      </c>
      <c r="MX13" s="355">
        <v>11</v>
      </c>
      <c r="MY13" s="355">
        <v>11</v>
      </c>
      <c r="MZ13" s="355">
        <v>11</v>
      </c>
      <c r="NA13" s="355">
        <v>11</v>
      </c>
      <c r="NB13" s="355">
        <v>11</v>
      </c>
      <c r="NC13" s="355">
        <v>11</v>
      </c>
      <c r="ND13" s="355">
        <v>11</v>
      </c>
      <c r="NE13" s="355">
        <v>10.5</v>
      </c>
      <c r="NF13" s="355">
        <v>10.5</v>
      </c>
      <c r="NG13" s="355">
        <v>10.5</v>
      </c>
      <c r="NH13" s="355">
        <v>10.5</v>
      </c>
      <c r="NI13" s="305">
        <v>10.5</v>
      </c>
      <c r="NJ13" s="305">
        <v>10.5</v>
      </c>
      <c r="NK13" s="305">
        <v>10.5</v>
      </c>
      <c r="NL13" s="305">
        <v>10.5</v>
      </c>
      <c r="NM13" s="305">
        <v>5</v>
      </c>
      <c r="NN13" s="83"/>
      <c r="NO13" s="83"/>
      <c r="NP13" s="83"/>
      <c r="NQ13" s="83"/>
      <c r="NR13" s="83"/>
      <c r="NS13" s="83"/>
      <c r="NT13" s="83"/>
      <c r="NU13" s="83"/>
      <c r="NV13" s="227">
        <v>5</v>
      </c>
      <c r="NW13" s="227">
        <v>10.5</v>
      </c>
      <c r="NX13" s="229">
        <v>10.5</v>
      </c>
      <c r="NY13" s="389">
        <v>10.5</v>
      </c>
      <c r="NZ13" s="389">
        <v>10.5</v>
      </c>
      <c r="OA13" s="389">
        <v>10.5</v>
      </c>
      <c r="OB13" s="389">
        <v>10.5</v>
      </c>
      <c r="OC13" s="389">
        <v>10.5</v>
      </c>
      <c r="OD13" s="389">
        <v>10.5</v>
      </c>
      <c r="OE13" s="389">
        <v>10.5</v>
      </c>
      <c r="OF13" s="389">
        <v>10.5</v>
      </c>
      <c r="OG13" s="389">
        <v>10.5</v>
      </c>
      <c r="OH13" s="389">
        <v>10.5</v>
      </c>
      <c r="OI13" s="389">
        <v>10.5</v>
      </c>
      <c r="OJ13" s="389">
        <v>5</v>
      </c>
      <c r="OK13" s="134"/>
      <c r="OL13" s="134"/>
      <c r="OM13" s="134"/>
      <c r="ON13" s="134"/>
      <c r="OO13" s="134"/>
      <c r="OP13" s="134"/>
      <c r="OQ13" s="134"/>
      <c r="OR13" s="134"/>
      <c r="OS13" s="134"/>
      <c r="OT13" s="134"/>
      <c r="OU13" s="134"/>
      <c r="OV13" s="134"/>
      <c r="OW13" s="134"/>
      <c r="OX13" s="134">
        <v>5</v>
      </c>
      <c r="OY13" s="134">
        <v>10.5</v>
      </c>
      <c r="OZ13" s="134">
        <v>10.5</v>
      </c>
      <c r="PA13" s="134">
        <v>10.5</v>
      </c>
      <c r="PB13" s="134">
        <v>10.5</v>
      </c>
      <c r="PC13" s="134">
        <v>10.5</v>
      </c>
    </row>
    <row r="14" spans="1:419" ht="16.5" customHeight="1" x14ac:dyDescent="0.25">
      <c r="A14" s="399"/>
      <c r="B14" s="299" t="s">
        <v>57</v>
      </c>
      <c r="C14" s="212" t="str">
        <f t="shared" si="0"/>
        <v xml:space="preserve">Валиев </v>
      </c>
      <c r="D14" s="128">
        <v>4</v>
      </c>
      <c r="E14" s="251">
        <v>3</v>
      </c>
      <c r="F14" s="379" t="s">
        <v>51</v>
      </c>
      <c r="G14" s="216" t="s">
        <v>3</v>
      </c>
      <c r="H14" s="244" t="s">
        <v>0</v>
      </c>
      <c r="I14" s="220" t="s">
        <v>302</v>
      </c>
      <c r="J14" s="374">
        <v>-37</v>
      </c>
      <c r="K14" s="368">
        <v>1995</v>
      </c>
      <c r="L14" s="368">
        <f ca="1">SUM($X14:OFFSET($X14,0,DATEVALUE("31.12."&amp;(YEAR(TODAY())))-DATEVALUE("01.01."&amp;YEAR(TODAY()))))</f>
        <v>1842.5</v>
      </c>
      <c r="M14" s="368">
        <f ca="1">SUM($X14:OFFSET($X14,0,TODAY()-DATEVALUE("01.01."&amp;YEAR(TODAY()))))</f>
        <v>1439.5</v>
      </c>
      <c r="N14" s="364">
        <f ca="1">COUNTIF($X14:OFFSET($X14,0,TODAY()-DATEVALUE("01.01."&amp;YEAR(TODAY()))),$N$3)</f>
        <v>18</v>
      </c>
      <c r="O14" s="364">
        <f ca="1">COUNTIFS($X14:OFFSET($X14,0,TODAY()-DATEVALUE("01.01."&amp;YEAR(TODAY()))),$O$3,$X$2:OFFSET($X$2,0,TODAY()-DATEVALUE("01.01."&amp;YEAR(TODAY()))),"&lt;&gt;вс")</f>
        <v>24</v>
      </c>
      <c r="P14" s="364">
        <f ca="1">COUNTIF($X14:OFFSET($X14,0,TODAY()-DATEVALUE("01.01."&amp;YEAR(TODAY()))),"БЛ")</f>
        <v>0</v>
      </c>
      <c r="Q14" s="364">
        <f ca="1">COUNTIFS($X14:OFFSET($X14,0,TODAY()-DATEVALUE("01.01."&amp;YEAR(TODAY()))),"К",$X$2:OFFSET($X$2,0,TODAY()-DATEVALUE("01.01."&amp;YEAR(TODAY()))),"&lt;&gt;вс",$X$2:OFFSET($X$2,0,TODAY()-DATEVALUE("01.01."&amp;YEAR(TODAY()))),"&lt;&gt;сб")*8</f>
        <v>0</v>
      </c>
      <c r="R14" s="364"/>
      <c r="S14" s="364"/>
      <c r="T14" s="364"/>
      <c r="U14" s="364"/>
      <c r="V14" s="364"/>
      <c r="W14" s="364"/>
      <c r="X14" s="83"/>
      <c r="Y14" s="83"/>
      <c r="Z14" s="83"/>
      <c r="AA14" s="157" t="s">
        <v>201</v>
      </c>
      <c r="AB14" s="157" t="s">
        <v>201</v>
      </c>
      <c r="AC14" s="83">
        <v>5</v>
      </c>
      <c r="AD14" s="83">
        <v>10.5</v>
      </c>
      <c r="AE14" s="83">
        <v>10.5</v>
      </c>
      <c r="AF14" s="83">
        <v>10.5</v>
      </c>
      <c r="AG14" s="83">
        <v>10.5</v>
      </c>
      <c r="AH14" s="83">
        <v>10.5</v>
      </c>
      <c r="AI14" s="83">
        <v>10.5</v>
      </c>
      <c r="AJ14" s="83">
        <v>10.5</v>
      </c>
      <c r="AK14" s="83">
        <v>10.5</v>
      </c>
      <c r="AL14" s="83">
        <v>10.5</v>
      </c>
      <c r="AM14" s="83">
        <v>10.5</v>
      </c>
      <c r="AN14" s="83">
        <v>10.5</v>
      </c>
      <c r="AO14" s="83">
        <v>10.5</v>
      </c>
      <c r="AP14" s="83">
        <v>10.5</v>
      </c>
      <c r="AQ14" s="227">
        <v>10.5</v>
      </c>
      <c r="AR14" s="227">
        <v>10.5</v>
      </c>
      <c r="AS14" s="227">
        <v>10.5</v>
      </c>
      <c r="AT14" s="227">
        <v>10.5</v>
      </c>
      <c r="AU14" s="227">
        <v>10.5</v>
      </c>
      <c r="AV14" s="227">
        <v>10.5</v>
      </c>
      <c r="AW14" s="227">
        <v>10.5</v>
      </c>
      <c r="AX14" s="227">
        <v>10.5</v>
      </c>
      <c r="AY14" s="227">
        <v>10.5</v>
      </c>
      <c r="AZ14" s="227">
        <v>10.5</v>
      </c>
      <c r="BA14" s="227">
        <v>10.5</v>
      </c>
      <c r="BB14" s="229">
        <v>10.5</v>
      </c>
      <c r="BC14" s="227">
        <v>10.5</v>
      </c>
      <c r="BD14" s="227">
        <v>10.5</v>
      </c>
      <c r="BE14" s="227">
        <v>5</v>
      </c>
      <c r="BF14" s="65"/>
      <c r="BG14" s="65"/>
      <c r="BH14" s="65"/>
      <c r="BI14" s="65"/>
      <c r="BJ14" s="265" t="s">
        <v>379</v>
      </c>
      <c r="BK14" s="265" t="s">
        <v>379</v>
      </c>
      <c r="BL14" s="265" t="s">
        <v>379</v>
      </c>
      <c r="BM14" s="265" t="s">
        <v>379</v>
      </c>
      <c r="BN14" s="265" t="s">
        <v>379</v>
      </c>
      <c r="BO14" s="265" t="s">
        <v>379</v>
      </c>
      <c r="BP14" s="265" t="s">
        <v>379</v>
      </c>
      <c r="BQ14" s="265" t="s">
        <v>379</v>
      </c>
      <c r="BR14" s="265" t="s">
        <v>379</v>
      </c>
      <c r="BS14" s="265" t="s">
        <v>379</v>
      </c>
      <c r="BT14" s="265" t="s">
        <v>379</v>
      </c>
      <c r="BU14" s="265" t="s">
        <v>379</v>
      </c>
      <c r="BV14" s="265" t="s">
        <v>379</v>
      </c>
      <c r="BW14" s="265" t="s">
        <v>379</v>
      </c>
      <c r="BX14" s="65"/>
      <c r="BY14" s="65"/>
      <c r="BZ14" s="65"/>
      <c r="CA14" s="65"/>
      <c r="CB14" s="65"/>
      <c r="CC14" s="65"/>
      <c r="CD14" s="98"/>
      <c r="CE14" s="247" t="s">
        <v>201</v>
      </c>
      <c r="CF14" s="157" t="s">
        <v>201</v>
      </c>
      <c r="CG14" s="227">
        <v>5</v>
      </c>
      <c r="CH14" s="227">
        <v>10.5</v>
      </c>
      <c r="CI14" s="227">
        <v>10.5</v>
      </c>
      <c r="CJ14" s="227">
        <v>10.5</v>
      </c>
      <c r="CK14" s="227">
        <v>10.5</v>
      </c>
      <c r="CL14" s="227">
        <v>10.5</v>
      </c>
      <c r="CM14" s="227">
        <v>10.5</v>
      </c>
      <c r="CN14" s="227">
        <v>5</v>
      </c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157" t="s">
        <v>201</v>
      </c>
      <c r="DA14" s="157" t="s">
        <v>201</v>
      </c>
      <c r="DB14" s="83">
        <v>5</v>
      </c>
      <c r="DC14" s="83">
        <v>10.5</v>
      </c>
      <c r="DD14" s="83">
        <v>10.5</v>
      </c>
      <c r="DE14" s="83">
        <v>10.5</v>
      </c>
      <c r="DF14" s="83">
        <v>10.5</v>
      </c>
      <c r="DG14" s="83">
        <v>10.5</v>
      </c>
      <c r="DH14" s="83">
        <v>10.5</v>
      </c>
      <c r="DI14" s="83">
        <v>10.5</v>
      </c>
      <c r="DJ14" s="85">
        <v>10.5</v>
      </c>
      <c r="DK14" s="83">
        <v>10.5</v>
      </c>
      <c r="DL14" s="83">
        <v>10.5</v>
      </c>
      <c r="DM14" s="83">
        <v>5</v>
      </c>
      <c r="DN14" s="249" t="s">
        <v>379</v>
      </c>
      <c r="DO14" s="249" t="s">
        <v>379</v>
      </c>
      <c r="DP14" s="249" t="s">
        <v>379</v>
      </c>
      <c r="DQ14" s="249" t="s">
        <v>379</v>
      </c>
      <c r="DR14" s="249" t="s">
        <v>379</v>
      </c>
      <c r="DS14" s="249" t="s">
        <v>379</v>
      </c>
      <c r="DT14" s="249" t="s">
        <v>379</v>
      </c>
      <c r="DU14" s="249" t="s">
        <v>379</v>
      </c>
      <c r="DV14" s="249" t="s">
        <v>379</v>
      </c>
      <c r="DW14" s="249" t="s">
        <v>379</v>
      </c>
      <c r="DX14" s="249" t="s">
        <v>379</v>
      </c>
      <c r="DY14" s="249" t="s">
        <v>379</v>
      </c>
      <c r="DZ14" s="249" t="s">
        <v>379</v>
      </c>
      <c r="EA14" s="83"/>
      <c r="EB14" s="157" t="s">
        <v>201</v>
      </c>
      <c r="EC14" s="157" t="s">
        <v>201</v>
      </c>
      <c r="ED14" s="227">
        <v>5</v>
      </c>
      <c r="EE14" s="227">
        <v>10.5</v>
      </c>
      <c r="EF14" s="227">
        <v>10.5</v>
      </c>
      <c r="EG14" s="227">
        <v>10.5</v>
      </c>
      <c r="EH14" s="227">
        <v>10.5</v>
      </c>
      <c r="EI14" s="227">
        <v>10.5</v>
      </c>
      <c r="EJ14" s="227">
        <v>10.5</v>
      </c>
      <c r="EK14" s="227">
        <v>10.5</v>
      </c>
      <c r="EL14" s="227">
        <v>10.5</v>
      </c>
      <c r="EM14" s="227">
        <v>10.5</v>
      </c>
      <c r="EN14" s="226">
        <v>10.5</v>
      </c>
      <c r="EO14" s="227">
        <v>10.5</v>
      </c>
      <c r="EP14" s="227">
        <v>10.5</v>
      </c>
      <c r="EQ14" s="227">
        <v>10.5</v>
      </c>
      <c r="ER14" s="227">
        <v>5</v>
      </c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65"/>
      <c r="FE14" s="65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157" t="s">
        <v>201</v>
      </c>
      <c r="FS14" s="157" t="s">
        <v>201</v>
      </c>
      <c r="FT14" s="286">
        <v>5</v>
      </c>
      <c r="FU14" s="286">
        <v>10.5</v>
      </c>
      <c r="FV14" s="286">
        <v>10.5</v>
      </c>
      <c r="FW14" s="286">
        <v>10.5</v>
      </c>
      <c r="FX14" s="286">
        <v>10.5</v>
      </c>
      <c r="FY14" s="286">
        <v>10.5</v>
      </c>
      <c r="FZ14" s="286">
        <v>10.5</v>
      </c>
      <c r="GA14" s="286">
        <v>10.5</v>
      </c>
      <c r="GB14" s="286">
        <v>10.5</v>
      </c>
      <c r="GC14" s="286">
        <v>10.5</v>
      </c>
      <c r="GD14" s="286">
        <v>10.5</v>
      </c>
      <c r="GE14" s="286">
        <v>10.5</v>
      </c>
      <c r="GF14" s="286">
        <v>10.5</v>
      </c>
      <c r="GG14" s="286">
        <v>10.5</v>
      </c>
      <c r="GH14" s="353">
        <v>5</v>
      </c>
      <c r="GI14" s="305">
        <v>10.5</v>
      </c>
      <c r="GJ14" s="305">
        <v>10.5</v>
      </c>
      <c r="GK14" s="305">
        <v>10.5</v>
      </c>
      <c r="GL14" s="305">
        <v>10.5</v>
      </c>
      <c r="GM14" s="305">
        <v>10.5</v>
      </c>
      <c r="GN14" s="305">
        <v>10.5</v>
      </c>
      <c r="GO14" s="227">
        <v>4</v>
      </c>
      <c r="GP14" s="227">
        <v>10.5</v>
      </c>
      <c r="GQ14" s="227">
        <v>10.5</v>
      </c>
      <c r="GR14" s="227">
        <v>10.5</v>
      </c>
      <c r="GS14" s="227">
        <v>10.5</v>
      </c>
      <c r="GT14" s="227">
        <v>10.5</v>
      </c>
      <c r="GU14" s="227">
        <v>10.5</v>
      </c>
      <c r="GV14" s="227">
        <v>10.5</v>
      </c>
      <c r="GW14" s="226">
        <v>10.5</v>
      </c>
      <c r="GX14" s="227">
        <v>10.5</v>
      </c>
      <c r="GY14" s="227">
        <v>10.5</v>
      </c>
      <c r="GZ14" s="227">
        <v>10.5</v>
      </c>
      <c r="HA14" s="227">
        <v>10.5</v>
      </c>
      <c r="HB14" s="227">
        <v>10.5</v>
      </c>
      <c r="HC14" s="227">
        <v>6.5</v>
      </c>
      <c r="HD14" s="83"/>
      <c r="HE14" s="83"/>
      <c r="HF14" s="83"/>
      <c r="HG14" s="83"/>
      <c r="HH14" s="83"/>
      <c r="HI14" s="83"/>
      <c r="HJ14" s="83"/>
      <c r="HK14" s="83"/>
      <c r="HL14" s="83"/>
      <c r="HM14" s="83"/>
      <c r="HN14" s="83"/>
      <c r="HO14" s="255" t="s">
        <v>201</v>
      </c>
      <c r="HP14" s="255" t="s">
        <v>201</v>
      </c>
      <c r="HQ14" s="304">
        <v>5</v>
      </c>
      <c r="HR14" s="304">
        <v>10.5</v>
      </c>
      <c r="HS14" s="304">
        <v>10.5</v>
      </c>
      <c r="HT14" s="304">
        <v>10.5</v>
      </c>
      <c r="HU14" s="304">
        <v>10.5</v>
      </c>
      <c r="HV14" s="304">
        <v>10.5</v>
      </c>
      <c r="HW14" s="304">
        <v>10.5</v>
      </c>
      <c r="HX14" s="304">
        <v>5</v>
      </c>
      <c r="HY14" s="83"/>
      <c r="HZ14" s="83"/>
      <c r="IA14" s="83"/>
      <c r="IB14" s="85"/>
      <c r="IC14" s="83"/>
      <c r="ID14" s="83"/>
      <c r="IE14" s="83"/>
      <c r="IF14" s="83"/>
      <c r="IG14" s="83"/>
      <c r="IH14" s="83"/>
      <c r="II14" s="83"/>
      <c r="IJ14" s="157" t="s">
        <v>201</v>
      </c>
      <c r="IK14" s="157" t="s">
        <v>201</v>
      </c>
      <c r="IL14" s="227">
        <v>5</v>
      </c>
      <c r="IM14" s="227">
        <v>10.5</v>
      </c>
      <c r="IN14" s="227">
        <v>10.5</v>
      </c>
      <c r="IO14" s="227">
        <v>10.5</v>
      </c>
      <c r="IP14" s="227">
        <v>10.5</v>
      </c>
      <c r="IQ14" s="227">
        <v>10.5</v>
      </c>
      <c r="IR14" s="227">
        <v>10.5</v>
      </c>
      <c r="IS14" s="227">
        <v>10.5</v>
      </c>
      <c r="IT14" s="227">
        <v>10.5</v>
      </c>
      <c r="IU14" s="227">
        <v>10.5</v>
      </c>
      <c r="IV14" s="227">
        <v>10.5</v>
      </c>
      <c r="IW14" s="227">
        <v>10.5</v>
      </c>
      <c r="IX14" s="227">
        <v>10.5</v>
      </c>
      <c r="IY14" s="227">
        <v>10.5</v>
      </c>
      <c r="IZ14" s="227">
        <v>5</v>
      </c>
      <c r="JA14" s="65"/>
      <c r="JB14" s="81"/>
      <c r="JC14" s="83"/>
      <c r="JD14" s="83"/>
      <c r="JE14" s="83"/>
      <c r="JF14" s="83"/>
      <c r="JG14" s="85"/>
      <c r="JH14" s="83"/>
      <c r="JI14" s="83"/>
      <c r="JJ14" s="83"/>
      <c r="JK14" s="83"/>
      <c r="JL14" s="157" t="s">
        <v>201</v>
      </c>
      <c r="JM14" s="157" t="s">
        <v>201</v>
      </c>
      <c r="JN14" s="304">
        <v>5</v>
      </c>
      <c r="JO14" s="304">
        <v>10.5</v>
      </c>
      <c r="JP14" s="304">
        <v>10.5</v>
      </c>
      <c r="JQ14" s="304">
        <v>10.5</v>
      </c>
      <c r="JR14" s="304">
        <v>10.5</v>
      </c>
      <c r="JS14" s="304">
        <v>10.5</v>
      </c>
      <c r="JT14" s="304">
        <v>10.5</v>
      </c>
      <c r="JU14" s="304">
        <v>10.5</v>
      </c>
      <c r="JV14" s="304">
        <v>10.5</v>
      </c>
      <c r="JW14" s="304">
        <v>10.5</v>
      </c>
      <c r="JX14" s="304">
        <v>10.5</v>
      </c>
      <c r="JY14" s="304">
        <v>10.5</v>
      </c>
      <c r="JZ14" s="304">
        <v>10.5</v>
      </c>
      <c r="KA14" s="304">
        <v>10.5</v>
      </c>
      <c r="KB14" s="304">
        <v>5</v>
      </c>
      <c r="KC14" s="83"/>
      <c r="KD14" s="83"/>
      <c r="KE14" s="83"/>
      <c r="KF14" s="83"/>
      <c r="KG14" s="83"/>
      <c r="KH14" s="83"/>
      <c r="KI14" s="83"/>
      <c r="KJ14" s="84"/>
      <c r="KK14" s="85"/>
      <c r="KL14" s="83"/>
      <c r="KM14" s="81"/>
      <c r="KN14" s="157" t="s">
        <v>201</v>
      </c>
      <c r="KO14" s="157" t="s">
        <v>201</v>
      </c>
      <c r="KP14" s="81">
        <v>5</v>
      </c>
      <c r="KQ14" s="81">
        <v>10.5</v>
      </c>
      <c r="KR14" s="81">
        <v>10.5</v>
      </c>
      <c r="KS14" s="81">
        <v>10.5</v>
      </c>
      <c r="KT14" s="81">
        <v>10.5</v>
      </c>
      <c r="KU14" s="81">
        <v>10.5</v>
      </c>
      <c r="KV14" s="81">
        <v>10.5</v>
      </c>
      <c r="KW14" s="81">
        <v>10.5</v>
      </c>
      <c r="KX14" s="81">
        <v>10.5</v>
      </c>
      <c r="KY14" s="81">
        <v>10.5</v>
      </c>
      <c r="KZ14" s="81">
        <v>10.5</v>
      </c>
      <c r="LA14" s="321">
        <v>10.5</v>
      </c>
      <c r="LB14" s="81">
        <v>10.5</v>
      </c>
      <c r="LC14" s="81">
        <v>10.5</v>
      </c>
      <c r="LD14" s="381">
        <v>10.5</v>
      </c>
      <c r="LE14" s="381">
        <v>10.5</v>
      </c>
      <c r="LF14" s="381">
        <v>10.5</v>
      </c>
      <c r="LG14" s="381">
        <v>10.5</v>
      </c>
      <c r="LH14" s="381">
        <v>10.5</v>
      </c>
      <c r="LI14" s="381">
        <v>10.5</v>
      </c>
      <c r="LJ14" s="381">
        <v>10.5</v>
      </c>
      <c r="LK14" s="381">
        <v>5</v>
      </c>
      <c r="LL14" s="83"/>
      <c r="LM14" s="83"/>
      <c r="LN14" s="83"/>
      <c r="LO14" s="83"/>
      <c r="LP14" s="85"/>
      <c r="LQ14" s="83"/>
      <c r="LR14" s="83"/>
      <c r="LS14" s="83"/>
      <c r="LT14" s="83"/>
      <c r="LU14" s="83"/>
      <c r="LV14" s="83"/>
      <c r="LW14" s="83"/>
      <c r="LX14" s="83"/>
      <c r="LY14" s="83">
        <v>5</v>
      </c>
      <c r="LZ14" s="83">
        <v>10.5</v>
      </c>
      <c r="MA14" s="83">
        <v>10.5</v>
      </c>
      <c r="MB14" s="83">
        <v>10.5</v>
      </c>
      <c r="MC14" s="83">
        <v>10.5</v>
      </c>
      <c r="MD14" s="83">
        <v>10.5</v>
      </c>
      <c r="ME14" s="83">
        <v>10.5</v>
      </c>
      <c r="MF14" s="83">
        <v>10.5</v>
      </c>
      <c r="MG14" s="83">
        <v>10.5</v>
      </c>
      <c r="MH14" s="83">
        <v>10.5</v>
      </c>
      <c r="MI14" s="83">
        <v>10.5</v>
      </c>
      <c r="MJ14" s="321">
        <v>10.5</v>
      </c>
      <c r="MK14" s="83">
        <v>10.5</v>
      </c>
      <c r="ML14" s="83">
        <v>5</v>
      </c>
      <c r="MM14" s="83"/>
      <c r="MN14" s="83"/>
      <c r="MO14" s="83"/>
      <c r="MP14" s="83"/>
      <c r="MQ14" s="83"/>
      <c r="MR14" s="83"/>
      <c r="MS14" s="83"/>
      <c r="MT14" s="85"/>
      <c r="MU14" s="83"/>
      <c r="MV14" s="83"/>
      <c r="MW14" s="83"/>
      <c r="MX14" s="83"/>
      <c r="MY14" s="83"/>
      <c r="MZ14" s="83"/>
      <c r="NA14" s="83">
        <v>5</v>
      </c>
      <c r="NB14" s="83">
        <v>10.5</v>
      </c>
      <c r="NC14" s="83">
        <v>10.5</v>
      </c>
      <c r="ND14" s="83">
        <v>10.5</v>
      </c>
      <c r="NE14" s="83">
        <v>10.5</v>
      </c>
      <c r="NF14" s="83">
        <v>10.5</v>
      </c>
      <c r="NG14" s="83">
        <v>10.5</v>
      </c>
      <c r="NH14" s="83">
        <v>10.5</v>
      </c>
      <c r="NI14" s="83">
        <v>10.5</v>
      </c>
      <c r="NJ14" s="83">
        <v>10.5</v>
      </c>
      <c r="NK14" s="83">
        <v>10.5</v>
      </c>
      <c r="NL14" s="83">
        <v>10.5</v>
      </c>
      <c r="NM14" s="83">
        <v>10.5</v>
      </c>
      <c r="NN14" s="83">
        <v>5</v>
      </c>
      <c r="NO14" s="83"/>
      <c r="NP14" s="83"/>
      <c r="NQ14" s="83"/>
      <c r="NR14" s="83"/>
      <c r="NS14" s="83"/>
      <c r="NT14" s="83"/>
      <c r="NU14" s="83"/>
      <c r="NV14" s="83"/>
      <c r="NW14" s="83"/>
      <c r="NX14" s="84"/>
      <c r="NY14" s="134"/>
      <c r="NZ14" s="134"/>
      <c r="OA14" s="134"/>
      <c r="OB14" s="134"/>
      <c r="OC14" s="318">
        <v>5</v>
      </c>
      <c r="OD14" s="318">
        <v>10.5</v>
      </c>
      <c r="OE14" s="318">
        <v>10.5</v>
      </c>
      <c r="OF14" s="318">
        <v>10.5</v>
      </c>
      <c r="OG14" s="318">
        <v>10.5</v>
      </c>
      <c r="OH14" s="318">
        <v>10.5</v>
      </c>
      <c r="OI14" s="318">
        <v>10.5</v>
      </c>
      <c r="OJ14" s="318">
        <v>10.5</v>
      </c>
      <c r="OK14" s="318">
        <v>10.5</v>
      </c>
      <c r="OL14" s="318">
        <v>10.5</v>
      </c>
      <c r="OM14" s="318">
        <v>10.5</v>
      </c>
      <c r="ON14" s="318">
        <v>10.5</v>
      </c>
      <c r="OO14" s="318">
        <v>10.5</v>
      </c>
      <c r="OP14" s="318">
        <v>10.5</v>
      </c>
      <c r="OQ14" s="318">
        <v>5</v>
      </c>
      <c r="OR14" s="134"/>
      <c r="OS14" s="134"/>
      <c r="OT14" s="134"/>
      <c r="OU14" s="134"/>
      <c r="OV14" s="134"/>
      <c r="OW14" s="134"/>
      <c r="OX14" s="134">
        <v>5</v>
      </c>
      <c r="OY14" s="134">
        <v>10.5</v>
      </c>
      <c r="OZ14" s="134">
        <v>10.5</v>
      </c>
      <c r="PA14" s="134">
        <v>10.5</v>
      </c>
      <c r="PB14" s="134">
        <v>10.5</v>
      </c>
      <c r="PC14" s="134">
        <v>10.5</v>
      </c>
    </row>
    <row r="15" spans="1:419" ht="16.5" customHeight="1" x14ac:dyDescent="0.25">
      <c r="A15" s="1"/>
      <c r="B15" s="212" t="s">
        <v>404</v>
      </c>
      <c r="C15" s="212" t="str">
        <f t="shared" si="0"/>
        <v xml:space="preserve">Нишонов </v>
      </c>
      <c r="D15" s="128"/>
      <c r="E15" s="251"/>
      <c r="F15" s="379" t="s">
        <v>48</v>
      </c>
      <c r="G15" s="216"/>
      <c r="H15" s="244"/>
      <c r="I15" s="219" t="s">
        <v>300</v>
      </c>
      <c r="J15" s="374"/>
      <c r="K15" s="368"/>
      <c r="L15" s="368"/>
      <c r="M15" s="368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83"/>
      <c r="Y15" s="83"/>
      <c r="Z15" s="83"/>
      <c r="AA15" s="157"/>
      <c r="AB15" s="157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9"/>
      <c r="BC15" s="227"/>
      <c r="BD15" s="227"/>
      <c r="BE15" s="227"/>
      <c r="BF15" s="65"/>
      <c r="BG15" s="65"/>
      <c r="BH15" s="65"/>
      <c r="BI15" s="65"/>
      <c r="BJ15" s="265"/>
      <c r="BK15" s="265"/>
      <c r="BL15" s="265"/>
      <c r="BM15" s="265"/>
      <c r="BN15" s="265"/>
      <c r="BO15" s="265"/>
      <c r="BP15" s="265"/>
      <c r="BQ15" s="265"/>
      <c r="BR15" s="265"/>
      <c r="BS15" s="265"/>
      <c r="BT15" s="265"/>
      <c r="BU15" s="265"/>
      <c r="BV15" s="265"/>
      <c r="BW15" s="265"/>
      <c r="BX15" s="65"/>
      <c r="BY15" s="65"/>
      <c r="BZ15" s="65"/>
      <c r="CA15" s="65"/>
      <c r="CB15" s="65"/>
      <c r="CC15" s="65"/>
      <c r="CD15" s="98"/>
      <c r="CE15" s="247"/>
      <c r="CF15" s="157"/>
      <c r="CG15" s="227"/>
      <c r="CH15" s="227"/>
      <c r="CI15" s="227"/>
      <c r="CJ15" s="227"/>
      <c r="CK15" s="227"/>
      <c r="CL15" s="227"/>
      <c r="CM15" s="227"/>
      <c r="CN15" s="227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157"/>
      <c r="DA15" s="157"/>
      <c r="DB15" s="83"/>
      <c r="DC15" s="83"/>
      <c r="DD15" s="83"/>
      <c r="DE15" s="83"/>
      <c r="DF15" s="83"/>
      <c r="DG15" s="83"/>
      <c r="DH15" s="83"/>
      <c r="DI15" s="83"/>
      <c r="DJ15" s="85"/>
      <c r="DK15" s="83"/>
      <c r="DL15" s="83"/>
      <c r="DM15" s="83"/>
      <c r="DN15" s="249"/>
      <c r="DO15" s="249"/>
      <c r="DP15" s="249"/>
      <c r="DQ15" s="249"/>
      <c r="DR15" s="249"/>
      <c r="DS15" s="249"/>
      <c r="DT15" s="249"/>
      <c r="DU15" s="249"/>
      <c r="DV15" s="249"/>
      <c r="DW15" s="249"/>
      <c r="DX15" s="249"/>
      <c r="DY15" s="249"/>
      <c r="DZ15" s="249"/>
      <c r="EA15" s="83"/>
      <c r="EB15" s="157"/>
      <c r="EC15" s="157"/>
      <c r="ED15" s="227"/>
      <c r="EE15" s="227"/>
      <c r="EF15" s="227"/>
      <c r="EG15" s="227"/>
      <c r="EH15" s="227"/>
      <c r="EI15" s="227"/>
      <c r="EJ15" s="227"/>
      <c r="EK15" s="227"/>
      <c r="EL15" s="227"/>
      <c r="EM15" s="227"/>
      <c r="EN15" s="226"/>
      <c r="EO15" s="227"/>
      <c r="EP15" s="227"/>
      <c r="EQ15" s="227"/>
      <c r="ER15" s="227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65"/>
      <c r="FE15" s="65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157"/>
      <c r="FS15" s="157"/>
      <c r="FT15" s="286"/>
      <c r="FU15" s="286"/>
      <c r="FV15" s="286"/>
      <c r="FW15" s="286"/>
      <c r="FX15" s="286"/>
      <c r="FY15" s="286"/>
      <c r="FZ15" s="286"/>
      <c r="GA15" s="286"/>
      <c r="GB15" s="286"/>
      <c r="GC15" s="286"/>
      <c r="GD15" s="286"/>
      <c r="GE15" s="286"/>
      <c r="GF15" s="286"/>
      <c r="GG15" s="286"/>
      <c r="GH15" s="353"/>
      <c r="GI15" s="305"/>
      <c r="GJ15" s="305"/>
      <c r="GK15" s="305"/>
      <c r="GL15" s="305"/>
      <c r="GM15" s="305"/>
      <c r="GN15" s="305"/>
      <c r="GO15" s="227"/>
      <c r="GP15" s="227"/>
      <c r="GQ15" s="227"/>
      <c r="GR15" s="227"/>
      <c r="GS15" s="227"/>
      <c r="GT15" s="227"/>
      <c r="GU15" s="227"/>
      <c r="GV15" s="227"/>
      <c r="GW15" s="226"/>
      <c r="GX15" s="227"/>
      <c r="GY15" s="227"/>
      <c r="GZ15" s="227"/>
      <c r="HA15" s="227"/>
      <c r="HB15" s="227"/>
      <c r="HC15" s="227"/>
      <c r="HD15" s="83"/>
      <c r="HE15" s="83"/>
      <c r="HF15" s="83"/>
      <c r="HG15" s="83"/>
      <c r="HH15" s="83"/>
      <c r="HI15" s="83"/>
      <c r="HJ15" s="83"/>
      <c r="HK15" s="83"/>
      <c r="HL15" s="83"/>
      <c r="HM15" s="83"/>
      <c r="HN15" s="83"/>
      <c r="HO15" s="255"/>
      <c r="HP15" s="255"/>
      <c r="HQ15" s="304"/>
      <c r="HR15" s="304"/>
      <c r="HS15" s="304"/>
      <c r="HT15" s="304"/>
      <c r="HU15" s="304"/>
      <c r="HV15" s="304"/>
      <c r="HW15" s="304"/>
      <c r="HX15" s="304"/>
      <c r="HY15" s="83"/>
      <c r="HZ15" s="83"/>
      <c r="IA15" s="83"/>
      <c r="IB15" s="85"/>
      <c r="IC15" s="83"/>
      <c r="ID15" s="83"/>
      <c r="IE15" s="83"/>
      <c r="IF15" s="83"/>
      <c r="IG15" s="83"/>
      <c r="IH15" s="83"/>
      <c r="II15" s="83"/>
      <c r="IJ15" s="157"/>
      <c r="IK15" s="157"/>
      <c r="IL15" s="227"/>
      <c r="IM15" s="227"/>
      <c r="IN15" s="227"/>
      <c r="IO15" s="227"/>
      <c r="IP15" s="227"/>
      <c r="IQ15" s="227"/>
      <c r="IR15" s="227"/>
      <c r="IS15" s="227"/>
      <c r="IT15" s="227"/>
      <c r="IU15" s="227"/>
      <c r="IV15" s="227"/>
      <c r="IW15" s="227"/>
      <c r="IX15" s="227"/>
      <c r="IY15" s="227"/>
      <c r="IZ15" s="227"/>
      <c r="JA15" s="65"/>
      <c r="JB15" s="81"/>
      <c r="JC15" s="83"/>
      <c r="JD15" s="83"/>
      <c r="JE15" s="83"/>
      <c r="JF15" s="83"/>
      <c r="JG15" s="85"/>
      <c r="JH15" s="83"/>
      <c r="JI15" s="83"/>
      <c r="JJ15" s="83"/>
      <c r="JK15" s="83"/>
      <c r="JL15" s="83"/>
      <c r="JM15" s="83"/>
      <c r="JN15" s="83"/>
      <c r="JO15" s="83"/>
      <c r="JP15" s="83"/>
      <c r="JQ15" s="83"/>
      <c r="JR15" s="83"/>
      <c r="JS15" s="83"/>
      <c r="JT15" s="83"/>
      <c r="JU15" s="83"/>
      <c r="JV15" s="83"/>
      <c r="JW15" s="83"/>
      <c r="JX15" s="83"/>
      <c r="JY15" s="83"/>
      <c r="JZ15" s="83"/>
      <c r="KA15" s="83"/>
      <c r="KB15" s="83"/>
      <c r="KC15" s="83"/>
      <c r="KD15" s="83"/>
      <c r="KE15" s="83"/>
      <c r="KF15" s="83"/>
      <c r="KG15" s="83"/>
      <c r="KH15" s="83"/>
      <c r="KI15" s="83"/>
      <c r="KJ15" s="84"/>
      <c r="KK15" s="85"/>
      <c r="KL15" s="83"/>
      <c r="KM15" s="81"/>
      <c r="KN15" s="81"/>
      <c r="KO15" s="81"/>
      <c r="KP15" s="81"/>
      <c r="KQ15" s="81"/>
      <c r="KR15" s="81"/>
      <c r="KS15" s="81"/>
      <c r="KT15" s="81"/>
      <c r="KU15" s="81"/>
      <c r="KV15" s="81"/>
      <c r="KW15" s="81"/>
      <c r="KX15" s="81"/>
      <c r="KY15" s="81"/>
      <c r="KZ15" s="81"/>
      <c r="LA15" s="81"/>
      <c r="LB15" s="81"/>
      <c r="LC15" s="81"/>
      <c r="LD15" s="381">
        <v>5</v>
      </c>
      <c r="LE15" s="381" t="s">
        <v>362</v>
      </c>
      <c r="LF15" s="381" t="s">
        <v>362</v>
      </c>
      <c r="LG15" s="381" t="s">
        <v>362</v>
      </c>
      <c r="LH15" s="381" t="s">
        <v>362</v>
      </c>
      <c r="LI15" s="381" t="s">
        <v>362</v>
      </c>
      <c r="LJ15" s="381" t="s">
        <v>362</v>
      </c>
      <c r="LK15" s="381" t="s">
        <v>362</v>
      </c>
      <c r="LL15" s="83"/>
      <c r="LM15" s="83"/>
      <c r="LN15" s="83"/>
      <c r="LO15" s="83"/>
      <c r="LP15" s="85"/>
      <c r="LQ15" s="83"/>
      <c r="LR15" s="83">
        <v>5</v>
      </c>
      <c r="LS15" s="83">
        <v>10.5</v>
      </c>
      <c r="LT15" s="83">
        <v>10.5</v>
      </c>
      <c r="LU15" s="83">
        <v>10.5</v>
      </c>
      <c r="LV15" s="83">
        <v>10.5</v>
      </c>
      <c r="LW15" s="83">
        <v>10.5</v>
      </c>
      <c r="LX15" s="83">
        <v>10.5</v>
      </c>
      <c r="LY15" s="375">
        <v>10.5</v>
      </c>
      <c r="LZ15" s="375">
        <v>10.5</v>
      </c>
      <c r="MA15" s="375">
        <v>10.5</v>
      </c>
      <c r="MB15" s="375">
        <v>10.5</v>
      </c>
      <c r="MC15" s="416">
        <v>10.5</v>
      </c>
      <c r="MD15" s="375">
        <v>10.5</v>
      </c>
      <c r="ME15" s="375">
        <v>5</v>
      </c>
      <c r="MF15" s="235" t="s">
        <v>379</v>
      </c>
      <c r="MG15" s="235" t="s">
        <v>379</v>
      </c>
      <c r="MH15" s="235" t="s">
        <v>379</v>
      </c>
      <c r="MI15" s="235" t="s">
        <v>379</v>
      </c>
      <c r="MJ15" s="235" t="s">
        <v>379</v>
      </c>
      <c r="MK15" s="235" t="s">
        <v>379</v>
      </c>
      <c r="ML15" s="235" t="s">
        <v>379</v>
      </c>
      <c r="MM15" s="235" t="s">
        <v>379</v>
      </c>
      <c r="MN15" s="235" t="s">
        <v>379</v>
      </c>
      <c r="MO15" s="235" t="s">
        <v>379</v>
      </c>
      <c r="MP15" s="235" t="s">
        <v>379</v>
      </c>
      <c r="MQ15" s="235" t="s">
        <v>379</v>
      </c>
      <c r="MR15" s="235" t="s">
        <v>379</v>
      </c>
      <c r="MS15" s="235" t="s">
        <v>379</v>
      </c>
      <c r="MT15" s="311">
        <v>5</v>
      </c>
      <c r="MU15" s="305">
        <v>10.5</v>
      </c>
      <c r="MV15" s="305">
        <v>10.5</v>
      </c>
      <c r="MW15" s="305">
        <v>10.5</v>
      </c>
      <c r="MX15" s="305">
        <v>10.5</v>
      </c>
      <c r="MY15" s="305">
        <v>10.5</v>
      </c>
      <c r="MZ15" s="305">
        <v>10.5</v>
      </c>
      <c r="NA15" s="305">
        <v>10.5</v>
      </c>
      <c r="NB15" s="305">
        <v>10.5</v>
      </c>
      <c r="NC15" s="305">
        <v>10.5</v>
      </c>
      <c r="ND15" s="305">
        <v>10.5</v>
      </c>
      <c r="NE15" s="305">
        <v>10.5</v>
      </c>
      <c r="NF15" s="305">
        <v>10.5</v>
      </c>
      <c r="NG15" s="305">
        <v>10.5</v>
      </c>
      <c r="NH15" s="305">
        <v>5</v>
      </c>
      <c r="NI15" s="83"/>
      <c r="NJ15" s="83"/>
      <c r="NK15" s="83"/>
      <c r="NL15" s="83"/>
      <c r="NM15" s="83"/>
      <c r="NN15" s="83"/>
      <c r="NO15" s="83"/>
      <c r="NP15" s="83"/>
      <c r="NQ15" s="83"/>
      <c r="NR15" s="83"/>
      <c r="NS15" s="83"/>
      <c r="NT15" s="83"/>
      <c r="NU15" s="83"/>
      <c r="NV15" s="356">
        <v>5</v>
      </c>
      <c r="NW15" s="356">
        <v>10.5</v>
      </c>
      <c r="NX15" s="455">
        <v>10.5</v>
      </c>
      <c r="NY15" s="456">
        <v>10.5</v>
      </c>
      <c r="NZ15" s="456">
        <v>10.5</v>
      </c>
      <c r="OA15" s="456">
        <v>10.5</v>
      </c>
      <c r="OB15" s="456">
        <v>10.5</v>
      </c>
      <c r="OC15" s="456">
        <v>10.5</v>
      </c>
      <c r="OD15" s="456">
        <v>10.5</v>
      </c>
      <c r="OE15" s="456">
        <v>10.5</v>
      </c>
      <c r="OF15" s="456">
        <v>10.5</v>
      </c>
      <c r="OG15" s="456">
        <v>10.5</v>
      </c>
      <c r="OH15" s="456">
        <v>10.5</v>
      </c>
      <c r="OI15" s="456">
        <v>10.5</v>
      </c>
      <c r="OJ15" s="456">
        <v>5</v>
      </c>
      <c r="OK15" s="318"/>
      <c r="OL15" s="318"/>
      <c r="OM15" s="318"/>
      <c r="ON15" s="318"/>
      <c r="OO15" s="318"/>
      <c r="OP15" s="318"/>
      <c r="OQ15" s="318"/>
      <c r="OR15" s="318"/>
      <c r="OS15" s="318"/>
      <c r="OT15" s="318"/>
      <c r="OU15" s="318"/>
      <c r="OV15" s="318"/>
      <c r="OW15" s="318"/>
      <c r="OX15" s="318"/>
      <c r="OY15" s="318"/>
      <c r="OZ15" s="318"/>
      <c r="PA15" s="318"/>
      <c r="PB15" s="318"/>
      <c r="PC15" s="318"/>
    </row>
    <row r="16" spans="1:419" ht="15.75" x14ac:dyDescent="0.25">
      <c r="A16" s="1"/>
      <c r="B16" s="212" t="s">
        <v>70</v>
      </c>
      <c r="C16" s="214" t="str">
        <f t="shared" si="0"/>
        <v xml:space="preserve">Равшанов </v>
      </c>
      <c r="D16" s="128">
        <v>6</v>
      </c>
      <c r="E16" s="251">
        <v>3</v>
      </c>
      <c r="F16" s="379" t="s">
        <v>48</v>
      </c>
      <c r="G16" s="216" t="s">
        <v>3</v>
      </c>
      <c r="H16" s="244" t="s">
        <v>345</v>
      </c>
      <c r="I16" s="219" t="s">
        <v>300</v>
      </c>
      <c r="J16" s="374">
        <v>-101</v>
      </c>
      <c r="K16" s="368">
        <v>1995</v>
      </c>
      <c r="L16" s="368">
        <f ca="1">SUM($X16:OFFSET($X16,0,DATEVALUE("31.12."&amp;(YEAR(TODAY())))-DATEVALUE("01.01."&amp;YEAR(TODAY()))))</f>
        <v>1575</v>
      </c>
      <c r="M16" s="368">
        <f ca="1">SUM($X16:OFFSET($X16,0,TODAY()-DATEVALUE("01.01."&amp;YEAR(TODAY()))))</f>
        <v>1151</v>
      </c>
      <c r="N16" s="364">
        <f ca="1">COUNTIF($X16:OFFSET($X16,0,TODAY()-DATEVALUE("01.01."&amp;YEAR(TODAY()))),$N$3)</f>
        <v>4</v>
      </c>
      <c r="O16" s="364">
        <f ca="1">COUNTIFS($X16:OFFSET($X16,0,TODAY()-DATEVALUE("01.01."&amp;YEAR(TODAY()))),$O$3,$X$2:OFFSET($X$2,0,TODAY()-DATEVALUE("01.01."&amp;YEAR(TODAY()))),"&lt;&gt;вс")</f>
        <v>25</v>
      </c>
      <c r="P16" s="364">
        <f ca="1">COUNTIF($X16:OFFSET($X16,0,TODAY()-DATEVALUE("01.01."&amp;YEAR(TODAY()))),"БЛ")</f>
        <v>28</v>
      </c>
      <c r="Q16" s="364">
        <f ca="1">COUNTIFS($X16:OFFSET($X16,0,TODAY()-DATEVALUE("01.01."&amp;YEAR(TODAY()))),"К",$X$2:OFFSET($X$2,0,TODAY()-DATEVALUE("01.01."&amp;YEAR(TODAY()))),"&lt;&gt;вс",$X$2:OFFSET($X$2,0,TODAY()-DATEVALUE("01.01."&amp;YEAR(TODAY()))),"&lt;&gt;сб")*8</f>
        <v>0</v>
      </c>
      <c r="R16" s="364"/>
      <c r="S16" s="364"/>
      <c r="T16" s="364"/>
      <c r="U16" s="364"/>
      <c r="V16" s="364"/>
      <c r="W16" s="364"/>
      <c r="X16" s="83"/>
      <c r="Y16" s="83"/>
      <c r="Z16" s="83"/>
      <c r="AA16" s="83"/>
      <c r="AB16" s="83"/>
      <c r="AC16" s="228">
        <v>5</v>
      </c>
      <c r="AD16" s="83">
        <v>10.5</v>
      </c>
      <c r="AE16" s="83">
        <v>10.5</v>
      </c>
      <c r="AF16" s="83">
        <v>10.5</v>
      </c>
      <c r="AG16" s="83">
        <v>10.5</v>
      </c>
      <c r="AH16" s="83">
        <v>10.5</v>
      </c>
      <c r="AI16" s="83">
        <v>10.5</v>
      </c>
      <c r="AJ16" s="83">
        <v>10.5</v>
      </c>
      <c r="AK16" s="83">
        <v>10.5</v>
      </c>
      <c r="AL16" s="83">
        <v>10.5</v>
      </c>
      <c r="AM16" s="83">
        <v>10.5</v>
      </c>
      <c r="AN16" s="83">
        <v>10.5</v>
      </c>
      <c r="AO16" s="83">
        <v>10.5</v>
      </c>
      <c r="AP16" s="83">
        <v>10.5</v>
      </c>
      <c r="AQ16" s="83">
        <v>10.5</v>
      </c>
      <c r="AR16" s="83">
        <v>10.5</v>
      </c>
      <c r="AS16" s="83">
        <v>10.5</v>
      </c>
      <c r="AT16" s="83">
        <v>10.5</v>
      </c>
      <c r="AU16" s="83">
        <v>10.5</v>
      </c>
      <c r="AV16" s="83">
        <v>10.5</v>
      </c>
      <c r="AW16" s="83">
        <v>10.5</v>
      </c>
      <c r="AX16" s="83">
        <v>10.5</v>
      </c>
      <c r="AY16" s="83">
        <v>10.5</v>
      </c>
      <c r="AZ16" s="83">
        <v>10.5</v>
      </c>
      <c r="BA16" s="83">
        <v>10.5</v>
      </c>
      <c r="BB16" s="84">
        <v>10.5</v>
      </c>
      <c r="BC16" s="83">
        <v>10.5</v>
      </c>
      <c r="BD16" s="83">
        <v>10.5</v>
      </c>
      <c r="BE16" s="83">
        <v>5</v>
      </c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98"/>
      <c r="CE16" s="85"/>
      <c r="CF16" s="83"/>
      <c r="CG16" s="83">
        <v>5</v>
      </c>
      <c r="CH16" s="83">
        <v>10.5</v>
      </c>
      <c r="CI16" s="83">
        <v>10.5</v>
      </c>
      <c r="CJ16" s="83">
        <v>10.5</v>
      </c>
      <c r="CK16" s="83">
        <v>10.5</v>
      </c>
      <c r="CL16" s="83">
        <v>10.5</v>
      </c>
      <c r="CM16" s="83">
        <v>10.5</v>
      </c>
      <c r="CN16" s="83">
        <v>10.5</v>
      </c>
      <c r="CO16" s="83">
        <v>10.5</v>
      </c>
      <c r="CP16" s="83">
        <v>10.5</v>
      </c>
      <c r="CQ16" s="83">
        <v>10.5</v>
      </c>
      <c r="CR16" s="83">
        <v>10.5</v>
      </c>
      <c r="CS16" s="83">
        <v>10.5</v>
      </c>
      <c r="CT16" s="83">
        <v>10.5</v>
      </c>
      <c r="CU16" s="83">
        <v>5</v>
      </c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262">
        <v>5</v>
      </c>
      <c r="DJ16" s="85">
        <v>10.5</v>
      </c>
      <c r="DK16" s="83">
        <v>10.5</v>
      </c>
      <c r="DL16" s="83">
        <v>10.5</v>
      </c>
      <c r="DM16" s="83">
        <v>10.5</v>
      </c>
      <c r="DN16" s="83">
        <v>10.5</v>
      </c>
      <c r="DO16" s="83">
        <v>5</v>
      </c>
      <c r="DP16" s="249" t="s">
        <v>379</v>
      </c>
      <c r="DQ16" s="249" t="s">
        <v>379</v>
      </c>
      <c r="DR16" s="249" t="s">
        <v>379</v>
      </c>
      <c r="DS16" s="249" t="s">
        <v>379</v>
      </c>
      <c r="DT16" s="249" t="s">
        <v>379</v>
      </c>
      <c r="DU16" s="249" t="s">
        <v>379</v>
      </c>
      <c r="DV16" s="249" t="s">
        <v>379</v>
      </c>
      <c r="DW16" s="249" t="s">
        <v>379</v>
      </c>
      <c r="DX16" s="249" t="s">
        <v>379</v>
      </c>
      <c r="DY16" s="249" t="s">
        <v>379</v>
      </c>
      <c r="DZ16" s="249" t="s">
        <v>379</v>
      </c>
      <c r="EA16" s="249" t="s">
        <v>379</v>
      </c>
      <c r="EB16" s="249" t="s">
        <v>379</v>
      </c>
      <c r="EC16" s="249" t="s">
        <v>379</v>
      </c>
      <c r="ED16" s="305">
        <v>5</v>
      </c>
      <c r="EE16" s="305">
        <v>10.5</v>
      </c>
      <c r="EF16" s="305">
        <v>10.5</v>
      </c>
      <c r="EG16" s="305">
        <v>10.5</v>
      </c>
      <c r="EH16" s="305">
        <v>10.5</v>
      </c>
      <c r="EI16" s="305">
        <v>10.5</v>
      </c>
      <c r="EJ16" s="305">
        <v>10.5</v>
      </c>
      <c r="EK16" s="305">
        <v>10.5</v>
      </c>
      <c r="EL16" s="305">
        <v>10.5</v>
      </c>
      <c r="EM16" s="305">
        <v>10.5</v>
      </c>
      <c r="EN16" s="311">
        <v>10.5</v>
      </c>
      <c r="EO16" s="305">
        <v>10.5</v>
      </c>
      <c r="EP16" s="305">
        <v>10.5</v>
      </c>
      <c r="EQ16" s="305">
        <v>10.5</v>
      </c>
      <c r="ER16" s="305">
        <v>5</v>
      </c>
      <c r="ES16" s="83"/>
      <c r="ET16" s="83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302">
        <v>5</v>
      </c>
      <c r="FG16" s="302">
        <v>10.5</v>
      </c>
      <c r="FH16" s="302">
        <v>10.5</v>
      </c>
      <c r="FI16" s="302">
        <v>10.5</v>
      </c>
      <c r="FJ16" s="302">
        <v>10.5</v>
      </c>
      <c r="FK16" s="302">
        <v>10.5</v>
      </c>
      <c r="FL16" s="302">
        <v>10.5</v>
      </c>
      <c r="FM16" s="305">
        <v>10.5</v>
      </c>
      <c r="FN16" s="305">
        <v>10.5</v>
      </c>
      <c r="FO16" s="305">
        <v>10.5</v>
      </c>
      <c r="FP16" s="305">
        <v>10.5</v>
      </c>
      <c r="FQ16" s="305">
        <v>10.5</v>
      </c>
      <c r="FR16" s="305">
        <v>10.5</v>
      </c>
      <c r="FS16" s="305">
        <v>10.5</v>
      </c>
      <c r="FT16" s="305">
        <v>5</v>
      </c>
      <c r="FU16" s="81"/>
      <c r="FV16" s="81"/>
      <c r="FW16" s="81"/>
      <c r="FX16" s="81"/>
      <c r="FY16" s="81"/>
      <c r="FZ16" s="81"/>
      <c r="GA16" s="81"/>
      <c r="GB16" s="81"/>
      <c r="GC16" s="81"/>
      <c r="GD16" s="81"/>
      <c r="GE16" s="81"/>
      <c r="GF16" s="360" t="s">
        <v>264</v>
      </c>
      <c r="GG16" s="360" t="s">
        <v>264</v>
      </c>
      <c r="GH16" s="81" t="s">
        <v>264</v>
      </c>
      <c r="GI16" s="81" t="s">
        <v>264</v>
      </c>
      <c r="GJ16" s="81" t="s">
        <v>264</v>
      </c>
      <c r="GK16" s="81" t="s">
        <v>264</v>
      </c>
      <c r="GL16" s="81" t="s">
        <v>264</v>
      </c>
      <c r="GM16" s="157" t="s">
        <v>201</v>
      </c>
      <c r="GN16" s="157" t="s">
        <v>201</v>
      </c>
      <c r="GO16" s="305">
        <v>10.5</v>
      </c>
      <c r="GP16" s="305">
        <v>10.5</v>
      </c>
      <c r="GQ16" s="305">
        <v>10.5</v>
      </c>
      <c r="GR16" s="305">
        <v>10.5</v>
      </c>
      <c r="GS16" s="305">
        <v>10.5</v>
      </c>
      <c r="GT16" s="305">
        <v>10.5</v>
      </c>
      <c r="GU16" s="305">
        <v>10.5</v>
      </c>
      <c r="GV16" s="305">
        <v>5</v>
      </c>
      <c r="GW16" s="85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255" t="s">
        <v>201</v>
      </c>
      <c r="HI16" s="255" t="s">
        <v>201</v>
      </c>
      <c r="HJ16" s="358">
        <v>5</v>
      </c>
      <c r="HK16" s="358">
        <v>10.5</v>
      </c>
      <c r="HL16" s="358">
        <v>10.5</v>
      </c>
      <c r="HM16" s="358">
        <v>10.5</v>
      </c>
      <c r="HN16" s="358">
        <v>10.5</v>
      </c>
      <c r="HO16" s="358">
        <v>10.5</v>
      </c>
      <c r="HP16" s="358">
        <v>10.5</v>
      </c>
      <c r="HQ16" s="303">
        <v>10.5</v>
      </c>
      <c r="HR16" s="303">
        <v>10.5</v>
      </c>
      <c r="HS16" s="303">
        <v>10.5</v>
      </c>
      <c r="HT16" s="303">
        <v>10.5</v>
      </c>
      <c r="HU16" s="303">
        <v>5</v>
      </c>
      <c r="HV16" s="249" t="s">
        <v>379</v>
      </c>
      <c r="HW16" s="249" t="s">
        <v>379</v>
      </c>
      <c r="HX16" s="249" t="s">
        <v>379</v>
      </c>
      <c r="HY16" s="249" t="s">
        <v>379</v>
      </c>
      <c r="HZ16" s="249" t="s">
        <v>379</v>
      </c>
      <c r="IA16" s="249" t="s">
        <v>379</v>
      </c>
      <c r="IB16" s="258" t="s">
        <v>379</v>
      </c>
      <c r="IC16" s="249" t="s">
        <v>379</v>
      </c>
      <c r="ID16" s="249" t="s">
        <v>379</v>
      </c>
      <c r="IE16" s="81" t="s">
        <v>362</v>
      </c>
      <c r="IF16" s="81" t="s">
        <v>362</v>
      </c>
      <c r="IG16" s="81" t="s">
        <v>362</v>
      </c>
      <c r="IH16" s="81" t="s">
        <v>362</v>
      </c>
      <c r="II16" s="81" t="s">
        <v>362</v>
      </c>
      <c r="IJ16" s="83" t="s">
        <v>362</v>
      </c>
      <c r="IK16" s="83" t="s">
        <v>362</v>
      </c>
      <c r="IL16" s="83" t="s">
        <v>362</v>
      </c>
      <c r="IM16" s="83" t="s">
        <v>362</v>
      </c>
      <c r="IN16" s="83" t="s">
        <v>362</v>
      </c>
      <c r="IO16" s="83" t="s">
        <v>362</v>
      </c>
      <c r="IP16" s="83" t="s">
        <v>362</v>
      </c>
      <c r="IQ16" s="83" t="s">
        <v>362</v>
      </c>
      <c r="IR16" s="83" t="s">
        <v>362</v>
      </c>
      <c r="IS16" s="83" t="s">
        <v>362</v>
      </c>
      <c r="IT16" s="83" t="s">
        <v>362</v>
      </c>
      <c r="IU16" s="83" t="s">
        <v>362</v>
      </c>
      <c r="IV16" s="83" t="s">
        <v>362</v>
      </c>
      <c r="IW16" s="83" t="s">
        <v>362</v>
      </c>
      <c r="IX16" s="83" t="s">
        <v>362</v>
      </c>
      <c r="IY16" s="83" t="s">
        <v>362</v>
      </c>
      <c r="IZ16" s="83" t="s">
        <v>362</v>
      </c>
      <c r="JA16" s="65"/>
      <c r="JB16" s="81"/>
      <c r="JC16" s="83"/>
      <c r="JD16" s="83"/>
      <c r="JE16" s="83"/>
      <c r="JF16" s="83"/>
      <c r="JG16" s="85"/>
      <c r="JH16" s="83"/>
      <c r="JI16" s="83"/>
      <c r="JJ16" s="83"/>
      <c r="JK16" s="83"/>
      <c r="JL16" s="83"/>
      <c r="JM16" s="83"/>
      <c r="JN16" s="83" t="s">
        <v>362</v>
      </c>
      <c r="JO16" s="83" t="s">
        <v>362</v>
      </c>
      <c r="JP16" s="83" t="s">
        <v>362</v>
      </c>
      <c r="JQ16" s="83" t="s">
        <v>362</v>
      </c>
      <c r="JR16" s="83" t="s">
        <v>362</v>
      </c>
      <c r="JS16" s="83" t="s">
        <v>362</v>
      </c>
      <c r="JT16" s="83" t="s">
        <v>264</v>
      </c>
      <c r="JU16" s="83">
        <v>5</v>
      </c>
      <c r="JV16" s="228">
        <v>10.5</v>
      </c>
      <c r="JW16" s="228">
        <v>10.5</v>
      </c>
      <c r="JX16" s="228">
        <v>10.5</v>
      </c>
      <c r="JY16" s="228">
        <v>10.5</v>
      </c>
      <c r="JZ16" s="228">
        <v>10.5</v>
      </c>
      <c r="KA16" s="228">
        <v>10.5</v>
      </c>
      <c r="KB16" s="228">
        <v>5</v>
      </c>
      <c r="KC16" s="83"/>
      <c r="KD16" s="83"/>
      <c r="KE16" s="83"/>
      <c r="KF16" s="83"/>
      <c r="KG16" s="83"/>
      <c r="KH16" s="83"/>
      <c r="KI16" s="83"/>
      <c r="KJ16" s="253" t="s">
        <v>379</v>
      </c>
      <c r="KK16" s="258" t="s">
        <v>379</v>
      </c>
      <c r="KL16" s="249" t="s">
        <v>379</v>
      </c>
      <c r="KM16" s="249" t="s">
        <v>379</v>
      </c>
      <c r="KN16" s="249" t="s">
        <v>379</v>
      </c>
      <c r="KO16" s="249" t="s">
        <v>379</v>
      </c>
      <c r="KP16" s="356">
        <v>5</v>
      </c>
      <c r="KQ16" s="356">
        <v>10.5</v>
      </c>
      <c r="KR16" s="356">
        <v>10.5</v>
      </c>
      <c r="KS16" s="356">
        <v>10.5</v>
      </c>
      <c r="KT16" s="356">
        <v>10.5</v>
      </c>
      <c r="KU16" s="356">
        <v>10.5</v>
      </c>
      <c r="KV16" s="356">
        <v>10.5</v>
      </c>
      <c r="KW16" s="356">
        <v>10.5</v>
      </c>
      <c r="KX16" s="356">
        <v>10.5</v>
      </c>
      <c r="KY16" s="356">
        <v>10.5</v>
      </c>
      <c r="KZ16" s="356">
        <v>10.5</v>
      </c>
      <c r="LA16" s="356">
        <v>10.5</v>
      </c>
      <c r="LB16" s="356">
        <v>10.5</v>
      </c>
      <c r="LC16" s="356">
        <v>10.5</v>
      </c>
      <c r="LD16" s="356">
        <v>10.5</v>
      </c>
      <c r="LE16" s="356">
        <v>10.5</v>
      </c>
      <c r="LF16" s="356">
        <v>10.5</v>
      </c>
      <c r="LG16" s="356">
        <v>10.5</v>
      </c>
      <c r="LH16" s="228">
        <v>10.5</v>
      </c>
      <c r="LI16" s="228">
        <v>10.5</v>
      </c>
      <c r="LJ16" s="228">
        <v>10.5</v>
      </c>
      <c r="LK16" s="228">
        <v>5</v>
      </c>
      <c r="LL16" s="81"/>
      <c r="LM16" s="81"/>
      <c r="LN16" s="81"/>
      <c r="LO16" s="81"/>
      <c r="LP16" s="268"/>
      <c r="LQ16" s="81"/>
      <c r="LR16" s="83">
        <v>5</v>
      </c>
      <c r="LS16" s="83">
        <v>10.5</v>
      </c>
      <c r="LT16" s="83">
        <v>10.5</v>
      </c>
      <c r="LU16" s="83">
        <v>10.5</v>
      </c>
      <c r="LV16" s="321">
        <v>10.5</v>
      </c>
      <c r="LW16" s="83">
        <v>10.5</v>
      </c>
      <c r="LX16" s="83">
        <v>10.5</v>
      </c>
      <c r="LY16" s="83">
        <v>10.5</v>
      </c>
      <c r="LZ16" s="83">
        <v>10.5</v>
      </c>
      <c r="MA16" s="83">
        <v>10.5</v>
      </c>
      <c r="MB16" s="83">
        <v>10.5</v>
      </c>
      <c r="MC16" s="83">
        <v>10.5</v>
      </c>
      <c r="MD16" s="83">
        <v>10.5</v>
      </c>
      <c r="ME16" s="83">
        <v>10.5</v>
      </c>
      <c r="MF16" s="83">
        <v>5</v>
      </c>
      <c r="MG16" s="83"/>
      <c r="MH16" s="83"/>
      <c r="MI16" s="83"/>
      <c r="MJ16" s="83"/>
      <c r="MK16" s="83"/>
      <c r="ML16" s="83"/>
      <c r="MM16" s="83"/>
      <c r="MN16" s="83"/>
      <c r="MO16" s="83"/>
      <c r="MP16" s="83"/>
      <c r="MQ16" s="83"/>
      <c r="MR16" s="83"/>
      <c r="MS16" s="83"/>
      <c r="MT16" s="447">
        <v>5</v>
      </c>
      <c r="MU16" s="354">
        <v>10.5</v>
      </c>
      <c r="MV16" s="354">
        <v>10.5</v>
      </c>
      <c r="MW16" s="354">
        <v>10.5</v>
      </c>
      <c r="MX16" s="354">
        <v>10.5</v>
      </c>
      <c r="MY16" s="354">
        <v>10.5</v>
      </c>
      <c r="MZ16" s="354">
        <v>10.5</v>
      </c>
      <c r="NA16" s="354">
        <v>10.5</v>
      </c>
      <c r="NB16" s="358">
        <v>10.5</v>
      </c>
      <c r="NC16" s="358">
        <v>10.5</v>
      </c>
      <c r="ND16" s="358">
        <v>10.5</v>
      </c>
      <c r="NE16" s="358">
        <v>10.5</v>
      </c>
      <c r="NF16" s="305">
        <v>10.5</v>
      </c>
      <c r="NG16" s="305">
        <v>10.5</v>
      </c>
      <c r="NH16" s="305">
        <v>5</v>
      </c>
      <c r="NI16" s="83"/>
      <c r="NJ16" s="83"/>
      <c r="NK16" s="83"/>
      <c r="NL16" s="83"/>
      <c r="NM16" s="83"/>
      <c r="NN16" s="83"/>
      <c r="NO16" s="83"/>
      <c r="NP16" s="83"/>
      <c r="NQ16" s="83"/>
      <c r="NR16" s="83"/>
      <c r="NS16" s="83"/>
      <c r="NT16" s="83"/>
      <c r="NU16" s="83"/>
      <c r="NV16" s="83"/>
      <c r="NW16" s="83"/>
      <c r="NX16" s="84"/>
      <c r="NY16" s="134"/>
      <c r="NZ16" s="134"/>
      <c r="OA16" s="134"/>
      <c r="OB16" s="134"/>
      <c r="OC16" s="134"/>
      <c r="OD16" s="134"/>
      <c r="OE16" s="134"/>
      <c r="OF16" s="134"/>
      <c r="OG16" s="134"/>
      <c r="OH16" s="134"/>
      <c r="OI16" s="134"/>
      <c r="OJ16" s="134"/>
      <c r="OK16" s="134"/>
      <c r="OL16" s="134"/>
      <c r="OM16" s="134"/>
      <c r="ON16" s="134"/>
      <c r="OO16" s="134"/>
      <c r="OP16" s="134"/>
      <c r="OQ16" s="134"/>
      <c r="OR16" s="134"/>
      <c r="OS16" s="134"/>
      <c r="OT16" s="134"/>
      <c r="OU16" s="134"/>
      <c r="OV16" s="134"/>
      <c r="OW16" s="134"/>
      <c r="OX16" s="134">
        <v>5</v>
      </c>
      <c r="OY16" s="134">
        <v>10.5</v>
      </c>
      <c r="OZ16" s="134">
        <v>10.5</v>
      </c>
      <c r="PA16" s="134">
        <v>10.5</v>
      </c>
      <c r="PB16" s="134">
        <v>10.5</v>
      </c>
      <c r="PC16" s="134">
        <v>10.5</v>
      </c>
    </row>
    <row r="17" spans="1:419" ht="15.75" x14ac:dyDescent="0.25">
      <c r="A17" s="399"/>
      <c r="B17" s="214" t="s">
        <v>95</v>
      </c>
      <c r="C17" s="212" t="str">
        <f t="shared" si="0"/>
        <v xml:space="preserve">Ихматуллаев </v>
      </c>
      <c r="D17" s="128">
        <v>6</v>
      </c>
      <c r="E17" s="251">
        <v>3</v>
      </c>
      <c r="F17" s="379" t="s">
        <v>48</v>
      </c>
      <c r="G17" s="216" t="s">
        <v>2</v>
      </c>
      <c r="H17" s="244" t="s">
        <v>0</v>
      </c>
      <c r="I17" s="219" t="s">
        <v>306</v>
      </c>
      <c r="J17" s="374">
        <v>-88</v>
      </c>
      <c r="K17" s="368">
        <v>1995</v>
      </c>
      <c r="L17" s="368">
        <f ca="1">SUM($X17:OFFSET($X17,0,DATEVALUE("31.12."&amp;(YEAR(TODAY())))-DATEVALUE("01.01."&amp;YEAR(TODAY()))))</f>
        <v>1817.5</v>
      </c>
      <c r="M17" s="368">
        <f ca="1">SUM($X17:OFFSET($X17,0,TODAY()-DATEVALUE("01.01."&amp;YEAR(TODAY()))))</f>
        <v>1367.5</v>
      </c>
      <c r="N17" s="364">
        <f ca="1">COUNTIF($X17:OFFSET($X17,0,TODAY()-DATEVALUE("01.01."&amp;YEAR(TODAY()))),$N$3)</f>
        <v>0</v>
      </c>
      <c r="O17" s="364">
        <f ca="1">COUNTIFS($X17:OFFSET($X17,0,TODAY()-DATEVALUE("01.01."&amp;YEAR(TODAY()))),$O$3,$X$2:OFFSET($X$2,0,TODAY()-DATEVALUE("01.01."&amp;YEAR(TODAY()))),"&lt;&gt;вс")</f>
        <v>26</v>
      </c>
      <c r="P17" s="364">
        <f ca="1">COUNTIF($X17:OFFSET($X17,0,TODAY()-DATEVALUE("01.01."&amp;YEAR(TODAY()))),"БЛ")</f>
        <v>0</v>
      </c>
      <c r="Q17" s="364">
        <f ca="1">COUNTIFS($X17:OFFSET($X17,0,TODAY()-DATEVALUE("01.01."&amp;YEAR(TODAY()))),"К",$X$2:OFFSET($X$2,0,TODAY()-DATEVALUE("01.01."&amp;YEAR(TODAY()))),"&lt;&gt;вс",$X$2:OFFSET($X$2,0,TODAY()-DATEVALUE("01.01."&amp;YEAR(TODAY()))),"&lt;&gt;сб")*8</f>
        <v>0</v>
      </c>
      <c r="R17" s="364"/>
      <c r="S17" s="364"/>
      <c r="T17" s="364"/>
      <c r="U17" s="364"/>
      <c r="V17" s="364"/>
      <c r="W17" s="364"/>
      <c r="X17" s="83">
        <v>10.5</v>
      </c>
      <c r="Y17" s="83">
        <v>10.5</v>
      </c>
      <c r="Z17" s="83">
        <v>10.5</v>
      </c>
      <c r="AA17" s="83">
        <v>10.5</v>
      </c>
      <c r="AB17" s="83">
        <v>10.5</v>
      </c>
      <c r="AC17" s="225">
        <v>5</v>
      </c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98"/>
      <c r="BC17" s="65"/>
      <c r="BD17" s="65"/>
      <c r="BE17" s="83">
        <v>5</v>
      </c>
      <c r="BF17" s="83">
        <v>10.5</v>
      </c>
      <c r="BG17" s="83">
        <v>10.5</v>
      </c>
      <c r="BH17" s="83">
        <v>10.5</v>
      </c>
      <c r="BI17" s="83">
        <v>10.5</v>
      </c>
      <c r="BJ17" s="83">
        <v>10.5</v>
      </c>
      <c r="BK17" s="83">
        <v>10.5</v>
      </c>
      <c r="BL17" s="83">
        <v>10.5</v>
      </c>
      <c r="BM17" s="83">
        <v>10.5</v>
      </c>
      <c r="BN17" s="83">
        <v>10.5</v>
      </c>
      <c r="BO17" s="83">
        <v>10.5</v>
      </c>
      <c r="BP17" s="83">
        <v>10.5</v>
      </c>
      <c r="BQ17" s="83">
        <v>10.5</v>
      </c>
      <c r="BR17" s="83">
        <v>10.5</v>
      </c>
      <c r="BS17" s="83">
        <v>10.5</v>
      </c>
      <c r="BT17" s="83">
        <v>10.5</v>
      </c>
      <c r="BU17" s="83">
        <v>10.5</v>
      </c>
      <c r="BV17" s="83">
        <v>10.5</v>
      </c>
      <c r="BW17" s="83">
        <v>10.5</v>
      </c>
      <c r="BX17" s="83">
        <v>10.5</v>
      </c>
      <c r="BY17" s="83">
        <v>10.5</v>
      </c>
      <c r="BZ17" s="83">
        <v>10.5</v>
      </c>
      <c r="CA17" s="83">
        <v>10.5</v>
      </c>
      <c r="CB17" s="83">
        <v>10.5</v>
      </c>
      <c r="CC17" s="83">
        <v>10.5</v>
      </c>
      <c r="CD17" s="84">
        <v>10.5</v>
      </c>
      <c r="CE17" s="85">
        <v>10.5</v>
      </c>
      <c r="CF17" s="83">
        <v>10.5</v>
      </c>
      <c r="CG17" s="83">
        <v>5</v>
      </c>
      <c r="CH17" s="83"/>
      <c r="CI17" s="83"/>
      <c r="CJ17" s="83"/>
      <c r="CK17" s="83"/>
      <c r="CL17" s="249" t="s">
        <v>379</v>
      </c>
      <c r="CM17" s="249" t="s">
        <v>379</v>
      </c>
      <c r="CN17" s="249" t="s">
        <v>379</v>
      </c>
      <c r="CO17" s="249" t="s">
        <v>379</v>
      </c>
      <c r="CP17" s="249" t="s">
        <v>379</v>
      </c>
      <c r="CQ17" s="249" t="s">
        <v>379</v>
      </c>
      <c r="CR17" s="249" t="s">
        <v>379</v>
      </c>
      <c r="CS17" s="249" t="s">
        <v>379</v>
      </c>
      <c r="CT17" s="249" t="s">
        <v>379</v>
      </c>
      <c r="CU17" s="249" t="s">
        <v>379</v>
      </c>
      <c r="CV17" s="249" t="s">
        <v>379</v>
      </c>
      <c r="CW17" s="249" t="s">
        <v>379</v>
      </c>
      <c r="CX17" s="249" t="s">
        <v>379</v>
      </c>
      <c r="CY17" s="249" t="s">
        <v>379</v>
      </c>
      <c r="CZ17" s="249" t="s">
        <v>379</v>
      </c>
      <c r="DA17" s="83"/>
      <c r="DB17" s="83">
        <v>5</v>
      </c>
      <c r="DC17" s="83">
        <v>10.5</v>
      </c>
      <c r="DD17" s="83">
        <v>10.5</v>
      </c>
      <c r="DE17" s="83">
        <v>10.5</v>
      </c>
      <c r="DF17" s="83">
        <v>10.5</v>
      </c>
      <c r="DG17" s="83">
        <v>10.5</v>
      </c>
      <c r="DH17" s="83">
        <v>10.5</v>
      </c>
      <c r="DI17" s="262">
        <v>5</v>
      </c>
      <c r="DJ17" s="85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303">
        <v>5</v>
      </c>
      <c r="EE17" s="303">
        <v>10.5</v>
      </c>
      <c r="EF17" s="303">
        <v>10.5</v>
      </c>
      <c r="EG17" s="303">
        <v>10.5</v>
      </c>
      <c r="EH17" s="303">
        <v>10.5</v>
      </c>
      <c r="EI17" s="303">
        <v>10.5</v>
      </c>
      <c r="EJ17" s="303">
        <v>10.5</v>
      </c>
      <c r="EK17" s="303">
        <v>10.5</v>
      </c>
      <c r="EL17" s="303">
        <v>10.5</v>
      </c>
      <c r="EM17" s="303">
        <v>10.5</v>
      </c>
      <c r="EN17" s="315">
        <v>10.5</v>
      </c>
      <c r="EO17" s="303">
        <v>10.5</v>
      </c>
      <c r="EP17" s="303">
        <v>5</v>
      </c>
      <c r="EQ17" s="249" t="s">
        <v>379</v>
      </c>
      <c r="ER17" s="249" t="s">
        <v>379</v>
      </c>
      <c r="ES17" s="249" t="s">
        <v>379</v>
      </c>
      <c r="ET17" s="249" t="s">
        <v>379</v>
      </c>
      <c r="EU17" s="249" t="s">
        <v>379</v>
      </c>
      <c r="EV17" s="249" t="s">
        <v>379</v>
      </c>
      <c r="EW17" s="249" t="s">
        <v>379</v>
      </c>
      <c r="EX17" s="249" t="s">
        <v>379</v>
      </c>
      <c r="EY17" s="249" t="s">
        <v>379</v>
      </c>
      <c r="EZ17" s="249" t="s">
        <v>379</v>
      </c>
      <c r="FA17" s="249" t="s">
        <v>379</v>
      </c>
      <c r="FB17" s="249" t="s">
        <v>379</v>
      </c>
      <c r="FC17" s="249" t="s">
        <v>379</v>
      </c>
      <c r="FD17" s="249" t="s">
        <v>379</v>
      </c>
      <c r="FE17" s="249" t="s">
        <v>379</v>
      </c>
      <c r="FF17" s="227">
        <v>5</v>
      </c>
      <c r="FG17" s="227">
        <v>10.5</v>
      </c>
      <c r="FH17" s="227">
        <v>10.5</v>
      </c>
      <c r="FI17" s="227">
        <v>10.5</v>
      </c>
      <c r="FJ17" s="227">
        <v>10.5</v>
      </c>
      <c r="FK17" s="227">
        <v>10.5</v>
      </c>
      <c r="FL17" s="227">
        <v>10.5</v>
      </c>
      <c r="FM17" s="227">
        <v>10.5</v>
      </c>
      <c r="FN17" s="227">
        <v>10.5</v>
      </c>
      <c r="FO17" s="227">
        <v>10.5</v>
      </c>
      <c r="FP17" s="227">
        <v>10.5</v>
      </c>
      <c r="FQ17" s="227">
        <v>10.5</v>
      </c>
      <c r="FR17" s="229">
        <v>10.5</v>
      </c>
      <c r="FS17" s="227">
        <v>10.5</v>
      </c>
      <c r="FT17" s="227">
        <v>6.5</v>
      </c>
      <c r="FU17" s="286">
        <v>10.5</v>
      </c>
      <c r="FV17" s="286">
        <v>10.5</v>
      </c>
      <c r="FW17" s="286">
        <v>10.5</v>
      </c>
      <c r="FX17" s="286">
        <v>10.5</v>
      </c>
      <c r="FY17" s="286">
        <v>10.5</v>
      </c>
      <c r="FZ17" s="286">
        <v>10.5</v>
      </c>
      <c r="GA17" s="286">
        <v>10.5</v>
      </c>
      <c r="GB17" s="286">
        <v>10.5</v>
      </c>
      <c r="GC17" s="286">
        <v>10.5</v>
      </c>
      <c r="GD17" s="286">
        <v>10.5</v>
      </c>
      <c r="GE17" s="286">
        <v>10.5</v>
      </c>
      <c r="GF17" s="286">
        <v>10.5</v>
      </c>
      <c r="GG17" s="286">
        <v>10.5</v>
      </c>
      <c r="GH17" s="286">
        <v>5</v>
      </c>
      <c r="GI17" s="81"/>
      <c r="GJ17" s="81"/>
      <c r="GK17" s="81"/>
      <c r="GL17" s="81"/>
      <c r="GM17" s="81"/>
      <c r="GN17" s="81"/>
      <c r="GO17" s="81"/>
      <c r="GP17" s="81"/>
      <c r="GQ17" s="81"/>
      <c r="GR17" s="81"/>
      <c r="GS17" s="81"/>
      <c r="GT17" s="81"/>
      <c r="GU17" s="81"/>
      <c r="GV17" s="81"/>
      <c r="GW17" s="85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304">
        <v>5</v>
      </c>
      <c r="HK17" s="304">
        <v>10.5</v>
      </c>
      <c r="HL17" s="304">
        <v>10.5</v>
      </c>
      <c r="HM17" s="304">
        <v>10.5</v>
      </c>
      <c r="HN17" s="304">
        <v>10.5</v>
      </c>
      <c r="HO17" s="304">
        <v>10.5</v>
      </c>
      <c r="HP17" s="304">
        <v>10.5</v>
      </c>
      <c r="HQ17" s="304">
        <v>10.5</v>
      </c>
      <c r="HR17" s="228">
        <v>10.5</v>
      </c>
      <c r="HS17" s="228">
        <v>10.5</v>
      </c>
      <c r="HT17" s="228">
        <v>10.5</v>
      </c>
      <c r="HU17" s="228">
        <v>10.5</v>
      </c>
      <c r="HV17" s="228">
        <v>10.5</v>
      </c>
      <c r="HW17" s="228">
        <v>10.5</v>
      </c>
      <c r="HX17" s="228">
        <v>5</v>
      </c>
      <c r="HY17" s="83"/>
      <c r="HZ17" s="83"/>
      <c r="IA17" s="83"/>
      <c r="IB17" s="85"/>
      <c r="IC17" s="83"/>
      <c r="ID17" s="83"/>
      <c r="IE17" s="83"/>
      <c r="IF17" s="83"/>
      <c r="IG17" s="83"/>
      <c r="IH17" s="83"/>
      <c r="II17" s="83"/>
      <c r="IJ17" s="83"/>
      <c r="IK17" s="83"/>
      <c r="IL17" s="304">
        <v>5</v>
      </c>
      <c r="IM17" s="304">
        <v>10.5</v>
      </c>
      <c r="IN17" s="304">
        <v>10.5</v>
      </c>
      <c r="IO17" s="304">
        <v>10.5</v>
      </c>
      <c r="IP17" s="304">
        <v>10.5</v>
      </c>
      <c r="IQ17" s="304">
        <v>10.5</v>
      </c>
      <c r="IR17" s="304">
        <v>10.5</v>
      </c>
      <c r="IS17" s="304">
        <v>10.5</v>
      </c>
      <c r="IT17" s="304">
        <v>10.5</v>
      </c>
      <c r="IU17" s="304">
        <v>10.5</v>
      </c>
      <c r="IV17" s="304">
        <v>10.5</v>
      </c>
      <c r="IW17" s="304">
        <v>10.5</v>
      </c>
      <c r="IX17" s="304">
        <v>10.5</v>
      </c>
      <c r="IY17" s="304">
        <v>10.5</v>
      </c>
      <c r="IZ17" s="304">
        <v>5</v>
      </c>
      <c r="JA17" s="65"/>
      <c r="JB17" s="81"/>
      <c r="JC17" s="83"/>
      <c r="JD17" s="83"/>
      <c r="JE17" s="83"/>
      <c r="JF17" s="83"/>
      <c r="JG17" s="85"/>
      <c r="JH17" s="83"/>
      <c r="JI17" s="83"/>
      <c r="JJ17" s="83"/>
      <c r="JK17" s="83"/>
      <c r="JL17" s="83"/>
      <c r="JM17" s="83"/>
      <c r="JN17" s="376">
        <v>5</v>
      </c>
      <c r="JO17" s="376">
        <v>10.5</v>
      </c>
      <c r="JP17" s="376">
        <v>10.5</v>
      </c>
      <c r="JQ17" s="376">
        <v>10.5</v>
      </c>
      <c r="JR17" s="376">
        <v>10.5</v>
      </c>
      <c r="JS17" s="376">
        <v>10.5</v>
      </c>
      <c r="JT17" s="376">
        <v>10.5</v>
      </c>
      <c r="JU17" s="376">
        <v>10.5</v>
      </c>
      <c r="JV17" s="305">
        <v>10.5</v>
      </c>
      <c r="JW17" s="305">
        <v>10.5</v>
      </c>
      <c r="JX17" s="305">
        <v>10.5</v>
      </c>
      <c r="JY17" s="305">
        <v>10.5</v>
      </c>
      <c r="JZ17" s="305">
        <v>10.5</v>
      </c>
      <c r="KA17" s="305">
        <v>10.5</v>
      </c>
      <c r="KB17" s="305">
        <v>5</v>
      </c>
      <c r="KC17" s="83"/>
      <c r="KD17" s="83"/>
      <c r="KE17" s="83"/>
      <c r="KF17" s="83"/>
      <c r="KG17" s="83"/>
      <c r="KH17" s="83"/>
      <c r="KI17" s="83"/>
      <c r="KJ17" s="84"/>
      <c r="KK17" s="85"/>
      <c r="KL17" s="83"/>
      <c r="KM17" s="83"/>
      <c r="KN17" s="83"/>
      <c r="KO17" s="83"/>
      <c r="KP17" s="227">
        <v>5</v>
      </c>
      <c r="KQ17" s="227">
        <v>10.5</v>
      </c>
      <c r="KR17" s="227">
        <v>10.5</v>
      </c>
      <c r="KS17" s="227">
        <v>10.5</v>
      </c>
      <c r="KT17" s="227">
        <v>10.5</v>
      </c>
      <c r="KU17" s="227">
        <v>10.5</v>
      </c>
      <c r="KV17" s="227">
        <v>10.5</v>
      </c>
      <c r="KW17" s="227">
        <v>10.5</v>
      </c>
      <c r="KX17" s="227">
        <v>10.5</v>
      </c>
      <c r="KY17" s="227">
        <v>10.5</v>
      </c>
      <c r="KZ17" s="227">
        <v>10.5</v>
      </c>
      <c r="LA17" s="227">
        <v>10.5</v>
      </c>
      <c r="LB17" s="227">
        <v>10.5</v>
      </c>
      <c r="LC17" s="227">
        <v>10.5</v>
      </c>
      <c r="LD17" s="227">
        <v>5</v>
      </c>
      <c r="LE17" s="83"/>
      <c r="LF17" s="83"/>
      <c r="LG17" s="83"/>
      <c r="LH17" s="83"/>
      <c r="LI17" s="83"/>
      <c r="LJ17" s="83"/>
      <c r="LK17" s="83"/>
      <c r="LL17" s="83"/>
      <c r="LM17" s="83"/>
      <c r="LN17" s="83"/>
      <c r="LO17" s="83"/>
      <c r="LP17" s="85"/>
      <c r="LQ17" s="83"/>
      <c r="LR17" s="432">
        <v>5</v>
      </c>
      <c r="LS17" s="432">
        <v>10.5</v>
      </c>
      <c r="LT17" s="432">
        <v>10.5</v>
      </c>
      <c r="LU17" s="432">
        <v>10.5</v>
      </c>
      <c r="LV17" s="356">
        <v>10.5</v>
      </c>
      <c r="LW17" s="356">
        <v>10.5</v>
      </c>
      <c r="LX17" s="356">
        <v>10.5</v>
      </c>
      <c r="LY17" s="356">
        <v>10.5</v>
      </c>
      <c r="LZ17" s="409">
        <v>10.5</v>
      </c>
      <c r="MA17" s="409">
        <v>10.5</v>
      </c>
      <c r="MB17" s="321">
        <v>10.5</v>
      </c>
      <c r="MC17" s="409">
        <v>10.5</v>
      </c>
      <c r="MD17" s="409">
        <v>10.5</v>
      </c>
      <c r="ME17" s="409">
        <v>10.5</v>
      </c>
      <c r="MF17" s="409">
        <v>5</v>
      </c>
      <c r="MG17" s="83"/>
      <c r="MH17" s="83"/>
      <c r="MI17" s="83"/>
      <c r="MJ17" s="83"/>
      <c r="MK17" s="83"/>
      <c r="ML17" s="83"/>
      <c r="MM17" s="83"/>
      <c r="MN17" s="83"/>
      <c r="MO17" s="83"/>
      <c r="MP17" s="83"/>
      <c r="MQ17" s="83"/>
      <c r="MR17" s="83"/>
      <c r="MS17" s="83"/>
      <c r="MT17" s="226">
        <v>5</v>
      </c>
      <c r="MU17" s="227">
        <v>10.5</v>
      </c>
      <c r="MV17" s="227">
        <v>10.5</v>
      </c>
      <c r="MW17" s="227">
        <v>10.5</v>
      </c>
      <c r="MX17" s="227">
        <v>10.5</v>
      </c>
      <c r="MY17" s="227">
        <v>10.5</v>
      </c>
      <c r="MZ17" s="227">
        <v>10.5</v>
      </c>
      <c r="NA17" s="227">
        <v>10.5</v>
      </c>
      <c r="NB17" s="227">
        <v>10.5</v>
      </c>
      <c r="NC17" s="227">
        <v>10.5</v>
      </c>
      <c r="ND17" s="227">
        <v>10.5</v>
      </c>
      <c r="NE17" s="227">
        <v>10.5</v>
      </c>
      <c r="NF17" s="227">
        <v>10.5</v>
      </c>
      <c r="NG17" s="227">
        <v>10.5</v>
      </c>
      <c r="NH17" s="227">
        <v>5</v>
      </c>
      <c r="NI17" s="81"/>
      <c r="NJ17" s="81"/>
      <c r="NK17" s="81"/>
      <c r="NL17" s="81"/>
      <c r="NM17" s="81"/>
      <c r="NN17" s="81"/>
      <c r="NO17" s="81">
        <v>5</v>
      </c>
      <c r="NP17" s="81">
        <v>10.5</v>
      </c>
      <c r="NQ17" s="81">
        <v>10.5</v>
      </c>
      <c r="NR17" s="81">
        <v>10.5</v>
      </c>
      <c r="NS17" s="81">
        <v>10.5</v>
      </c>
      <c r="NT17" s="81">
        <v>10.5</v>
      </c>
      <c r="NU17" s="81">
        <v>10.5</v>
      </c>
      <c r="NV17" s="81">
        <v>10.5</v>
      </c>
      <c r="NW17" s="81">
        <v>10.5</v>
      </c>
      <c r="NX17" s="81">
        <v>10.5</v>
      </c>
      <c r="NY17" s="81">
        <v>10.5</v>
      </c>
      <c r="NZ17" s="81">
        <v>10.5</v>
      </c>
      <c r="OA17" s="81">
        <v>10.5</v>
      </c>
      <c r="OB17" s="81">
        <v>10.5</v>
      </c>
      <c r="OC17" s="355">
        <v>10.5</v>
      </c>
      <c r="OD17" s="355">
        <v>10.5</v>
      </c>
      <c r="OE17" s="355">
        <v>10.5</v>
      </c>
      <c r="OF17" s="355">
        <v>10.5</v>
      </c>
      <c r="OG17" s="355">
        <v>10.5</v>
      </c>
      <c r="OH17" s="355">
        <v>10.5</v>
      </c>
      <c r="OI17" s="355">
        <v>10.5</v>
      </c>
      <c r="OJ17" s="355">
        <v>5</v>
      </c>
      <c r="OK17" s="134"/>
      <c r="OL17" s="134"/>
      <c r="OM17" s="134"/>
      <c r="ON17" s="134"/>
      <c r="OO17" s="134"/>
      <c r="OP17" s="134"/>
      <c r="OQ17" s="134"/>
      <c r="OR17" s="134"/>
      <c r="OS17" s="134"/>
      <c r="OT17" s="134"/>
      <c r="OU17" s="134"/>
      <c r="OV17" s="134"/>
      <c r="OW17" s="134"/>
      <c r="OX17" s="134">
        <v>5</v>
      </c>
      <c r="OY17" s="134">
        <v>10.5</v>
      </c>
      <c r="OZ17" s="134">
        <v>10.5</v>
      </c>
      <c r="PA17" s="134">
        <v>10.5</v>
      </c>
      <c r="PB17" s="134">
        <v>10.5</v>
      </c>
      <c r="PC17" s="134">
        <v>10.5</v>
      </c>
    </row>
    <row r="18" spans="1:419" ht="15.75" x14ac:dyDescent="0.25">
      <c r="A18" s="1"/>
      <c r="B18" s="212" t="s">
        <v>61</v>
      </c>
      <c r="C18" s="299" t="str">
        <f t="shared" si="0"/>
        <v xml:space="preserve">Мамарасулов </v>
      </c>
      <c r="D18" s="128">
        <v>7</v>
      </c>
      <c r="E18" s="251">
        <v>3</v>
      </c>
      <c r="F18" s="379" t="s">
        <v>48</v>
      </c>
      <c r="G18" s="216" t="s">
        <v>3</v>
      </c>
      <c r="H18" s="244" t="s">
        <v>0</v>
      </c>
      <c r="I18" s="219" t="s">
        <v>300</v>
      </c>
      <c r="J18" s="374">
        <v>-19.5</v>
      </c>
      <c r="K18" s="368">
        <v>1995</v>
      </c>
      <c r="L18" s="368">
        <f ca="1">SUM($X18:OFFSET($X18,0,DATEVALUE("31.12."&amp;(YEAR(TODAY())))-DATEVALUE("01.01."&amp;YEAR(TODAY()))))</f>
        <v>1847</v>
      </c>
      <c r="M18" s="368">
        <f ca="1">SUM($X18:OFFSET($X18,0,TODAY()-DATEVALUE("01.01."&amp;YEAR(TODAY()))))</f>
        <v>1470.5</v>
      </c>
      <c r="N18" s="364">
        <f ca="1">COUNTIF($X18:OFFSET($X18,0,TODAY()-DATEVALUE("01.01."&amp;YEAR(TODAY()))),$N$3)</f>
        <v>0</v>
      </c>
      <c r="O18" s="364">
        <f ca="1">COUNTIFS($X18:OFFSET($X18,0,TODAY()-DATEVALUE("01.01."&amp;YEAR(TODAY()))),$O$3,$X$2:OFFSET($X$2,0,TODAY()-DATEVALUE("01.01."&amp;YEAR(TODAY()))),"&lt;&gt;вс")</f>
        <v>24</v>
      </c>
      <c r="P18" s="364">
        <f ca="1">COUNTIF($X18:OFFSET($X18,0,TODAY()-DATEVALUE("01.01."&amp;YEAR(TODAY()))),"БЛ")</f>
        <v>0</v>
      </c>
      <c r="Q18" s="364">
        <f ca="1">COUNTIFS($X18:OFFSET($X18,0,TODAY()-DATEVALUE("01.01."&amp;YEAR(TODAY()))),"К",$X$2:OFFSET($X$2,0,TODAY()-DATEVALUE("01.01."&amp;YEAR(TODAY()))),"&lt;&gt;вс",$X$2:OFFSET($X$2,0,TODAY()-DATEVALUE("01.01."&amp;YEAR(TODAY()))),"&lt;&gt;сб")*8</f>
        <v>0</v>
      </c>
      <c r="R18" s="364"/>
      <c r="S18" s="364"/>
      <c r="T18" s="364"/>
      <c r="U18" s="364"/>
      <c r="V18" s="364"/>
      <c r="W18" s="364"/>
      <c r="X18" s="83"/>
      <c r="Y18" s="83"/>
      <c r="Z18" s="83"/>
      <c r="AA18" s="83"/>
      <c r="AB18" s="83"/>
      <c r="AC18" s="228">
        <v>5</v>
      </c>
      <c r="AD18" s="83">
        <v>10.5</v>
      </c>
      <c r="AE18" s="83">
        <v>10.5</v>
      </c>
      <c r="AF18" s="83">
        <v>10.5</v>
      </c>
      <c r="AG18" s="83">
        <v>10.5</v>
      </c>
      <c r="AH18" s="83">
        <v>10.5</v>
      </c>
      <c r="AI18" s="83">
        <v>10.5</v>
      </c>
      <c r="AJ18" s="83">
        <v>10.5</v>
      </c>
      <c r="AK18" s="83">
        <v>10.5</v>
      </c>
      <c r="AL18" s="83">
        <v>10.5</v>
      </c>
      <c r="AM18" s="83">
        <v>10.5</v>
      </c>
      <c r="AN18" s="83">
        <v>10.5</v>
      </c>
      <c r="AO18" s="83">
        <v>10.5</v>
      </c>
      <c r="AP18" s="83">
        <v>10.5</v>
      </c>
      <c r="AQ18" s="83">
        <v>10.5</v>
      </c>
      <c r="AR18" s="83">
        <v>10.5</v>
      </c>
      <c r="AS18" s="83">
        <v>10.5</v>
      </c>
      <c r="AT18" s="83">
        <v>10.5</v>
      </c>
      <c r="AU18" s="83">
        <v>10.5</v>
      </c>
      <c r="AV18" s="83">
        <v>10.5</v>
      </c>
      <c r="AW18" s="83">
        <v>10.5</v>
      </c>
      <c r="AX18" s="83">
        <v>10.5</v>
      </c>
      <c r="AY18" s="83">
        <v>10.5</v>
      </c>
      <c r="AZ18" s="83">
        <v>10.5</v>
      </c>
      <c r="BA18" s="83">
        <v>10.5</v>
      </c>
      <c r="BB18" s="84">
        <v>10.5</v>
      </c>
      <c r="BC18" s="83">
        <v>10.5</v>
      </c>
      <c r="BD18" s="83">
        <v>10.5</v>
      </c>
      <c r="BE18" s="83">
        <v>5</v>
      </c>
      <c r="BF18" s="65"/>
      <c r="BG18" s="65"/>
      <c r="BH18" s="65"/>
      <c r="BI18" s="65"/>
      <c r="BJ18" s="265" t="s">
        <v>379</v>
      </c>
      <c r="BK18" s="265" t="s">
        <v>379</v>
      </c>
      <c r="BL18" s="265" t="s">
        <v>379</v>
      </c>
      <c r="BM18" s="265" t="s">
        <v>379</v>
      </c>
      <c r="BN18" s="265" t="s">
        <v>379</v>
      </c>
      <c r="BO18" s="265" t="s">
        <v>379</v>
      </c>
      <c r="BP18" s="265" t="s">
        <v>379</v>
      </c>
      <c r="BQ18" s="265" t="s">
        <v>379</v>
      </c>
      <c r="BR18" s="265" t="s">
        <v>379</v>
      </c>
      <c r="BS18" s="265" t="s">
        <v>379</v>
      </c>
      <c r="BT18" s="265" t="s">
        <v>379</v>
      </c>
      <c r="BU18" s="265" t="s">
        <v>379</v>
      </c>
      <c r="BV18" s="265" t="s">
        <v>379</v>
      </c>
      <c r="BW18" s="265" t="s">
        <v>379</v>
      </c>
      <c r="BX18" s="65"/>
      <c r="BY18" s="65"/>
      <c r="BZ18" s="65"/>
      <c r="CA18" s="65"/>
      <c r="CB18" s="65"/>
      <c r="CC18" s="65"/>
      <c r="CD18" s="98"/>
      <c r="CE18" s="85"/>
      <c r="CF18" s="83"/>
      <c r="CG18" s="83">
        <v>5</v>
      </c>
      <c r="CH18" s="83">
        <v>10.5</v>
      </c>
      <c r="CI18" s="83">
        <v>10.5</v>
      </c>
      <c r="CJ18" s="83">
        <v>10.5</v>
      </c>
      <c r="CK18" s="83">
        <v>10.5</v>
      </c>
      <c r="CL18" s="83">
        <v>10.5</v>
      </c>
      <c r="CM18" s="83">
        <v>10.5</v>
      </c>
      <c r="CN18" s="83">
        <v>5</v>
      </c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>
        <v>5</v>
      </c>
      <c r="DC18" s="83">
        <v>10.5</v>
      </c>
      <c r="DD18" s="83">
        <v>10.5</v>
      </c>
      <c r="DE18" s="83">
        <v>10.5</v>
      </c>
      <c r="DF18" s="83">
        <v>10.5</v>
      </c>
      <c r="DG18" s="83">
        <v>10.5</v>
      </c>
      <c r="DH18" s="83">
        <v>10.5</v>
      </c>
      <c r="DI18" s="83">
        <v>10.5</v>
      </c>
      <c r="DJ18" s="85">
        <v>10.5</v>
      </c>
      <c r="DK18" s="83">
        <v>10.5</v>
      </c>
      <c r="DL18" s="83">
        <v>10.5</v>
      </c>
      <c r="DM18" s="83">
        <v>10.5</v>
      </c>
      <c r="DN18" s="83">
        <v>10.5</v>
      </c>
      <c r="DO18" s="83">
        <v>5</v>
      </c>
      <c r="DP18" s="249" t="s">
        <v>379</v>
      </c>
      <c r="DQ18" s="249" t="s">
        <v>379</v>
      </c>
      <c r="DR18" s="249" t="s">
        <v>379</v>
      </c>
      <c r="DS18" s="249" t="s">
        <v>379</v>
      </c>
      <c r="DT18" s="249" t="s">
        <v>379</v>
      </c>
      <c r="DU18" s="249" t="s">
        <v>379</v>
      </c>
      <c r="DV18" s="249" t="s">
        <v>379</v>
      </c>
      <c r="DW18" s="249" t="s">
        <v>379</v>
      </c>
      <c r="DX18" s="249" t="s">
        <v>379</v>
      </c>
      <c r="DY18" s="249" t="s">
        <v>379</v>
      </c>
      <c r="DZ18" s="249" t="s">
        <v>379</v>
      </c>
      <c r="EA18" s="249" t="s">
        <v>379</v>
      </c>
      <c r="EB18" s="249" t="s">
        <v>379</v>
      </c>
      <c r="EC18" s="249" t="s">
        <v>379</v>
      </c>
      <c r="ED18" s="228">
        <v>5</v>
      </c>
      <c r="EE18" s="228">
        <v>10.5</v>
      </c>
      <c r="EF18" s="228">
        <v>10.5</v>
      </c>
      <c r="EG18" s="228">
        <v>10.5</v>
      </c>
      <c r="EH18" s="228">
        <v>10.5</v>
      </c>
      <c r="EI18" s="228">
        <v>10.5</v>
      </c>
      <c r="EJ18" s="228">
        <v>10.5</v>
      </c>
      <c r="EK18" s="302">
        <v>10.5</v>
      </c>
      <c r="EL18" s="302">
        <v>10.5</v>
      </c>
      <c r="EM18" s="302">
        <v>10.5</v>
      </c>
      <c r="EN18" s="317">
        <v>10.5</v>
      </c>
      <c r="EO18" s="302">
        <v>10.5</v>
      </c>
      <c r="EP18" s="302">
        <v>10.5</v>
      </c>
      <c r="EQ18" s="302">
        <v>10.5</v>
      </c>
      <c r="ER18" s="302">
        <v>5</v>
      </c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303">
        <v>5</v>
      </c>
      <c r="FG18" s="303">
        <v>10.5</v>
      </c>
      <c r="FH18" s="303">
        <v>10.5</v>
      </c>
      <c r="FI18" s="303">
        <v>10.5</v>
      </c>
      <c r="FJ18" s="303">
        <v>10.5</v>
      </c>
      <c r="FK18" s="303">
        <v>10.5</v>
      </c>
      <c r="FL18" s="303">
        <v>10.5</v>
      </c>
      <c r="FM18" s="303">
        <v>10.5</v>
      </c>
      <c r="FN18" s="303">
        <v>10.5</v>
      </c>
      <c r="FO18" s="303">
        <v>10.5</v>
      </c>
      <c r="FP18" s="303">
        <v>10.5</v>
      </c>
      <c r="FQ18" s="303">
        <v>10.5</v>
      </c>
      <c r="FR18" s="312">
        <v>10.5</v>
      </c>
      <c r="FS18" s="303">
        <v>10.5</v>
      </c>
      <c r="FT18" s="303">
        <v>5</v>
      </c>
      <c r="FU18" s="81"/>
      <c r="FV18" s="81"/>
      <c r="FW18" s="81"/>
      <c r="FX18" s="81"/>
      <c r="FY18" s="81"/>
      <c r="FZ18" s="81"/>
      <c r="GA18" s="81"/>
      <c r="GB18" s="81"/>
      <c r="GC18" s="81"/>
      <c r="GD18" s="81"/>
      <c r="GE18" s="81"/>
      <c r="GF18" s="147"/>
      <c r="GG18" s="147"/>
      <c r="GH18" s="83">
        <v>5</v>
      </c>
      <c r="GI18" s="302">
        <v>10.5</v>
      </c>
      <c r="GJ18" s="302">
        <v>10.5</v>
      </c>
      <c r="GK18" s="302">
        <v>10.5</v>
      </c>
      <c r="GL18" s="302">
        <v>10.5</v>
      </c>
      <c r="GM18" s="302">
        <v>10.5</v>
      </c>
      <c r="GN18" s="302">
        <v>10.5</v>
      </c>
      <c r="GO18" s="302">
        <v>10.5</v>
      </c>
      <c r="GP18" s="302">
        <v>10.5</v>
      </c>
      <c r="GQ18" s="302">
        <v>10.5</v>
      </c>
      <c r="GR18" s="302">
        <v>10.5</v>
      </c>
      <c r="GS18" s="302">
        <v>10.5</v>
      </c>
      <c r="GT18" s="302">
        <v>10.5</v>
      </c>
      <c r="GU18" s="302">
        <v>10.5</v>
      </c>
      <c r="GV18" s="302">
        <v>5</v>
      </c>
      <c r="GW18" s="85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305">
        <v>5</v>
      </c>
      <c r="HK18" s="305">
        <v>10.5</v>
      </c>
      <c r="HL18" s="305">
        <v>10.5</v>
      </c>
      <c r="HM18" s="305">
        <v>10.5</v>
      </c>
      <c r="HN18" s="305">
        <v>10.5</v>
      </c>
      <c r="HO18" s="305">
        <v>10.5</v>
      </c>
      <c r="HP18" s="305">
        <v>10.5</v>
      </c>
      <c r="HQ18" s="305">
        <v>10.5</v>
      </c>
      <c r="HR18" s="305">
        <v>10.5</v>
      </c>
      <c r="HS18" s="305">
        <v>10.5</v>
      </c>
      <c r="HT18" s="305">
        <v>10.5</v>
      </c>
      <c r="HU18" s="305">
        <v>10.5</v>
      </c>
      <c r="HV18" s="305">
        <v>10.5</v>
      </c>
      <c r="HW18" s="305">
        <v>10.5</v>
      </c>
      <c r="HX18" s="305">
        <v>5</v>
      </c>
      <c r="HY18" s="83"/>
      <c r="HZ18" s="83"/>
      <c r="IA18" s="83"/>
      <c r="IB18" s="85"/>
      <c r="IC18" s="83"/>
      <c r="ID18" s="83"/>
      <c r="IE18" s="83"/>
      <c r="IF18" s="83"/>
      <c r="IG18" s="83"/>
      <c r="IH18" s="83"/>
      <c r="II18" s="83"/>
      <c r="IJ18" s="83"/>
      <c r="IK18" s="83"/>
      <c r="IL18" s="305">
        <v>5</v>
      </c>
      <c r="IM18" s="305">
        <v>10.5</v>
      </c>
      <c r="IN18" s="305">
        <v>10.5</v>
      </c>
      <c r="IO18" s="305">
        <v>10.5</v>
      </c>
      <c r="IP18" s="305">
        <v>10.5</v>
      </c>
      <c r="IQ18" s="305">
        <v>10.5</v>
      </c>
      <c r="IR18" s="305">
        <v>10.5</v>
      </c>
      <c r="IS18" s="305">
        <v>10.5</v>
      </c>
      <c r="IT18" s="305">
        <v>10.5</v>
      </c>
      <c r="IU18" s="305">
        <v>10.5</v>
      </c>
      <c r="IV18" s="305">
        <v>10.5</v>
      </c>
      <c r="IW18" s="305">
        <v>10.5</v>
      </c>
      <c r="IX18" s="305">
        <v>10.5</v>
      </c>
      <c r="IY18" s="305">
        <v>10.5</v>
      </c>
      <c r="IZ18" s="305">
        <v>5</v>
      </c>
      <c r="JA18" s="65"/>
      <c r="JB18" s="81"/>
      <c r="JC18" s="83"/>
      <c r="JD18" s="83"/>
      <c r="JE18" s="83"/>
      <c r="JF18" s="83"/>
      <c r="JG18" s="85"/>
      <c r="JH18" s="83"/>
      <c r="JI18" s="83"/>
      <c r="JJ18" s="83"/>
      <c r="JK18" s="83"/>
      <c r="JL18" s="83"/>
      <c r="JM18" s="83"/>
      <c r="JN18" s="303">
        <v>5</v>
      </c>
      <c r="JO18" s="303">
        <v>10.5</v>
      </c>
      <c r="JP18" s="303">
        <v>10.5</v>
      </c>
      <c r="JQ18" s="303">
        <v>10.5</v>
      </c>
      <c r="JR18" s="303">
        <v>10.5</v>
      </c>
      <c r="JS18" s="303">
        <v>10.5</v>
      </c>
      <c r="JT18" s="303">
        <v>10.5</v>
      </c>
      <c r="JU18" s="303">
        <v>10.5</v>
      </c>
      <c r="JV18" s="303">
        <v>10.5</v>
      </c>
      <c r="JW18" s="303">
        <v>10.5</v>
      </c>
      <c r="JX18" s="303">
        <v>10.5</v>
      </c>
      <c r="JY18" s="303">
        <v>10.5</v>
      </c>
      <c r="JZ18" s="303">
        <v>10.5</v>
      </c>
      <c r="KA18" s="303">
        <v>10.5</v>
      </c>
      <c r="KB18" s="303">
        <v>5</v>
      </c>
      <c r="KC18" s="83"/>
      <c r="KD18" s="83"/>
      <c r="KE18" s="83"/>
      <c r="KF18" s="83"/>
      <c r="KG18" s="83"/>
      <c r="KH18" s="83"/>
      <c r="KI18" s="83"/>
      <c r="KJ18" s="84"/>
      <c r="KK18" s="85"/>
      <c r="KL18" s="83"/>
      <c r="KM18" s="83"/>
      <c r="KN18" s="83"/>
      <c r="KO18" s="83"/>
      <c r="KP18" s="305">
        <v>5</v>
      </c>
      <c r="KQ18" s="305">
        <v>10.5</v>
      </c>
      <c r="KR18" s="305">
        <v>10.5</v>
      </c>
      <c r="KS18" s="305">
        <v>10.5</v>
      </c>
      <c r="KT18" s="305">
        <v>10.5</v>
      </c>
      <c r="KU18" s="305">
        <v>10.5</v>
      </c>
      <c r="KV18" s="305">
        <v>10.5</v>
      </c>
      <c r="KW18" s="305">
        <v>10.5</v>
      </c>
      <c r="KX18" s="305">
        <v>10.5</v>
      </c>
      <c r="KY18" s="305">
        <v>10.5</v>
      </c>
      <c r="KZ18" s="305">
        <v>10.5</v>
      </c>
      <c r="LA18" s="305">
        <v>10.5</v>
      </c>
      <c r="LB18" s="305">
        <v>10.5</v>
      </c>
      <c r="LC18" s="305">
        <v>10.5</v>
      </c>
      <c r="LD18" s="305">
        <v>5</v>
      </c>
      <c r="LE18" s="83"/>
      <c r="LF18" s="83"/>
      <c r="LG18" s="83"/>
      <c r="LH18" s="83"/>
      <c r="LI18" s="83"/>
      <c r="LJ18" s="83"/>
      <c r="LK18" s="83"/>
      <c r="LL18" s="83"/>
      <c r="LM18" s="83"/>
      <c r="LN18" s="83"/>
      <c r="LO18" s="83"/>
      <c r="LP18" s="85"/>
      <c r="LQ18" s="83"/>
      <c r="LR18" s="376">
        <v>5</v>
      </c>
      <c r="LS18" s="376">
        <v>10.5</v>
      </c>
      <c r="LT18" s="376">
        <v>10.5</v>
      </c>
      <c r="LU18" s="376">
        <v>10.5</v>
      </c>
      <c r="LV18" s="321">
        <v>10.5</v>
      </c>
      <c r="LW18" s="376">
        <v>10.5</v>
      </c>
      <c r="LX18" s="376">
        <v>10.5</v>
      </c>
      <c r="LY18" s="376">
        <v>10.5</v>
      </c>
      <c r="LZ18" s="376">
        <v>10.5</v>
      </c>
      <c r="MA18" s="376">
        <v>10.5</v>
      </c>
      <c r="MB18" s="376">
        <v>10.5</v>
      </c>
      <c r="MC18" s="376">
        <v>10.5</v>
      </c>
      <c r="MD18" s="376">
        <v>10.5</v>
      </c>
      <c r="ME18" s="376">
        <v>10.5</v>
      </c>
      <c r="MF18" s="376">
        <v>5</v>
      </c>
      <c r="MG18" s="83"/>
      <c r="MH18" s="83"/>
      <c r="MI18" s="83"/>
      <c r="MJ18" s="83"/>
      <c r="MK18" s="83"/>
      <c r="ML18" s="83"/>
      <c r="MM18" s="83"/>
      <c r="MN18" s="83"/>
      <c r="MO18" s="83"/>
      <c r="MP18" s="83"/>
      <c r="MQ18" s="83"/>
      <c r="MR18" s="83"/>
      <c r="MS18" s="83"/>
      <c r="MT18" s="311">
        <v>5</v>
      </c>
      <c r="MU18" s="305">
        <v>10.5</v>
      </c>
      <c r="MV18" s="305">
        <v>10.5</v>
      </c>
      <c r="MW18" s="305">
        <v>10.5</v>
      </c>
      <c r="MX18" s="305">
        <v>10.5</v>
      </c>
      <c r="MY18" s="305">
        <v>10.5</v>
      </c>
      <c r="MZ18" s="305">
        <v>10.5</v>
      </c>
      <c r="NA18" s="305">
        <v>10.5</v>
      </c>
      <c r="NB18" s="305">
        <v>10.5</v>
      </c>
      <c r="NC18" s="305">
        <v>10.5</v>
      </c>
      <c r="ND18" s="305">
        <v>10.5</v>
      </c>
      <c r="NE18" s="305">
        <v>10.5</v>
      </c>
      <c r="NF18" s="305">
        <v>10.5</v>
      </c>
      <c r="NG18" s="305">
        <v>10.5</v>
      </c>
      <c r="NH18" s="305">
        <v>5</v>
      </c>
      <c r="NI18" s="83"/>
      <c r="NJ18" s="83"/>
      <c r="NK18" s="83"/>
      <c r="NL18" s="83"/>
      <c r="NM18" s="83"/>
      <c r="NN18" s="83"/>
      <c r="NO18" s="83"/>
      <c r="NP18" s="83"/>
      <c r="NQ18" s="83"/>
      <c r="NR18" s="83"/>
      <c r="NS18" s="83"/>
      <c r="NT18" s="83"/>
      <c r="NU18" s="83"/>
      <c r="NV18" s="83">
        <v>5</v>
      </c>
      <c r="NW18" s="83">
        <v>10.5</v>
      </c>
      <c r="NX18" s="84">
        <v>10.5</v>
      </c>
      <c r="NY18" s="134">
        <v>10.5</v>
      </c>
      <c r="NZ18" s="134">
        <v>10.5</v>
      </c>
      <c r="OA18" s="134">
        <v>10.5</v>
      </c>
      <c r="OB18" s="134">
        <v>10.5</v>
      </c>
      <c r="OC18" s="134">
        <v>10.5</v>
      </c>
      <c r="OD18" s="134">
        <v>10.5</v>
      </c>
      <c r="OE18" s="134">
        <v>10.5</v>
      </c>
      <c r="OF18" s="134">
        <v>10.5</v>
      </c>
      <c r="OG18" s="134">
        <v>10.5</v>
      </c>
      <c r="OH18" s="134">
        <v>10.5</v>
      </c>
      <c r="OI18" s="134">
        <v>10.5</v>
      </c>
      <c r="OJ18" s="134">
        <v>5</v>
      </c>
      <c r="OK18" s="134"/>
      <c r="OL18" s="134"/>
      <c r="OM18" s="134"/>
      <c r="ON18" s="134"/>
      <c r="OO18" s="134"/>
      <c r="OP18" s="134"/>
      <c r="OQ18" s="134"/>
      <c r="OR18" s="134"/>
      <c r="OS18" s="134"/>
      <c r="OT18" s="134"/>
      <c r="OU18" s="134"/>
      <c r="OV18" s="134"/>
      <c r="OW18" s="134"/>
      <c r="OX18" s="134">
        <v>5</v>
      </c>
      <c r="OY18" s="134">
        <v>10.5</v>
      </c>
      <c r="OZ18" s="134">
        <v>10.5</v>
      </c>
      <c r="PA18" s="134">
        <v>10.5</v>
      </c>
      <c r="PB18" s="134">
        <v>10.5</v>
      </c>
      <c r="PC18" s="134">
        <v>10.5</v>
      </c>
    </row>
    <row r="19" spans="1:419" ht="15.75" x14ac:dyDescent="0.25">
      <c r="A19" s="1"/>
      <c r="B19" s="299" t="s">
        <v>50</v>
      </c>
      <c r="C19" s="215" t="str">
        <f t="shared" si="0"/>
        <v xml:space="preserve">Абдижамалов </v>
      </c>
      <c r="D19" s="128">
        <v>2</v>
      </c>
      <c r="E19" s="251">
        <v>4</v>
      </c>
      <c r="F19" s="379" t="s">
        <v>51</v>
      </c>
      <c r="G19" s="216" t="s">
        <v>1</v>
      </c>
      <c r="H19" s="244" t="s">
        <v>1</v>
      </c>
      <c r="I19" s="220" t="s">
        <v>303</v>
      </c>
      <c r="J19" s="374">
        <v>-117</v>
      </c>
      <c r="K19" s="368">
        <v>1995</v>
      </c>
      <c r="L19" s="368">
        <f ca="1">SUM($X19:OFFSET($X19,0,DATEVALUE("31.12."&amp;(YEAR(TODAY())))-DATEVALUE("01.01."&amp;YEAR(TODAY()))))</f>
        <v>1774</v>
      </c>
      <c r="M19" s="368">
        <f ca="1">SUM($X19:OFFSET($X19,0,TODAY()-DATEVALUE("01.01."&amp;YEAR(TODAY()))))</f>
        <v>1251</v>
      </c>
      <c r="N19" s="364">
        <f ca="1">COUNTIF($X19:OFFSET($X19,0,TODAY()-DATEVALUE("01.01."&amp;YEAR(TODAY()))),$N$3)</f>
        <v>24</v>
      </c>
      <c r="O19" s="364">
        <f ca="1">COUNTIFS($X19:OFFSET($X19,0,TODAY()-DATEVALUE("01.01."&amp;YEAR(TODAY()))),$O$3,$X$2:OFFSET($X$2,0,TODAY()-DATEVALUE("01.01."&amp;YEAR(TODAY()))),"&lt;&gt;вс")</f>
        <v>24</v>
      </c>
      <c r="P19" s="364">
        <f ca="1">COUNTIF($X19:OFFSET($X19,0,TODAY()-DATEVALUE("01.01."&amp;YEAR(TODAY()))),"БЛ")</f>
        <v>0</v>
      </c>
      <c r="Q19" s="364">
        <f ca="1">COUNTIFS($X19:OFFSET($X19,0,TODAY()-DATEVALUE("01.01."&amp;YEAR(TODAY()))),"К",$X$2:OFFSET($X$2,0,TODAY()-DATEVALUE("01.01."&amp;YEAR(TODAY()))),"&lt;&gt;вс",$X$2:OFFSET($X$2,0,TODAY()-DATEVALUE("01.01."&amp;YEAR(TODAY()))),"&lt;&gt;сб")*8</f>
        <v>80</v>
      </c>
      <c r="R19" s="364"/>
      <c r="S19" s="364"/>
      <c r="T19" s="364"/>
      <c r="U19" s="364"/>
      <c r="V19" s="364"/>
      <c r="W19" s="364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157" t="s">
        <v>201</v>
      </c>
      <c r="AP19" s="157" t="s">
        <v>201</v>
      </c>
      <c r="AQ19" s="83">
        <v>5</v>
      </c>
      <c r="AR19" s="83">
        <v>10.5</v>
      </c>
      <c r="AS19" s="83">
        <v>10.5</v>
      </c>
      <c r="AT19" s="83">
        <v>10.5</v>
      </c>
      <c r="AU19" s="83">
        <v>10.5</v>
      </c>
      <c r="AV19" s="83">
        <v>10.5</v>
      </c>
      <c r="AW19" s="83">
        <v>10.5</v>
      </c>
      <c r="AX19" s="83">
        <v>10.5</v>
      </c>
      <c r="AY19" s="83">
        <v>10.5</v>
      </c>
      <c r="AZ19" s="83">
        <v>10.5</v>
      </c>
      <c r="BA19" s="83">
        <v>10.5</v>
      </c>
      <c r="BB19" s="84">
        <v>10.5</v>
      </c>
      <c r="BC19" s="83">
        <v>10.5</v>
      </c>
      <c r="BD19" s="83">
        <v>10.5</v>
      </c>
      <c r="BE19" s="83">
        <v>10.5</v>
      </c>
      <c r="BF19" s="83">
        <v>10.5</v>
      </c>
      <c r="BG19" s="83">
        <v>10.5</v>
      </c>
      <c r="BH19" s="83">
        <v>10.5</v>
      </c>
      <c r="BI19" s="83">
        <v>10.5</v>
      </c>
      <c r="BJ19" s="83">
        <v>10.5</v>
      </c>
      <c r="BK19" s="83">
        <v>10.5</v>
      </c>
      <c r="BL19" s="83">
        <v>10.5</v>
      </c>
      <c r="BM19" s="83">
        <v>10.5</v>
      </c>
      <c r="BN19" s="83">
        <v>10.5</v>
      </c>
      <c r="BO19" s="83">
        <v>10.5</v>
      </c>
      <c r="BP19" s="83">
        <v>10.5</v>
      </c>
      <c r="BQ19" s="83">
        <v>10.5</v>
      </c>
      <c r="BR19" s="83">
        <v>10.5</v>
      </c>
      <c r="BS19" s="83">
        <v>5</v>
      </c>
      <c r="BT19" s="65"/>
      <c r="BU19" s="65"/>
      <c r="BV19" s="65"/>
      <c r="BW19" s="65"/>
      <c r="BX19" s="265" t="s">
        <v>379</v>
      </c>
      <c r="BY19" s="265" t="s">
        <v>379</v>
      </c>
      <c r="BZ19" s="265" t="s">
        <v>379</v>
      </c>
      <c r="CA19" s="265" t="s">
        <v>379</v>
      </c>
      <c r="CB19" s="265" t="s">
        <v>379</v>
      </c>
      <c r="CC19" s="265" t="s">
        <v>379</v>
      </c>
      <c r="CD19" s="266" t="s">
        <v>379</v>
      </c>
      <c r="CE19" s="269" t="s">
        <v>379</v>
      </c>
      <c r="CF19" s="270" t="s">
        <v>379</v>
      </c>
      <c r="CG19" s="270" t="s">
        <v>379</v>
      </c>
      <c r="CH19" s="270" t="s">
        <v>379</v>
      </c>
      <c r="CI19" s="270" t="s">
        <v>379</v>
      </c>
      <c r="CJ19" s="270" t="s">
        <v>379</v>
      </c>
      <c r="CK19" s="270" t="s">
        <v>379</v>
      </c>
      <c r="CL19" s="157" t="s">
        <v>201</v>
      </c>
      <c r="CM19" s="157" t="s">
        <v>201</v>
      </c>
      <c r="CN19" s="83">
        <v>5</v>
      </c>
      <c r="CO19" s="83">
        <v>10.5</v>
      </c>
      <c r="CP19" s="83">
        <v>10.5</v>
      </c>
      <c r="CQ19" s="83">
        <v>10.5</v>
      </c>
      <c r="CR19" s="83">
        <v>10.5</v>
      </c>
      <c r="CS19" s="83">
        <v>10.5</v>
      </c>
      <c r="CT19" s="83">
        <v>10.5</v>
      </c>
      <c r="CU19" s="83">
        <v>10.5</v>
      </c>
      <c r="CV19" s="83">
        <v>10.5</v>
      </c>
      <c r="CW19" s="83">
        <v>10.5</v>
      </c>
      <c r="CX19" s="83">
        <v>10.5</v>
      </c>
      <c r="CY19" s="83">
        <v>10.5</v>
      </c>
      <c r="CZ19" s="83">
        <v>10.5</v>
      </c>
      <c r="DA19" s="83">
        <v>10.5</v>
      </c>
      <c r="DB19" s="83">
        <v>5</v>
      </c>
      <c r="DC19" s="83"/>
      <c r="DD19" s="83"/>
      <c r="DE19" s="83"/>
      <c r="DF19" s="83"/>
      <c r="DG19" s="83"/>
      <c r="DH19" s="83"/>
      <c r="DI19" s="83"/>
      <c r="DJ19" s="85"/>
      <c r="DK19" s="83"/>
      <c r="DL19" s="83"/>
      <c r="DM19" s="83"/>
      <c r="DN19" s="157" t="s">
        <v>201</v>
      </c>
      <c r="DO19" s="157" t="s">
        <v>201</v>
      </c>
      <c r="DP19" s="83">
        <v>5</v>
      </c>
      <c r="DQ19" s="83">
        <v>10.5</v>
      </c>
      <c r="DR19" s="83">
        <v>10.5</v>
      </c>
      <c r="DS19" s="83">
        <v>10.5</v>
      </c>
      <c r="DT19" s="83">
        <v>10.5</v>
      </c>
      <c r="DU19" s="83">
        <v>10.5</v>
      </c>
      <c r="DV19" s="83">
        <v>10.5</v>
      </c>
      <c r="DW19" s="83">
        <v>10.5</v>
      </c>
      <c r="DX19" s="83">
        <v>10.5</v>
      </c>
      <c r="DY19" s="83">
        <v>10.5</v>
      </c>
      <c r="DZ19" s="83">
        <v>10.5</v>
      </c>
      <c r="EA19" s="83">
        <v>5</v>
      </c>
      <c r="EB19" s="249" t="s">
        <v>379</v>
      </c>
      <c r="EC19" s="249" t="s">
        <v>379</v>
      </c>
      <c r="ED19" s="249" t="s">
        <v>379</v>
      </c>
      <c r="EE19" s="249" t="s">
        <v>379</v>
      </c>
      <c r="EF19" s="249" t="s">
        <v>379</v>
      </c>
      <c r="EG19" s="249" t="s">
        <v>379</v>
      </c>
      <c r="EH19" s="249" t="s">
        <v>379</v>
      </c>
      <c r="EI19" s="249" t="s">
        <v>379</v>
      </c>
      <c r="EJ19" s="249" t="s">
        <v>379</v>
      </c>
      <c r="EK19" s="249" t="s">
        <v>379</v>
      </c>
      <c r="EL19" s="249" t="s">
        <v>379</v>
      </c>
      <c r="EM19" s="249" t="s">
        <v>379</v>
      </c>
      <c r="EN19" s="258" t="s">
        <v>379</v>
      </c>
      <c r="EO19" s="83"/>
      <c r="EP19" s="157" t="s">
        <v>201</v>
      </c>
      <c r="EQ19" s="157" t="s">
        <v>201</v>
      </c>
      <c r="ER19" s="83">
        <v>5</v>
      </c>
      <c r="ES19" s="83">
        <v>10.5</v>
      </c>
      <c r="ET19" s="83">
        <v>10.5</v>
      </c>
      <c r="EU19" s="83">
        <v>10.5</v>
      </c>
      <c r="EV19" s="83">
        <v>10.5</v>
      </c>
      <c r="EW19" s="83">
        <v>10.5</v>
      </c>
      <c r="EX19" s="83">
        <v>10.5</v>
      </c>
      <c r="EY19" s="83">
        <v>10.5</v>
      </c>
      <c r="EZ19" s="83">
        <v>10.5</v>
      </c>
      <c r="FA19" s="83">
        <v>10.5</v>
      </c>
      <c r="FB19" s="83">
        <v>10.5</v>
      </c>
      <c r="FC19" s="83">
        <v>10.5</v>
      </c>
      <c r="FD19" s="83">
        <v>10.5</v>
      </c>
      <c r="FE19" s="83">
        <v>10.5</v>
      </c>
      <c r="FF19" s="83">
        <v>5</v>
      </c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157" t="s">
        <v>201</v>
      </c>
      <c r="FS19" s="157" t="s">
        <v>201</v>
      </c>
      <c r="FT19" s="81">
        <v>5</v>
      </c>
      <c r="FU19" s="81">
        <v>10.5</v>
      </c>
      <c r="FV19" s="81">
        <v>10.5</v>
      </c>
      <c r="FW19" s="81">
        <v>10.5</v>
      </c>
      <c r="FX19" s="81">
        <v>10.5</v>
      </c>
      <c r="FY19" s="81">
        <v>10.5</v>
      </c>
      <c r="FZ19" s="81">
        <v>10.5</v>
      </c>
      <c r="GA19" s="81">
        <v>10.5</v>
      </c>
      <c r="GB19" s="81">
        <v>10.5</v>
      </c>
      <c r="GC19" s="81">
        <v>10.5</v>
      </c>
      <c r="GD19" s="81">
        <v>10.5</v>
      </c>
      <c r="GE19" s="81">
        <v>10.5</v>
      </c>
      <c r="GF19" s="81">
        <v>10.5</v>
      </c>
      <c r="GG19" s="81">
        <v>10.5</v>
      </c>
      <c r="GH19" s="83">
        <v>5</v>
      </c>
      <c r="GI19" s="83"/>
      <c r="GJ19" s="83"/>
      <c r="GK19" s="83"/>
      <c r="GL19" s="83"/>
      <c r="GM19" s="83"/>
      <c r="GN19" s="83"/>
      <c r="GO19" s="83"/>
      <c r="GP19" s="83"/>
      <c r="GQ19" s="83"/>
      <c r="GR19" s="83"/>
      <c r="GS19" s="83"/>
      <c r="GT19" s="157" t="s">
        <v>201</v>
      </c>
      <c r="GU19" s="157" t="s">
        <v>201</v>
      </c>
      <c r="GV19" s="157" t="s">
        <v>201</v>
      </c>
      <c r="GW19" s="247" t="s">
        <v>201</v>
      </c>
      <c r="GX19" s="157" t="s">
        <v>201</v>
      </c>
      <c r="GY19" s="157" t="s">
        <v>201</v>
      </c>
      <c r="GZ19" s="354" t="s">
        <v>371</v>
      </c>
      <c r="HA19" s="354" t="s">
        <v>371</v>
      </c>
      <c r="HB19" s="354" t="s">
        <v>371</v>
      </c>
      <c r="HC19" s="354" t="s">
        <v>371</v>
      </c>
      <c r="HD19" s="354" t="s">
        <v>371</v>
      </c>
      <c r="HE19" s="354" t="s">
        <v>371</v>
      </c>
      <c r="HF19" s="354" t="s">
        <v>371</v>
      </c>
      <c r="HG19" s="354" t="s">
        <v>371</v>
      </c>
      <c r="HH19" s="354" t="s">
        <v>371</v>
      </c>
      <c r="HI19" s="354" t="s">
        <v>371</v>
      </c>
      <c r="HJ19" s="354" t="s">
        <v>371</v>
      </c>
      <c r="HK19" s="354" t="s">
        <v>371</v>
      </c>
      <c r="HL19" s="354" t="s">
        <v>371</v>
      </c>
      <c r="HM19" s="83"/>
      <c r="HN19" s="83"/>
      <c r="HO19" s="83"/>
      <c r="HP19" s="83"/>
      <c r="HQ19" s="83"/>
      <c r="HR19" s="83"/>
      <c r="HS19" s="83"/>
      <c r="HT19" s="83"/>
      <c r="HU19" s="83"/>
      <c r="HV19" s="255" t="s">
        <v>201</v>
      </c>
      <c r="HW19" s="255" t="s">
        <v>201</v>
      </c>
      <c r="HX19" s="255" t="s">
        <v>201</v>
      </c>
      <c r="HY19" s="255" t="s">
        <v>201</v>
      </c>
      <c r="HZ19" s="255" t="s">
        <v>201</v>
      </c>
      <c r="IA19" s="255" t="s">
        <v>201</v>
      </c>
      <c r="IB19" s="85">
        <v>10.5</v>
      </c>
      <c r="IC19" s="83">
        <v>10.5</v>
      </c>
      <c r="ID19" s="83">
        <v>10.5</v>
      </c>
      <c r="IE19" s="83">
        <v>10.5</v>
      </c>
      <c r="IF19" s="83">
        <v>10.5</v>
      </c>
      <c r="IG19" s="83">
        <v>10.5</v>
      </c>
      <c r="IH19" s="83">
        <v>10.5</v>
      </c>
      <c r="II19" s="83">
        <v>10.5</v>
      </c>
      <c r="IJ19" s="83">
        <v>10.5</v>
      </c>
      <c r="IK19" s="83">
        <v>10.5</v>
      </c>
      <c r="IL19" s="83">
        <v>5</v>
      </c>
      <c r="IM19" s="83"/>
      <c r="IN19" s="83"/>
      <c r="IO19" s="83"/>
      <c r="IP19" s="83"/>
      <c r="IQ19" s="83"/>
      <c r="IR19" s="83"/>
      <c r="IS19" s="83"/>
      <c r="IT19" s="83"/>
      <c r="IU19" s="83"/>
      <c r="IV19" s="83"/>
      <c r="IW19" s="83"/>
      <c r="IX19" s="157" t="s">
        <v>201</v>
      </c>
      <c r="IY19" s="157" t="s">
        <v>201</v>
      </c>
      <c r="IZ19" s="83">
        <v>5</v>
      </c>
      <c r="JA19" s="83">
        <v>10.5</v>
      </c>
      <c r="JB19" s="81">
        <v>10.5</v>
      </c>
      <c r="JC19" s="83">
        <v>10.5</v>
      </c>
      <c r="JD19" s="83">
        <v>10.5</v>
      </c>
      <c r="JE19" s="83">
        <v>10.5</v>
      </c>
      <c r="JF19" s="83">
        <v>10.5</v>
      </c>
      <c r="JG19" s="85">
        <v>10.5</v>
      </c>
      <c r="JH19" s="83">
        <v>10.5</v>
      </c>
      <c r="JI19" s="83">
        <v>10.5</v>
      </c>
      <c r="JJ19" s="83">
        <v>10.5</v>
      </c>
      <c r="JK19" s="83">
        <v>10.5</v>
      </c>
      <c r="JL19" s="83">
        <v>10.5</v>
      </c>
      <c r="JM19" s="83">
        <v>10.5</v>
      </c>
      <c r="JN19" s="83">
        <v>5</v>
      </c>
      <c r="JO19" s="83"/>
      <c r="JP19" s="83"/>
      <c r="JQ19" s="83"/>
      <c r="JR19" s="83"/>
      <c r="JS19" s="83"/>
      <c r="JT19" s="83"/>
      <c r="JU19" s="83"/>
      <c r="JV19" s="83"/>
      <c r="JW19" s="83"/>
      <c r="JX19" s="83"/>
      <c r="JY19" s="83"/>
      <c r="JZ19" s="83"/>
      <c r="KA19" s="83"/>
      <c r="KB19" s="83">
        <v>5</v>
      </c>
      <c r="KC19" s="83">
        <v>10.5</v>
      </c>
      <c r="KD19" s="83">
        <v>10.5</v>
      </c>
      <c r="KE19" s="83">
        <v>10.5</v>
      </c>
      <c r="KF19" s="83">
        <v>10.5</v>
      </c>
      <c r="KG19" s="83">
        <v>10.5</v>
      </c>
      <c r="KH19" s="83">
        <v>10.5</v>
      </c>
      <c r="KI19" s="83">
        <v>10.5</v>
      </c>
      <c r="KJ19" s="84">
        <v>10.5</v>
      </c>
      <c r="KK19" s="85">
        <v>10.5</v>
      </c>
      <c r="KL19" s="83">
        <v>10.5</v>
      </c>
      <c r="KM19" s="83">
        <v>10.5</v>
      </c>
      <c r="KN19" s="83">
        <v>10.5</v>
      </c>
      <c r="KO19" s="83">
        <v>10.5</v>
      </c>
      <c r="KP19" s="83">
        <v>5</v>
      </c>
      <c r="KQ19" s="83"/>
      <c r="KR19" s="83"/>
      <c r="KS19" s="83"/>
      <c r="KT19" s="83"/>
      <c r="KU19" s="83"/>
      <c r="KV19" s="83"/>
      <c r="KW19" s="83"/>
      <c r="KX19" s="83"/>
      <c r="KY19" s="83"/>
      <c r="KZ19" s="83"/>
      <c r="LA19" s="83"/>
      <c r="LB19" s="83"/>
      <c r="LC19" s="83"/>
      <c r="LD19" s="83">
        <v>5</v>
      </c>
      <c r="LE19" s="83">
        <v>10.5</v>
      </c>
      <c r="LF19" s="83">
        <v>10.5</v>
      </c>
      <c r="LG19" s="83">
        <v>10.5</v>
      </c>
      <c r="LH19" s="83">
        <v>10.5</v>
      </c>
      <c r="LI19" s="83">
        <v>10.5</v>
      </c>
      <c r="LJ19" s="83">
        <v>10.5</v>
      </c>
      <c r="LK19" s="83">
        <v>10.5</v>
      </c>
      <c r="LL19" s="83">
        <v>10.5</v>
      </c>
      <c r="LM19" s="83">
        <v>10.5</v>
      </c>
      <c r="LN19" s="321">
        <v>10.5</v>
      </c>
      <c r="LO19" s="83">
        <v>10.5</v>
      </c>
      <c r="LP19" s="85">
        <v>10.5</v>
      </c>
      <c r="LQ19" s="83">
        <v>10.5</v>
      </c>
      <c r="LR19" s="83">
        <v>5</v>
      </c>
      <c r="LS19" s="83"/>
      <c r="LT19" s="83"/>
      <c r="LU19" s="83"/>
      <c r="LV19" s="83"/>
      <c r="LW19" s="83"/>
      <c r="LX19" s="83"/>
      <c r="LY19" s="83"/>
      <c r="LZ19" s="83"/>
      <c r="MA19" s="83"/>
      <c r="MB19" s="83"/>
      <c r="MC19" s="83"/>
      <c r="MD19" s="83"/>
      <c r="ME19" s="83"/>
      <c r="MF19" s="83">
        <v>5</v>
      </c>
      <c r="MG19" s="83">
        <v>10.5</v>
      </c>
      <c r="MH19" s="83">
        <v>10.5</v>
      </c>
      <c r="MI19" s="83">
        <v>10.5</v>
      </c>
      <c r="MJ19" s="83">
        <v>10.5</v>
      </c>
      <c r="MK19" s="83">
        <v>10.5</v>
      </c>
      <c r="ML19" s="83">
        <v>10.5</v>
      </c>
      <c r="MM19" s="83">
        <v>10.5</v>
      </c>
      <c r="MN19" s="83">
        <v>10.5</v>
      </c>
      <c r="MO19" s="83">
        <v>10.5</v>
      </c>
      <c r="MP19" s="83">
        <v>10.5</v>
      </c>
      <c r="MQ19" s="83">
        <v>10.5</v>
      </c>
      <c r="MR19" s="83">
        <v>10.5</v>
      </c>
      <c r="MS19" s="83">
        <v>10.5</v>
      </c>
      <c r="MT19" s="85">
        <v>5</v>
      </c>
      <c r="MU19" s="83"/>
      <c r="MV19" s="83"/>
      <c r="MW19" s="83"/>
      <c r="MX19" s="83"/>
      <c r="MY19" s="83"/>
      <c r="MZ19" s="83"/>
      <c r="NA19" s="83">
        <v>5</v>
      </c>
      <c r="NB19" s="83">
        <v>11</v>
      </c>
      <c r="NC19" s="83">
        <v>11</v>
      </c>
      <c r="ND19" s="83">
        <v>11</v>
      </c>
      <c r="NE19" s="83">
        <v>11</v>
      </c>
      <c r="NF19" s="81">
        <v>11</v>
      </c>
      <c r="NG19" s="81">
        <v>11</v>
      </c>
      <c r="NH19" s="81">
        <v>11</v>
      </c>
      <c r="NI19" s="81">
        <v>11</v>
      </c>
      <c r="NJ19" s="81">
        <v>11</v>
      </c>
      <c r="NK19" s="81">
        <v>11</v>
      </c>
      <c r="NL19" s="83">
        <v>11</v>
      </c>
      <c r="NM19" s="83">
        <v>11</v>
      </c>
      <c r="NN19" s="83">
        <v>11</v>
      </c>
      <c r="NO19" s="83">
        <v>11</v>
      </c>
      <c r="NP19" s="83">
        <v>11</v>
      </c>
      <c r="NQ19" s="83">
        <v>11</v>
      </c>
      <c r="NR19" s="83">
        <v>11</v>
      </c>
      <c r="NS19" s="83">
        <v>11</v>
      </c>
      <c r="NT19" s="83">
        <v>11</v>
      </c>
      <c r="NU19" s="83">
        <v>11</v>
      </c>
      <c r="NV19" s="83">
        <v>5</v>
      </c>
      <c r="NW19" s="83"/>
      <c r="NX19" s="84"/>
      <c r="NY19" s="134"/>
      <c r="NZ19" s="134"/>
      <c r="OA19" s="134"/>
      <c r="OB19" s="134"/>
      <c r="OC19" s="134"/>
      <c r="OD19" s="134"/>
      <c r="OE19" s="134"/>
      <c r="OF19" s="134"/>
      <c r="OG19" s="134"/>
      <c r="OH19" s="134"/>
      <c r="OI19" s="134"/>
      <c r="OJ19" s="134">
        <v>5</v>
      </c>
      <c r="OK19" s="134">
        <v>10.5</v>
      </c>
      <c r="OL19" s="134">
        <v>10.5</v>
      </c>
      <c r="OM19" s="134">
        <v>10.5</v>
      </c>
      <c r="ON19" s="134">
        <v>10.5</v>
      </c>
      <c r="OO19" s="134">
        <v>10.5</v>
      </c>
      <c r="OP19" s="134">
        <v>10.5</v>
      </c>
      <c r="OQ19" s="134">
        <v>10.5</v>
      </c>
      <c r="OR19" s="134">
        <v>10.5</v>
      </c>
      <c r="OS19" s="134">
        <v>10.5</v>
      </c>
      <c r="OT19" s="134">
        <v>10.5</v>
      </c>
      <c r="OU19" s="134">
        <v>10.5</v>
      </c>
      <c r="OV19" s="134">
        <v>10.5</v>
      </c>
      <c r="OW19" s="134">
        <v>10.5</v>
      </c>
      <c r="OX19" s="134">
        <v>5</v>
      </c>
      <c r="OY19" s="134"/>
      <c r="OZ19" s="134"/>
      <c r="PA19" s="134"/>
      <c r="PB19" s="134"/>
      <c r="PC19" s="134"/>
    </row>
    <row r="20" spans="1:419" ht="15.75" x14ac:dyDescent="0.25">
      <c r="A20" s="1"/>
      <c r="B20" s="215" t="s">
        <v>75</v>
      </c>
      <c r="C20" s="214" t="str">
        <f t="shared" si="0"/>
        <v xml:space="preserve">Комилов </v>
      </c>
      <c r="D20" s="128">
        <v>3</v>
      </c>
      <c r="E20" s="251">
        <v>4</v>
      </c>
      <c r="F20" s="379" t="s">
        <v>48</v>
      </c>
      <c r="G20" s="216" t="s">
        <v>2</v>
      </c>
      <c r="H20" s="244" t="s">
        <v>1</v>
      </c>
      <c r="I20" s="220" t="s">
        <v>305</v>
      </c>
      <c r="J20" s="377">
        <v>39.5</v>
      </c>
      <c r="K20" s="368">
        <v>1995</v>
      </c>
      <c r="L20" s="368">
        <f ca="1">SUM($X20:OFFSET($X20,0,DATEVALUE("31.12."&amp;(YEAR(TODAY())))-DATEVALUE("01.01."&amp;YEAR(TODAY()))))</f>
        <v>1696.5</v>
      </c>
      <c r="M20" s="368">
        <f ca="1">SUM($X20:OFFSET($X20,0,TODAY()-DATEVALUE("01.01."&amp;YEAR(TODAY()))))</f>
        <v>1314.5</v>
      </c>
      <c r="N20" s="364">
        <f ca="1">COUNTIF($X20:OFFSET($X20,0,TODAY()-DATEVALUE("01.01."&amp;YEAR(TODAY()))),$N$3)</f>
        <v>18</v>
      </c>
      <c r="O20" s="364">
        <f ca="1">COUNTIFS($X20:OFFSET($X20,0,TODAY()-DATEVALUE("01.01."&amp;YEAR(TODAY()))),$O$3,$X$2:OFFSET($X$2,0,TODAY()-DATEVALUE("01.01."&amp;YEAR(TODAY()))),"&lt;&gt;вс")</f>
        <v>24</v>
      </c>
      <c r="P20" s="364">
        <f ca="1">COUNTIF($X20:OFFSET($X20,0,TODAY()-DATEVALUE("01.01."&amp;YEAR(TODAY()))),"БЛ")</f>
        <v>19</v>
      </c>
      <c r="Q20" s="364">
        <f ca="1">COUNTIFS($X20:OFFSET($X20,0,TODAY()-DATEVALUE("01.01."&amp;YEAR(TODAY()))),"К",$X$2:OFFSET($X$2,0,TODAY()-DATEVALUE("01.01."&amp;YEAR(TODAY()))),"&lt;&gt;вс",$X$2:OFFSET($X$2,0,TODAY()-DATEVALUE("01.01."&amp;YEAR(TODAY()))),"&lt;&gt;сб")*8</f>
        <v>32</v>
      </c>
      <c r="R20" s="364"/>
      <c r="S20" s="364"/>
      <c r="T20" s="364"/>
      <c r="U20" s="364"/>
      <c r="V20" s="364"/>
      <c r="W20" s="364"/>
      <c r="X20" s="83">
        <v>10.5</v>
      </c>
      <c r="Y20" s="83">
        <v>10.5</v>
      </c>
      <c r="Z20" s="83">
        <v>10.5</v>
      </c>
      <c r="AA20" s="83">
        <v>10.5</v>
      </c>
      <c r="AB20" s="83">
        <v>10.5</v>
      </c>
      <c r="AC20" s="225">
        <v>5</v>
      </c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98"/>
      <c r="BC20" s="157" t="s">
        <v>201</v>
      </c>
      <c r="BD20" s="157" t="s">
        <v>201</v>
      </c>
      <c r="BE20" s="83">
        <v>5</v>
      </c>
      <c r="BF20" s="83">
        <v>10.5</v>
      </c>
      <c r="BG20" s="83">
        <v>10.5</v>
      </c>
      <c r="BH20" s="83">
        <v>10.5</v>
      </c>
      <c r="BI20" s="83">
        <v>10.5</v>
      </c>
      <c r="BJ20" s="83">
        <v>10.5</v>
      </c>
      <c r="BK20" s="83">
        <v>10.5</v>
      </c>
      <c r="BL20" s="83">
        <v>10.5</v>
      </c>
      <c r="BM20" s="83">
        <v>10.5</v>
      </c>
      <c r="BN20" s="83">
        <v>10.5</v>
      </c>
      <c r="BO20" s="83">
        <v>10.5</v>
      </c>
      <c r="BP20" s="83">
        <v>10.5</v>
      </c>
      <c r="BQ20" s="83">
        <v>10.5</v>
      </c>
      <c r="BR20" s="83">
        <v>10.5</v>
      </c>
      <c r="BS20" s="227">
        <v>10.5</v>
      </c>
      <c r="BT20" s="227">
        <v>10.5</v>
      </c>
      <c r="BU20" s="227">
        <v>10.5</v>
      </c>
      <c r="BV20" s="227">
        <v>10.5</v>
      </c>
      <c r="BW20" s="227">
        <v>10.5</v>
      </c>
      <c r="BX20" s="227">
        <v>10.5</v>
      </c>
      <c r="BY20" s="227">
        <v>10.5</v>
      </c>
      <c r="BZ20" s="227">
        <v>10.5</v>
      </c>
      <c r="CA20" s="227">
        <v>10.5</v>
      </c>
      <c r="CB20" s="227">
        <v>10.5</v>
      </c>
      <c r="CC20" s="227">
        <v>10.5</v>
      </c>
      <c r="CD20" s="229">
        <v>10.5</v>
      </c>
      <c r="CE20" s="226">
        <v>10.5</v>
      </c>
      <c r="CF20" s="227">
        <v>10.5</v>
      </c>
      <c r="CG20" s="227">
        <v>5</v>
      </c>
      <c r="CH20" s="83"/>
      <c r="CI20" s="83"/>
      <c r="CJ20" s="83"/>
      <c r="CK20" s="83"/>
      <c r="CL20" s="157" t="s">
        <v>201</v>
      </c>
      <c r="CM20" s="157" t="s">
        <v>201</v>
      </c>
      <c r="CN20" s="83">
        <v>5</v>
      </c>
      <c r="CO20" s="83">
        <v>10.5</v>
      </c>
      <c r="CP20" s="83">
        <v>10.5</v>
      </c>
      <c r="CQ20" s="83">
        <v>10.5</v>
      </c>
      <c r="CR20" s="83">
        <v>10.5</v>
      </c>
      <c r="CS20" s="83">
        <v>10.5</v>
      </c>
      <c r="CT20" s="83">
        <v>10.5</v>
      </c>
      <c r="CU20" s="83">
        <v>10.5</v>
      </c>
      <c r="CV20" s="83">
        <v>10.5</v>
      </c>
      <c r="CW20" s="83">
        <v>10.5</v>
      </c>
      <c r="CX20" s="83">
        <v>10.5</v>
      </c>
      <c r="CY20" s="83">
        <v>5</v>
      </c>
      <c r="CZ20" s="249" t="s">
        <v>379</v>
      </c>
      <c r="DA20" s="249" t="s">
        <v>379</v>
      </c>
      <c r="DB20" s="249" t="s">
        <v>379</v>
      </c>
      <c r="DC20" s="249" t="s">
        <v>379</v>
      </c>
      <c r="DD20" s="249" t="s">
        <v>379</v>
      </c>
      <c r="DE20" s="249" t="s">
        <v>379</v>
      </c>
      <c r="DF20" s="249" t="s">
        <v>379</v>
      </c>
      <c r="DG20" s="249" t="s">
        <v>379</v>
      </c>
      <c r="DH20" s="249" t="s">
        <v>379</v>
      </c>
      <c r="DI20" s="249" t="s">
        <v>379</v>
      </c>
      <c r="DJ20" s="258" t="s">
        <v>379</v>
      </c>
      <c r="DK20" s="249" t="s">
        <v>379</v>
      </c>
      <c r="DL20" s="249" t="s">
        <v>379</v>
      </c>
      <c r="DM20" s="249" t="s">
        <v>379</v>
      </c>
      <c r="DN20" s="157" t="s">
        <v>201</v>
      </c>
      <c r="DO20" s="157" t="s">
        <v>201</v>
      </c>
      <c r="DP20" s="227">
        <v>5</v>
      </c>
      <c r="DQ20" s="227">
        <v>10.5</v>
      </c>
      <c r="DR20" s="227">
        <v>10.5</v>
      </c>
      <c r="DS20" s="227">
        <v>10.5</v>
      </c>
      <c r="DT20" s="227">
        <v>10.5</v>
      </c>
      <c r="DU20" s="227">
        <v>10.5</v>
      </c>
      <c r="DV20" s="227">
        <v>10.5</v>
      </c>
      <c r="DW20" s="227">
        <v>10.5</v>
      </c>
      <c r="DX20" s="227">
        <v>10.5</v>
      </c>
      <c r="DY20" s="227">
        <v>10.5</v>
      </c>
      <c r="DZ20" s="227">
        <v>10.5</v>
      </c>
      <c r="EA20" s="227">
        <v>10.5</v>
      </c>
      <c r="EB20" s="227">
        <v>10.5</v>
      </c>
      <c r="EC20" s="227">
        <v>10.5</v>
      </c>
      <c r="ED20" s="227">
        <v>5</v>
      </c>
      <c r="EE20" s="83"/>
      <c r="EF20" s="83"/>
      <c r="EG20" s="83"/>
      <c r="EH20" s="83"/>
      <c r="EI20" s="83"/>
      <c r="EJ20" s="83"/>
      <c r="EK20" s="83"/>
      <c r="EL20" s="83"/>
      <c r="EM20" s="83"/>
      <c r="EN20" s="85"/>
      <c r="EO20" s="83"/>
      <c r="EP20" s="157" t="s">
        <v>201</v>
      </c>
      <c r="EQ20" s="157" t="s">
        <v>201</v>
      </c>
      <c r="ER20" s="304">
        <v>5</v>
      </c>
      <c r="ES20" s="304">
        <v>10.5</v>
      </c>
      <c r="ET20" s="304">
        <v>10.5</v>
      </c>
      <c r="EU20" s="304">
        <v>10.5</v>
      </c>
      <c r="EV20" s="304">
        <v>10.5</v>
      </c>
      <c r="EW20" s="304">
        <v>10.5</v>
      </c>
      <c r="EX20" s="304">
        <v>10.5</v>
      </c>
      <c r="EY20" s="304">
        <v>10.5</v>
      </c>
      <c r="EZ20" s="304">
        <v>10.5</v>
      </c>
      <c r="FA20" s="304">
        <v>10.5</v>
      </c>
      <c r="FB20" s="304">
        <v>10.5</v>
      </c>
      <c r="FC20" s="304">
        <v>5</v>
      </c>
      <c r="FD20" s="249" t="s">
        <v>379</v>
      </c>
      <c r="FE20" s="249" t="s">
        <v>379</v>
      </c>
      <c r="FF20" s="249" t="s">
        <v>379</v>
      </c>
      <c r="FG20" s="249" t="s">
        <v>379</v>
      </c>
      <c r="FH20" s="249" t="s">
        <v>379</v>
      </c>
      <c r="FI20" s="249" t="s">
        <v>379</v>
      </c>
      <c r="FJ20" s="249" t="s">
        <v>379</v>
      </c>
      <c r="FK20" s="249" t="s">
        <v>379</v>
      </c>
      <c r="FL20" s="249" t="s">
        <v>379</v>
      </c>
      <c r="FM20" s="249" t="s">
        <v>379</v>
      </c>
      <c r="FN20" s="249" t="s">
        <v>379</v>
      </c>
      <c r="FO20" s="249" t="s">
        <v>379</v>
      </c>
      <c r="FP20" s="249" t="s">
        <v>379</v>
      </c>
      <c r="FQ20" s="249" t="s">
        <v>379</v>
      </c>
      <c r="FR20" s="157" t="s">
        <v>201</v>
      </c>
      <c r="FS20" s="157" t="s">
        <v>201</v>
      </c>
      <c r="FT20" s="227">
        <v>4</v>
      </c>
      <c r="FU20" s="227">
        <v>10.5</v>
      </c>
      <c r="FV20" s="227">
        <v>10.5</v>
      </c>
      <c r="FW20" s="227">
        <v>10.5</v>
      </c>
      <c r="FX20" s="227">
        <v>10.5</v>
      </c>
      <c r="FY20" s="227">
        <v>10.5</v>
      </c>
      <c r="FZ20" s="227">
        <v>10.5</v>
      </c>
      <c r="GA20" s="227">
        <v>10.5</v>
      </c>
      <c r="GB20" s="227">
        <v>10.5</v>
      </c>
      <c r="GC20" s="227">
        <v>10.5</v>
      </c>
      <c r="GD20" s="227">
        <v>10.5</v>
      </c>
      <c r="GE20" s="227">
        <v>10.5</v>
      </c>
      <c r="GF20" s="227">
        <v>10.5</v>
      </c>
      <c r="GG20" s="227">
        <v>10.5</v>
      </c>
      <c r="GH20" s="227">
        <v>6.5</v>
      </c>
      <c r="GI20" s="83"/>
      <c r="GJ20" s="83"/>
      <c r="GK20" s="83"/>
      <c r="GL20" s="83"/>
      <c r="GM20" s="83"/>
      <c r="GN20" s="83"/>
      <c r="GO20" s="83"/>
      <c r="GP20" s="83"/>
      <c r="GQ20" s="83"/>
      <c r="GR20" s="83"/>
      <c r="GS20" s="83"/>
      <c r="GT20" s="157" t="s">
        <v>201</v>
      </c>
      <c r="GU20" s="157" t="s">
        <v>201</v>
      </c>
      <c r="GV20" s="157" t="s">
        <v>201</v>
      </c>
      <c r="GW20" s="247" t="s">
        <v>201</v>
      </c>
      <c r="GX20" s="157" t="s">
        <v>201</v>
      </c>
      <c r="GY20" s="157" t="s">
        <v>201</v>
      </c>
      <c r="GZ20" s="83">
        <v>10.5</v>
      </c>
      <c r="HA20" s="304">
        <v>10.5</v>
      </c>
      <c r="HB20" s="304">
        <v>10.5</v>
      </c>
      <c r="HC20" s="227">
        <v>10.5</v>
      </c>
      <c r="HD20" s="227">
        <v>10.5</v>
      </c>
      <c r="HE20" s="227">
        <v>10.5</v>
      </c>
      <c r="HF20" s="227">
        <v>10.5</v>
      </c>
      <c r="HG20" s="227" t="s">
        <v>377</v>
      </c>
      <c r="HH20" s="81" t="s">
        <v>362</v>
      </c>
      <c r="HI20" s="81" t="s">
        <v>362</v>
      </c>
      <c r="HJ20" s="81" t="s">
        <v>362</v>
      </c>
      <c r="HK20" s="83" t="s">
        <v>362</v>
      </c>
      <c r="HL20" s="83" t="s">
        <v>362</v>
      </c>
      <c r="HM20" s="83"/>
      <c r="HN20" s="83"/>
      <c r="HO20" s="83"/>
      <c r="HP20" s="83"/>
      <c r="HQ20" s="83"/>
      <c r="HR20" s="83"/>
      <c r="HS20" s="83"/>
      <c r="HT20" s="83"/>
      <c r="HU20" s="83"/>
      <c r="HV20" s="255" t="s">
        <v>201</v>
      </c>
      <c r="HW20" s="255" t="s">
        <v>201</v>
      </c>
      <c r="HX20" s="81" t="s">
        <v>377</v>
      </c>
      <c r="HY20" s="83" t="s">
        <v>362</v>
      </c>
      <c r="HZ20" s="83" t="s">
        <v>362</v>
      </c>
      <c r="IA20" s="83" t="s">
        <v>362</v>
      </c>
      <c r="IB20" s="85" t="s">
        <v>362</v>
      </c>
      <c r="IC20" s="83" t="s">
        <v>362</v>
      </c>
      <c r="ID20" s="83" t="s">
        <v>362</v>
      </c>
      <c r="IE20" s="83" t="s">
        <v>362</v>
      </c>
      <c r="IF20" s="83" t="s">
        <v>362</v>
      </c>
      <c r="IG20" s="83" t="s">
        <v>362</v>
      </c>
      <c r="IH20" s="83" t="s">
        <v>362</v>
      </c>
      <c r="II20" s="83" t="s">
        <v>362</v>
      </c>
      <c r="IJ20" s="83" t="s">
        <v>362</v>
      </c>
      <c r="IK20" s="83" t="s">
        <v>362</v>
      </c>
      <c r="IL20" s="83" t="s">
        <v>362</v>
      </c>
      <c r="IM20" s="83"/>
      <c r="IN20" s="83"/>
      <c r="IO20" s="83"/>
      <c r="IP20" s="83"/>
      <c r="IQ20" s="83"/>
      <c r="IR20" s="83"/>
      <c r="IS20" s="358">
        <v>5</v>
      </c>
      <c r="IT20" s="358">
        <v>10.5</v>
      </c>
      <c r="IU20" s="358">
        <v>10.5</v>
      </c>
      <c r="IV20" s="358">
        <v>10.5</v>
      </c>
      <c r="IW20" s="358">
        <v>10.5</v>
      </c>
      <c r="IX20" s="358">
        <v>10.5</v>
      </c>
      <c r="IY20" s="358">
        <v>10.5</v>
      </c>
      <c r="IZ20" s="358">
        <v>10.5</v>
      </c>
      <c r="JA20" s="305">
        <v>10.5</v>
      </c>
      <c r="JB20" s="305">
        <v>10.5</v>
      </c>
      <c r="JC20" s="305">
        <v>10.5</v>
      </c>
      <c r="JD20" s="305">
        <v>10.5</v>
      </c>
      <c r="JE20" s="305">
        <v>10.5</v>
      </c>
      <c r="JF20" s="305">
        <v>10.5</v>
      </c>
      <c r="JG20" s="311">
        <v>10.5</v>
      </c>
      <c r="JH20" s="305">
        <v>10.5</v>
      </c>
      <c r="JI20" s="305">
        <v>10.5</v>
      </c>
      <c r="JJ20" s="305">
        <v>10.5</v>
      </c>
      <c r="JK20" s="305">
        <v>10.5</v>
      </c>
      <c r="JL20" s="305">
        <v>10.5</v>
      </c>
      <c r="JM20" s="305">
        <v>10.5</v>
      </c>
      <c r="JN20" s="305">
        <v>5</v>
      </c>
      <c r="JO20" s="83"/>
      <c r="JP20" s="83"/>
      <c r="JQ20" s="83"/>
      <c r="JR20" s="83"/>
      <c r="JS20" s="83"/>
      <c r="JT20" s="83"/>
      <c r="JU20" s="83"/>
      <c r="JV20" s="83"/>
      <c r="JW20" s="83"/>
      <c r="JX20" s="83"/>
      <c r="JY20" s="83"/>
      <c r="JZ20" s="83"/>
      <c r="KA20" s="83"/>
      <c r="KB20" s="227">
        <v>5</v>
      </c>
      <c r="KC20" s="227">
        <v>10.5</v>
      </c>
      <c r="KD20" s="227">
        <v>10.5</v>
      </c>
      <c r="KE20" s="227">
        <v>10.5</v>
      </c>
      <c r="KF20" s="227">
        <v>10.5</v>
      </c>
      <c r="KG20" s="227">
        <v>10.5</v>
      </c>
      <c r="KH20" s="227">
        <v>10.5</v>
      </c>
      <c r="KI20" s="227">
        <v>10.5</v>
      </c>
      <c r="KJ20" s="229">
        <v>10.5</v>
      </c>
      <c r="KK20" s="226">
        <v>10.5</v>
      </c>
      <c r="KL20" s="227">
        <v>10.5</v>
      </c>
      <c r="KM20" s="227">
        <v>10.5</v>
      </c>
      <c r="KN20" s="227">
        <v>10.5</v>
      </c>
      <c r="KO20" s="227">
        <v>10.5</v>
      </c>
      <c r="KP20" s="227">
        <v>5</v>
      </c>
      <c r="KQ20" s="83"/>
      <c r="KR20" s="83"/>
      <c r="KS20" s="83"/>
      <c r="KT20" s="354" t="s">
        <v>406</v>
      </c>
      <c r="KU20" s="354" t="s">
        <v>371</v>
      </c>
      <c r="KV20" s="354" t="s">
        <v>371</v>
      </c>
      <c r="KW20" s="354" t="s">
        <v>371</v>
      </c>
      <c r="KX20" s="354" t="s">
        <v>371</v>
      </c>
      <c r="KY20" s="354" t="s">
        <v>371</v>
      </c>
      <c r="KZ20" s="354" t="s">
        <v>371</v>
      </c>
      <c r="LA20" s="354" t="s">
        <v>371</v>
      </c>
      <c r="LB20" s="354" t="s">
        <v>371</v>
      </c>
      <c r="LC20" s="354" t="s">
        <v>371</v>
      </c>
      <c r="LD20" s="354" t="s">
        <v>371</v>
      </c>
      <c r="LE20" s="354" t="s">
        <v>371</v>
      </c>
      <c r="LF20" s="354" t="s">
        <v>371</v>
      </c>
      <c r="LG20" s="358">
        <v>10.5</v>
      </c>
      <c r="LH20" s="358">
        <v>10.5</v>
      </c>
      <c r="LI20" s="358">
        <v>10.5</v>
      </c>
      <c r="LJ20" s="358">
        <v>10.5</v>
      </c>
      <c r="LK20" s="358">
        <v>10.5</v>
      </c>
      <c r="LL20" s="358">
        <v>10.5</v>
      </c>
      <c r="LM20" s="358">
        <v>10.5</v>
      </c>
      <c r="LN20" s="358">
        <v>10.5</v>
      </c>
      <c r="LO20" s="321">
        <v>10.5</v>
      </c>
      <c r="LP20" s="362">
        <v>10.5</v>
      </c>
      <c r="LQ20" s="358">
        <v>10.5</v>
      </c>
      <c r="LR20" s="358">
        <v>5</v>
      </c>
      <c r="LS20" s="83"/>
      <c r="LT20" s="83"/>
      <c r="LU20" s="83"/>
      <c r="LV20" s="83"/>
      <c r="LW20" s="83"/>
      <c r="LX20" s="83"/>
      <c r="LY20" s="83"/>
      <c r="LZ20" s="83"/>
      <c r="MA20" s="83"/>
      <c r="MB20" s="83"/>
      <c r="MC20" s="83"/>
      <c r="MD20" s="83"/>
      <c r="ME20" s="83"/>
      <c r="MF20" s="227">
        <v>5</v>
      </c>
      <c r="MG20" s="227">
        <v>10.5</v>
      </c>
      <c r="MH20" s="227">
        <v>10.5</v>
      </c>
      <c r="MI20" s="227">
        <v>10.5</v>
      </c>
      <c r="MJ20" s="227">
        <v>10.5</v>
      </c>
      <c r="MK20" s="227">
        <v>10.5</v>
      </c>
      <c r="ML20" s="227">
        <v>10.5</v>
      </c>
      <c r="MM20" s="227">
        <v>10.5</v>
      </c>
      <c r="MN20" s="227">
        <v>10.5</v>
      </c>
      <c r="MO20" s="227">
        <v>10.5</v>
      </c>
      <c r="MP20" s="227">
        <v>10.5</v>
      </c>
      <c r="MQ20" s="227">
        <v>10.5</v>
      </c>
      <c r="MR20" s="431">
        <v>10.5</v>
      </c>
      <c r="MS20" s="431">
        <v>10.5</v>
      </c>
      <c r="MT20" s="450">
        <v>10.5</v>
      </c>
      <c r="MU20" s="431">
        <v>10.5</v>
      </c>
      <c r="MV20" s="431">
        <v>5</v>
      </c>
      <c r="MW20" s="83"/>
      <c r="MX20" s="83"/>
      <c r="MY20" s="83"/>
      <c r="MZ20" s="83"/>
      <c r="NA20" s="83"/>
      <c r="NB20" s="83"/>
      <c r="NC20" s="83"/>
      <c r="ND20" s="83"/>
      <c r="NE20" s="83"/>
      <c r="NF20" s="83"/>
      <c r="NG20" s="83"/>
      <c r="NH20" s="355">
        <v>5</v>
      </c>
      <c r="NI20" s="355">
        <v>10.5</v>
      </c>
      <c r="NJ20" s="355">
        <v>10.5</v>
      </c>
      <c r="NK20" s="355">
        <v>10.5</v>
      </c>
      <c r="NL20" s="355">
        <v>10.5</v>
      </c>
      <c r="NM20" s="355">
        <v>10.5</v>
      </c>
      <c r="NN20" s="355">
        <v>10.5</v>
      </c>
      <c r="NO20" s="355">
        <v>10.5</v>
      </c>
      <c r="NP20" s="355">
        <v>10.5</v>
      </c>
      <c r="NQ20" s="355">
        <v>5</v>
      </c>
      <c r="NR20" s="381"/>
      <c r="NS20" s="381"/>
      <c r="NT20" s="381"/>
      <c r="NU20" s="381"/>
      <c r="NV20" s="381"/>
      <c r="NW20" s="83"/>
      <c r="NX20" s="84"/>
      <c r="NY20" s="134"/>
      <c r="NZ20" s="134"/>
      <c r="OA20" s="134"/>
      <c r="OB20" s="134"/>
      <c r="OC20" s="134"/>
      <c r="OD20" s="134"/>
      <c r="OE20" s="134"/>
      <c r="OF20" s="134"/>
      <c r="OG20" s="134"/>
      <c r="OH20" s="134"/>
      <c r="OI20" s="134"/>
      <c r="OJ20" s="134">
        <v>5</v>
      </c>
      <c r="OK20" s="134">
        <v>10.5</v>
      </c>
      <c r="OL20" s="134">
        <v>10.5</v>
      </c>
      <c r="OM20" s="134">
        <v>10.5</v>
      </c>
      <c r="ON20" s="134">
        <v>10.5</v>
      </c>
      <c r="OO20" s="134">
        <v>10.5</v>
      </c>
      <c r="OP20" s="134">
        <v>10.5</v>
      </c>
      <c r="OQ20" s="134">
        <v>10.5</v>
      </c>
      <c r="OR20" s="134">
        <v>10.5</v>
      </c>
      <c r="OS20" s="134">
        <v>10.5</v>
      </c>
      <c r="OT20" s="134">
        <v>10.5</v>
      </c>
      <c r="OU20" s="134">
        <v>10.5</v>
      </c>
      <c r="OV20" s="134">
        <v>10.5</v>
      </c>
      <c r="OW20" s="134">
        <v>10.5</v>
      </c>
      <c r="OX20" s="134">
        <v>5</v>
      </c>
      <c r="OY20" s="134"/>
      <c r="OZ20" s="134"/>
      <c r="PA20" s="134"/>
      <c r="PB20" s="134"/>
      <c r="PC20" s="134"/>
    </row>
    <row r="21" spans="1:419" s="1" customFormat="1" ht="15.75" x14ac:dyDescent="0.25">
      <c r="B21" s="214" t="s">
        <v>73</v>
      </c>
      <c r="C21" s="213" t="str">
        <f t="shared" si="0"/>
        <v xml:space="preserve">Комардин </v>
      </c>
      <c r="D21" s="128">
        <v>4</v>
      </c>
      <c r="E21" s="251">
        <v>4</v>
      </c>
      <c r="F21" s="379" t="s">
        <v>48</v>
      </c>
      <c r="G21" s="216" t="s">
        <v>3</v>
      </c>
      <c r="H21" s="244" t="s">
        <v>1</v>
      </c>
      <c r="I21" s="220" t="s">
        <v>307</v>
      </c>
      <c r="J21" s="374">
        <v>-95.5</v>
      </c>
      <c r="K21" s="368">
        <v>1995</v>
      </c>
      <c r="L21" s="368">
        <f ca="1">SUM($X21:OFFSET($X21,0,DATEVALUE("31.12."&amp;(YEAR(TODAY())))-DATEVALUE("01.01."&amp;YEAR(TODAY()))))</f>
        <v>1689.5</v>
      </c>
      <c r="M21" s="368">
        <f ca="1">SUM($X21:OFFSET($X21,0,TODAY()-DATEVALUE("01.01."&amp;YEAR(TODAY()))))</f>
        <v>1250</v>
      </c>
      <c r="N21" s="364">
        <f ca="1">COUNTIF($X21:OFFSET($X21,0,TODAY()-DATEVALUE("01.01."&amp;YEAR(TODAY()))),$N$3)</f>
        <v>18</v>
      </c>
      <c r="O21" s="364">
        <f ca="1">COUNTIFS($X21:OFFSET($X21,0,TODAY()-DATEVALUE("01.01."&amp;YEAR(TODAY()))),$O$3,$X$2:OFFSET($X$2,0,TODAY()-DATEVALUE("01.01."&amp;YEAR(TODAY()))),"&lt;&gt;вс")</f>
        <v>24</v>
      </c>
      <c r="P21" s="364">
        <f ca="1">COUNTIF($X21:OFFSET($X21,0,TODAY()-DATEVALUE("01.01."&amp;YEAR(TODAY()))),"БЛ")</f>
        <v>0</v>
      </c>
      <c r="Q21" s="364">
        <f ca="1">COUNTIFS($X21:OFFSET($X21,0,TODAY()-DATEVALUE("01.01."&amp;YEAR(TODAY()))),"К",$X$2:OFFSET($X$2,0,TODAY()-DATEVALUE("01.01."&amp;YEAR(TODAY()))),"&lt;&gt;вс",$X$2:OFFSET($X$2,0,TODAY()-DATEVALUE("01.01."&amp;YEAR(TODAY()))),"&lt;&gt;сб")*8</f>
        <v>80</v>
      </c>
      <c r="R21" s="364"/>
      <c r="S21" s="364"/>
      <c r="T21" s="364"/>
      <c r="U21" s="364"/>
      <c r="V21" s="364"/>
      <c r="W21" s="364"/>
      <c r="X21" s="83"/>
      <c r="Y21" s="83"/>
      <c r="Z21" s="83"/>
      <c r="AA21" s="157" t="s">
        <v>201</v>
      </c>
      <c r="AB21" s="157" t="s">
        <v>201</v>
      </c>
      <c r="AC21" s="227">
        <v>4</v>
      </c>
      <c r="AD21" s="227">
        <v>10.5</v>
      </c>
      <c r="AE21" s="227">
        <v>10.5</v>
      </c>
      <c r="AF21" s="227">
        <v>10.5</v>
      </c>
      <c r="AG21" s="227">
        <v>10.5</v>
      </c>
      <c r="AH21" s="227">
        <v>10.5</v>
      </c>
      <c r="AI21" s="227">
        <v>10.5</v>
      </c>
      <c r="AJ21" s="227">
        <v>10.5</v>
      </c>
      <c r="AK21" s="227">
        <v>10.5</v>
      </c>
      <c r="AL21" s="227">
        <v>10.5</v>
      </c>
      <c r="AM21" s="227">
        <v>10.5</v>
      </c>
      <c r="AN21" s="227">
        <v>10.5</v>
      </c>
      <c r="AO21" s="227">
        <v>10.5</v>
      </c>
      <c r="AP21" s="227">
        <v>10.5</v>
      </c>
      <c r="AQ21" s="227">
        <v>10.5</v>
      </c>
      <c r="AR21" s="83">
        <v>10.5</v>
      </c>
      <c r="AS21" s="83">
        <v>10.5</v>
      </c>
      <c r="AT21" s="83">
        <v>10.5</v>
      </c>
      <c r="AU21" s="83">
        <v>10.5</v>
      </c>
      <c r="AV21" s="83">
        <v>10.5</v>
      </c>
      <c r="AW21" s="83">
        <v>10.5</v>
      </c>
      <c r="AX21" s="83">
        <v>10.5</v>
      </c>
      <c r="AY21" s="83">
        <v>10.5</v>
      </c>
      <c r="AZ21" s="83">
        <v>10.5</v>
      </c>
      <c r="BA21" s="83">
        <v>10.5</v>
      </c>
      <c r="BB21" s="84">
        <v>10.5</v>
      </c>
      <c r="BC21" s="83">
        <v>10.5</v>
      </c>
      <c r="BD21" s="83">
        <v>10.5</v>
      </c>
      <c r="BE21" s="83">
        <v>5</v>
      </c>
      <c r="BF21" s="92"/>
      <c r="BG21" s="92"/>
      <c r="BH21" s="92"/>
      <c r="BI21" s="92"/>
      <c r="BJ21" s="265" t="s">
        <v>379</v>
      </c>
      <c r="BK21" s="265" t="s">
        <v>379</v>
      </c>
      <c r="BL21" s="265" t="s">
        <v>379</v>
      </c>
      <c r="BM21" s="265" t="s">
        <v>379</v>
      </c>
      <c r="BN21" s="265" t="s">
        <v>379</v>
      </c>
      <c r="BO21" s="265" t="s">
        <v>379</v>
      </c>
      <c r="BP21" s="265" t="s">
        <v>379</v>
      </c>
      <c r="BQ21" s="265" t="s">
        <v>379</v>
      </c>
      <c r="BR21" s="265" t="s">
        <v>379</v>
      </c>
      <c r="BS21" s="265" t="s">
        <v>379</v>
      </c>
      <c r="BT21" s="265" t="s">
        <v>379</v>
      </c>
      <c r="BU21" s="265" t="s">
        <v>379</v>
      </c>
      <c r="BV21" s="265" t="s">
        <v>379</v>
      </c>
      <c r="BW21" s="265" t="s">
        <v>379</v>
      </c>
      <c r="BX21" s="65"/>
      <c r="BY21" s="65"/>
      <c r="BZ21" s="65"/>
      <c r="CA21" s="65"/>
      <c r="CB21" s="65"/>
      <c r="CC21" s="65"/>
      <c r="CD21" s="98"/>
      <c r="CE21" s="85"/>
      <c r="CF21" s="83"/>
      <c r="CG21" s="83"/>
      <c r="CH21" s="83"/>
      <c r="CI21" s="83"/>
      <c r="CJ21" s="83"/>
      <c r="CK21" s="83"/>
      <c r="CL21" s="157" t="s">
        <v>201</v>
      </c>
      <c r="CM21" s="157" t="s">
        <v>201</v>
      </c>
      <c r="CN21" s="227">
        <v>5</v>
      </c>
      <c r="CO21" s="227">
        <v>10.5</v>
      </c>
      <c r="CP21" s="227">
        <v>10.5</v>
      </c>
      <c r="CQ21" s="227">
        <v>10.5</v>
      </c>
      <c r="CR21" s="227">
        <v>10.5</v>
      </c>
      <c r="CS21" s="227">
        <v>10.5</v>
      </c>
      <c r="CT21" s="227">
        <v>10.5</v>
      </c>
      <c r="CU21" s="227">
        <v>10.5</v>
      </c>
      <c r="CV21" s="227">
        <v>10.5</v>
      </c>
      <c r="CW21" s="227">
        <v>10.5</v>
      </c>
      <c r="CX21" s="227">
        <v>10.5</v>
      </c>
      <c r="CY21" s="227">
        <v>10.5</v>
      </c>
      <c r="CZ21" s="227">
        <v>10.5</v>
      </c>
      <c r="DA21" s="227">
        <v>10.5</v>
      </c>
      <c r="DB21" s="227">
        <v>5</v>
      </c>
      <c r="DC21" s="83"/>
      <c r="DD21" s="83"/>
      <c r="DE21" s="83"/>
      <c r="DF21" s="83"/>
      <c r="DG21" s="83"/>
      <c r="DH21" s="83"/>
      <c r="DI21" s="83"/>
      <c r="DJ21" s="85"/>
      <c r="DK21" s="83"/>
      <c r="DL21" s="83"/>
      <c r="DM21" s="83"/>
      <c r="DN21" s="157" t="s">
        <v>201</v>
      </c>
      <c r="DO21" s="157" t="s">
        <v>201</v>
      </c>
      <c r="DP21" s="83">
        <v>5</v>
      </c>
      <c r="DQ21" s="83">
        <v>10.5</v>
      </c>
      <c r="DR21" s="83">
        <v>10.5</v>
      </c>
      <c r="DS21" s="83">
        <v>10.5</v>
      </c>
      <c r="DT21" s="83">
        <v>10.5</v>
      </c>
      <c r="DU21" s="304">
        <v>10.5</v>
      </c>
      <c r="DV21" s="304">
        <v>10.5</v>
      </c>
      <c r="DW21" s="304">
        <v>10.5</v>
      </c>
      <c r="DX21" s="304">
        <v>10.5</v>
      </c>
      <c r="DY21" s="304">
        <v>10.5</v>
      </c>
      <c r="DZ21" s="304">
        <v>10.5</v>
      </c>
      <c r="EA21" s="304">
        <v>5</v>
      </c>
      <c r="EB21" s="249" t="s">
        <v>379</v>
      </c>
      <c r="EC21" s="249" t="s">
        <v>379</v>
      </c>
      <c r="ED21" s="249" t="s">
        <v>379</v>
      </c>
      <c r="EE21" s="249" t="s">
        <v>379</v>
      </c>
      <c r="EF21" s="249" t="s">
        <v>379</v>
      </c>
      <c r="EG21" s="249" t="s">
        <v>379</v>
      </c>
      <c r="EH21" s="249" t="s">
        <v>379</v>
      </c>
      <c r="EI21" s="249" t="s">
        <v>379</v>
      </c>
      <c r="EJ21" s="249" t="s">
        <v>379</v>
      </c>
      <c r="EK21" s="249" t="s">
        <v>379</v>
      </c>
      <c r="EL21" s="249" t="s">
        <v>379</v>
      </c>
      <c r="EM21" s="249" t="s">
        <v>379</v>
      </c>
      <c r="EN21" s="258" t="s">
        <v>379</v>
      </c>
      <c r="EO21" s="83"/>
      <c r="EP21" s="157" t="s">
        <v>201</v>
      </c>
      <c r="EQ21" s="157" t="s">
        <v>201</v>
      </c>
      <c r="ER21" s="227">
        <v>5</v>
      </c>
      <c r="ES21" s="227">
        <v>10.5</v>
      </c>
      <c r="ET21" s="227">
        <v>10.5</v>
      </c>
      <c r="EU21" s="227">
        <v>10.5</v>
      </c>
      <c r="EV21" s="227">
        <v>10.5</v>
      </c>
      <c r="EW21" s="227">
        <v>10.5</v>
      </c>
      <c r="EX21" s="227">
        <v>10.5</v>
      </c>
      <c r="EY21" s="227">
        <v>10.5</v>
      </c>
      <c r="EZ21" s="227">
        <v>10.5</v>
      </c>
      <c r="FA21" s="227">
        <v>10.5</v>
      </c>
      <c r="FB21" s="227">
        <v>10.5</v>
      </c>
      <c r="FC21" s="227">
        <v>10.5</v>
      </c>
      <c r="FD21" s="227">
        <v>10.5</v>
      </c>
      <c r="FE21" s="227">
        <v>10.5</v>
      </c>
      <c r="FF21" s="227">
        <v>5</v>
      </c>
      <c r="FG21" s="83"/>
      <c r="FH21" s="83"/>
      <c r="FI21" s="83"/>
      <c r="FJ21" s="83"/>
      <c r="FK21" s="83"/>
      <c r="FL21" s="83"/>
      <c r="FM21" s="83"/>
      <c r="FN21" s="83"/>
      <c r="FO21" s="83"/>
      <c r="FP21" s="83"/>
      <c r="FQ21" s="83"/>
      <c r="FR21" s="157" t="s">
        <v>201</v>
      </c>
      <c r="FS21" s="157" t="s">
        <v>201</v>
      </c>
      <c r="FT21" s="81">
        <v>5</v>
      </c>
      <c r="FU21" s="81">
        <v>10.5</v>
      </c>
      <c r="FV21" s="81">
        <v>10.5</v>
      </c>
      <c r="FW21" s="81">
        <v>10.5</v>
      </c>
      <c r="FX21" s="81">
        <v>10.5</v>
      </c>
      <c r="FY21" s="81">
        <v>10.5</v>
      </c>
      <c r="FZ21" s="81">
        <v>10.5</v>
      </c>
      <c r="GA21" s="81">
        <v>10.5</v>
      </c>
      <c r="GB21" s="81">
        <v>10.5</v>
      </c>
      <c r="GC21" s="81">
        <v>10.5</v>
      </c>
      <c r="GD21" s="81">
        <v>10.5</v>
      </c>
      <c r="GE21" s="81">
        <v>10.5</v>
      </c>
      <c r="GF21" s="81">
        <v>10.5</v>
      </c>
      <c r="GG21" s="81">
        <v>10.5</v>
      </c>
      <c r="GH21" s="83">
        <v>5</v>
      </c>
      <c r="GI21" s="83"/>
      <c r="GJ21" s="83"/>
      <c r="GK21" s="83"/>
      <c r="GL21" s="83"/>
      <c r="GM21" s="83"/>
      <c r="GN21" s="83"/>
      <c r="GO21" s="83"/>
      <c r="GP21" s="83"/>
      <c r="GQ21" s="83"/>
      <c r="GR21" s="83"/>
      <c r="GS21" s="83"/>
      <c r="GT21" s="83"/>
      <c r="GU21" s="83"/>
      <c r="GV21" s="81" t="s">
        <v>264</v>
      </c>
      <c r="GW21" s="268" t="s">
        <v>264</v>
      </c>
      <c r="GX21" s="81" t="s">
        <v>264</v>
      </c>
      <c r="GY21" s="81" t="s">
        <v>264</v>
      </c>
      <c r="GZ21" s="81" t="s">
        <v>264</v>
      </c>
      <c r="HA21" s="354" t="s">
        <v>371</v>
      </c>
      <c r="HB21" s="354" t="s">
        <v>371</v>
      </c>
      <c r="HC21" s="354" t="s">
        <v>371</v>
      </c>
      <c r="HD21" s="354" t="s">
        <v>371</v>
      </c>
      <c r="HE21" s="354" t="s">
        <v>371</v>
      </c>
      <c r="HF21" s="354" t="s">
        <v>371</v>
      </c>
      <c r="HG21" s="354" t="s">
        <v>371</v>
      </c>
      <c r="HH21" s="354" t="s">
        <v>371</v>
      </c>
      <c r="HI21" s="354" t="s">
        <v>371</v>
      </c>
      <c r="HJ21" s="354" t="s">
        <v>371</v>
      </c>
      <c r="HK21" s="354" t="s">
        <v>371</v>
      </c>
      <c r="HL21" s="354" t="s">
        <v>371</v>
      </c>
      <c r="HM21" s="83"/>
      <c r="HN21" s="83"/>
      <c r="HO21" s="83"/>
      <c r="HP21" s="83"/>
      <c r="HQ21" s="83"/>
      <c r="HR21" s="83"/>
      <c r="HS21" s="83"/>
      <c r="HT21" s="83"/>
      <c r="HU21" s="83"/>
      <c r="HV21" s="255" t="s">
        <v>201</v>
      </c>
      <c r="HW21" s="255" t="s">
        <v>201</v>
      </c>
      <c r="HX21" s="255" t="s">
        <v>201</v>
      </c>
      <c r="HY21" s="255" t="s">
        <v>201</v>
      </c>
      <c r="HZ21" s="255" t="s">
        <v>201</v>
      </c>
      <c r="IA21" s="255" t="s">
        <v>201</v>
      </c>
      <c r="IB21" s="316">
        <v>10.5</v>
      </c>
      <c r="IC21" s="304">
        <v>10.5</v>
      </c>
      <c r="ID21" s="304">
        <v>10.5</v>
      </c>
      <c r="IE21" s="304">
        <v>10.5</v>
      </c>
      <c r="IF21" s="304">
        <v>10.5</v>
      </c>
      <c r="IG21" s="304">
        <v>10.5</v>
      </c>
      <c r="IH21" s="304">
        <v>10.5</v>
      </c>
      <c r="II21" s="304">
        <v>10.5</v>
      </c>
      <c r="IJ21" s="304">
        <v>10.5</v>
      </c>
      <c r="IK21" s="304">
        <v>10.5</v>
      </c>
      <c r="IL21" s="304">
        <v>5</v>
      </c>
      <c r="IM21" s="83"/>
      <c r="IN21" s="83"/>
      <c r="IO21" s="83"/>
      <c r="IP21" s="83"/>
      <c r="IQ21" s="83"/>
      <c r="IR21" s="83"/>
      <c r="IS21" s="83"/>
      <c r="IT21" s="83"/>
      <c r="IU21" s="83"/>
      <c r="IV21" s="83"/>
      <c r="IW21" s="83"/>
      <c r="IX21" s="157" t="s">
        <v>201</v>
      </c>
      <c r="IY21" s="157" t="s">
        <v>201</v>
      </c>
      <c r="IZ21" s="227">
        <v>5</v>
      </c>
      <c r="JA21" s="227">
        <v>10.5</v>
      </c>
      <c r="JB21" s="227">
        <v>10.5</v>
      </c>
      <c r="JC21" s="227">
        <v>10.5</v>
      </c>
      <c r="JD21" s="227">
        <v>10.5</v>
      </c>
      <c r="JE21" s="227">
        <v>10.5</v>
      </c>
      <c r="JF21" s="227">
        <v>10.5</v>
      </c>
      <c r="JG21" s="226">
        <v>10.5</v>
      </c>
      <c r="JH21" s="227">
        <v>10.5</v>
      </c>
      <c r="JI21" s="227">
        <v>10.5</v>
      </c>
      <c r="JJ21" s="227">
        <v>10.5</v>
      </c>
      <c r="JK21" s="227">
        <v>10.5</v>
      </c>
      <c r="JL21" s="227">
        <v>10.5</v>
      </c>
      <c r="JM21" s="227">
        <v>10.5</v>
      </c>
      <c r="JN21" s="227">
        <v>5</v>
      </c>
      <c r="JO21" s="83"/>
      <c r="JP21" s="83"/>
      <c r="JQ21" s="83"/>
      <c r="JR21" s="83"/>
      <c r="JS21" s="83"/>
      <c r="JT21" s="83"/>
      <c r="JU21" s="83"/>
      <c r="JV21" s="83"/>
      <c r="JW21" s="83"/>
      <c r="JX21" s="83"/>
      <c r="JY21" s="83"/>
      <c r="JZ21" s="83"/>
      <c r="KA21" s="83"/>
      <c r="KB21" s="358">
        <v>5</v>
      </c>
      <c r="KC21" s="358">
        <v>10.5</v>
      </c>
      <c r="KD21" s="358">
        <v>10.5</v>
      </c>
      <c r="KE21" s="358">
        <v>10.5</v>
      </c>
      <c r="KF21" s="358">
        <v>10.5</v>
      </c>
      <c r="KG21" s="358">
        <v>10.5</v>
      </c>
      <c r="KH21" s="358">
        <v>10.5</v>
      </c>
      <c r="KI21" s="358">
        <v>10.5</v>
      </c>
      <c r="KJ21" s="380">
        <v>10.5</v>
      </c>
      <c r="KK21" s="362">
        <v>10.5</v>
      </c>
      <c r="KL21" s="358">
        <v>10.5</v>
      </c>
      <c r="KM21" s="358">
        <v>10.5</v>
      </c>
      <c r="KN21" s="358">
        <v>10.5</v>
      </c>
      <c r="KO21" s="358">
        <v>10.5</v>
      </c>
      <c r="KP21" s="358">
        <v>5</v>
      </c>
      <c r="KQ21" s="83"/>
      <c r="KR21" s="83"/>
      <c r="KS21" s="83"/>
      <c r="KT21" s="83"/>
      <c r="KU21" s="83"/>
      <c r="KV21" s="83"/>
      <c r="KW21" s="83"/>
      <c r="KX21" s="83"/>
      <c r="KY21" s="83"/>
      <c r="KZ21" s="83"/>
      <c r="LA21" s="83"/>
      <c r="LB21" s="83"/>
      <c r="LC21" s="83"/>
      <c r="LD21" s="227">
        <v>5</v>
      </c>
      <c r="LE21" s="227">
        <v>10.5</v>
      </c>
      <c r="LF21" s="227">
        <v>10.5</v>
      </c>
      <c r="LG21" s="227">
        <v>10.5</v>
      </c>
      <c r="LH21" s="227">
        <v>10.5</v>
      </c>
      <c r="LI21" s="227">
        <v>10.5</v>
      </c>
      <c r="LJ21" s="227">
        <v>10.5</v>
      </c>
      <c r="LK21" s="227">
        <v>10.5</v>
      </c>
      <c r="LL21" s="227">
        <v>10.5</v>
      </c>
      <c r="LM21" s="227">
        <v>10.5</v>
      </c>
      <c r="LN21" s="227">
        <v>10.5</v>
      </c>
      <c r="LO21" s="227">
        <v>10.5</v>
      </c>
      <c r="LP21" s="226">
        <v>10.5</v>
      </c>
      <c r="LQ21" s="227">
        <v>10.5</v>
      </c>
      <c r="LR21" s="227">
        <v>5</v>
      </c>
      <c r="LS21" s="83"/>
      <c r="LT21" s="83"/>
      <c r="LU21" s="83"/>
      <c r="LV21" s="83"/>
      <c r="LW21" s="83"/>
      <c r="LX21" s="83"/>
      <c r="LY21" s="83"/>
      <c r="LZ21" s="83"/>
      <c r="MA21" s="83"/>
      <c r="MB21" s="83"/>
      <c r="MC21" s="83"/>
      <c r="MD21" s="83"/>
      <c r="ME21" s="83"/>
      <c r="MF21" s="83">
        <v>5</v>
      </c>
      <c r="MG21" s="304">
        <v>10.5</v>
      </c>
      <c r="MH21" s="304">
        <v>10.5</v>
      </c>
      <c r="MI21" s="304">
        <v>10.5</v>
      </c>
      <c r="MJ21" s="321">
        <v>10.5</v>
      </c>
      <c r="MK21" s="304">
        <v>10.5</v>
      </c>
      <c r="ML21" s="304">
        <v>10.5</v>
      </c>
      <c r="MM21" s="304">
        <v>10.5</v>
      </c>
      <c r="MN21" s="304">
        <v>10.5</v>
      </c>
      <c r="MO21" s="304">
        <v>10.5</v>
      </c>
      <c r="MP21" s="304">
        <v>10.5</v>
      </c>
      <c r="MQ21" s="304">
        <v>10.5</v>
      </c>
      <c r="MR21" s="304">
        <v>10.5</v>
      </c>
      <c r="MS21" s="304">
        <v>10.5</v>
      </c>
      <c r="MT21" s="316">
        <v>5</v>
      </c>
      <c r="MU21" s="83"/>
      <c r="MV21" s="83"/>
      <c r="MW21" s="83"/>
      <c r="MX21" s="83"/>
      <c r="MY21" s="83"/>
      <c r="MZ21" s="83"/>
      <c r="NA21" s="83"/>
      <c r="NB21" s="83"/>
      <c r="NC21" s="83"/>
      <c r="ND21" s="83"/>
      <c r="NE21" s="83"/>
      <c r="NF21" s="83"/>
      <c r="NG21" s="83"/>
      <c r="NH21" s="227">
        <v>5</v>
      </c>
      <c r="NI21" s="227">
        <v>10.5</v>
      </c>
      <c r="NJ21" s="227">
        <v>10.5</v>
      </c>
      <c r="NK21" s="227">
        <v>10.5</v>
      </c>
      <c r="NL21" s="227">
        <v>10.5</v>
      </c>
      <c r="NM21" s="227">
        <v>10.5</v>
      </c>
      <c r="NN21" s="227">
        <v>10.5</v>
      </c>
      <c r="NO21" s="227">
        <v>10.5</v>
      </c>
      <c r="NP21" s="227">
        <v>10.5</v>
      </c>
      <c r="NQ21" s="227">
        <v>10.5</v>
      </c>
      <c r="NR21" s="227">
        <v>10.5</v>
      </c>
      <c r="NS21" s="227">
        <v>10.5</v>
      </c>
      <c r="NT21" s="227">
        <v>10.5</v>
      </c>
      <c r="NU21" s="227">
        <v>10.5</v>
      </c>
      <c r="NV21" s="227">
        <v>5</v>
      </c>
      <c r="NW21" s="83"/>
      <c r="NX21" s="84"/>
      <c r="NY21" s="134"/>
      <c r="NZ21" s="134"/>
      <c r="OA21" s="134"/>
      <c r="OB21" s="134"/>
      <c r="OC21" s="134"/>
      <c r="OD21" s="134"/>
      <c r="OE21" s="134"/>
      <c r="OF21" s="134"/>
      <c r="OG21" s="134"/>
      <c r="OH21" s="134"/>
      <c r="OI21" s="134"/>
      <c r="OJ21" s="389">
        <v>5</v>
      </c>
      <c r="OK21" s="389">
        <v>10.5</v>
      </c>
      <c r="OL21" s="389">
        <v>10.5</v>
      </c>
      <c r="OM21" s="389">
        <v>10.5</v>
      </c>
      <c r="ON21" s="389">
        <v>10.5</v>
      </c>
      <c r="OO21" s="389">
        <v>10.5</v>
      </c>
      <c r="OP21" s="389">
        <v>10.5</v>
      </c>
      <c r="OQ21" s="389">
        <v>10.5</v>
      </c>
      <c r="OR21" s="389">
        <v>10.5</v>
      </c>
      <c r="OS21" s="389">
        <v>10.5</v>
      </c>
      <c r="OT21" s="389">
        <v>10.5</v>
      </c>
      <c r="OU21" s="389">
        <v>10.5</v>
      </c>
      <c r="OV21" s="389">
        <v>10.5</v>
      </c>
      <c r="OW21" s="389">
        <v>10.5</v>
      </c>
      <c r="OX21" s="389">
        <v>5</v>
      </c>
      <c r="OY21" s="134"/>
      <c r="OZ21" s="134"/>
      <c r="PA21" s="134"/>
      <c r="PB21" s="134"/>
      <c r="PC21" s="134"/>
    </row>
    <row r="22" spans="1:419" ht="16.5" customHeight="1" x14ac:dyDescent="0.25">
      <c r="A22" s="1"/>
      <c r="B22" s="213" t="s">
        <v>66</v>
      </c>
      <c r="C22" s="213" t="str">
        <f t="shared" si="0"/>
        <v xml:space="preserve">Аверьянихин </v>
      </c>
      <c r="D22" s="128">
        <v>5</v>
      </c>
      <c r="E22" s="251">
        <v>4</v>
      </c>
      <c r="F22" s="379" t="s">
        <v>48</v>
      </c>
      <c r="G22" s="216" t="s">
        <v>3</v>
      </c>
      <c r="H22" s="244" t="s">
        <v>1</v>
      </c>
      <c r="I22" s="220" t="s">
        <v>303</v>
      </c>
      <c r="J22" s="377">
        <v>63.5</v>
      </c>
      <c r="K22" s="368">
        <v>1995</v>
      </c>
      <c r="L22" s="368">
        <f ca="1">SUM($X22:OFFSET($X22,0,DATEVALUE("31.12."&amp;(YEAR(TODAY())))-DATEVALUE("01.01."&amp;YEAR(TODAY()))))+COUNTIFS($X22:OFFSET($X22,0,DATEVALUE("31.12."&amp;(YEAR(TODAY())))-DATEVALUE("01.01."&amp;YEAR(TODAY()))),"К",$X$2:OFFSET($X$2,0,DATEVALUE("31.12."&amp;(YEAR(TODAY())))-DATEVALUE("01.01."&amp;YEAR(TODAY()))),"&lt;&gt;вс",$X$2:OFFSET($X$2,0,DATEVALUE("31.12."&amp;(YEAR(TODAY())))-DATEVALUE("01.01."&amp;YEAR(TODAY()))),"&lt;&gt;сб")*8</f>
        <v>1713</v>
      </c>
      <c r="M22" s="368">
        <f ca="1">SUM($X22:OFFSET($X22,0,TODAY()-DATEVALUE("01.01."&amp;YEAR(TODAY()))))</f>
        <v>1293</v>
      </c>
      <c r="N22" s="364">
        <f ca="1">COUNTIF($X22:OFFSET($X22,0,TODAY()-DATEVALUE("01.01."&amp;YEAR(TODAY()))),$N$3)</f>
        <v>18</v>
      </c>
      <c r="O22" s="364">
        <f ca="1">COUNTIFS($X22:OFFSET($X22,0,TODAY()-DATEVALUE("01.01."&amp;YEAR(TODAY()))),$O$3,$X$2:OFFSET($X$2,0,TODAY()-DATEVALUE("01.01."&amp;YEAR(TODAY()))),"&lt;&gt;вс")</f>
        <v>24</v>
      </c>
      <c r="P22" s="364">
        <f ca="1">COUNTIF($X22:OFFSET($X22,0,TODAY()-DATEVALUE("01.01."&amp;YEAR(TODAY()))),"БЛ")</f>
        <v>31</v>
      </c>
      <c r="Q22" s="364">
        <f ca="1">COUNTIFS($X22:OFFSET($X22,0,TODAY()-DATEVALUE("01.01."&amp;YEAR(TODAY()))),"К",$X$2:OFFSET($X$2,0,TODAY()-DATEVALUE("01.01."&amp;YEAR(TODAY()))),"&lt;&gt;вс",$X$2:OFFSET($X$2,0,TODAY()-DATEVALUE("01.01."&amp;YEAR(TODAY()))),"&lt;&gt;сб")*8</f>
        <v>32</v>
      </c>
      <c r="R22" s="364"/>
      <c r="S22" s="364"/>
      <c r="T22" s="364"/>
      <c r="U22" s="364"/>
      <c r="V22" s="364"/>
      <c r="W22" s="364"/>
      <c r="X22" s="83"/>
      <c r="Y22" s="83"/>
      <c r="Z22" s="83"/>
      <c r="AA22" s="157" t="s">
        <v>201</v>
      </c>
      <c r="AB22" s="157" t="s">
        <v>201</v>
      </c>
      <c r="AC22" s="83">
        <v>5</v>
      </c>
      <c r="AD22" s="83">
        <v>10.5</v>
      </c>
      <c r="AE22" s="83">
        <v>10.5</v>
      </c>
      <c r="AF22" s="83">
        <v>10.5</v>
      </c>
      <c r="AG22" s="83">
        <v>10.5</v>
      </c>
      <c r="AH22" s="83">
        <v>10.5</v>
      </c>
      <c r="AI22" s="83">
        <v>10.5</v>
      </c>
      <c r="AJ22" s="83">
        <v>10.5</v>
      </c>
      <c r="AK22" s="83">
        <v>10.5</v>
      </c>
      <c r="AL22" s="83">
        <v>10.5</v>
      </c>
      <c r="AM22" s="83">
        <v>10.5</v>
      </c>
      <c r="AN22" s="83">
        <v>10.5</v>
      </c>
      <c r="AO22" s="83">
        <v>10.5</v>
      </c>
      <c r="AP22" s="83">
        <v>10.5</v>
      </c>
      <c r="AQ22" s="83">
        <v>10.5</v>
      </c>
      <c r="AR22" s="83">
        <v>10.5</v>
      </c>
      <c r="AS22" s="83">
        <v>10.5</v>
      </c>
      <c r="AT22" s="83">
        <v>10.5</v>
      </c>
      <c r="AU22" s="83">
        <v>10.5</v>
      </c>
      <c r="AV22" s="83">
        <v>10.5</v>
      </c>
      <c r="AW22" s="83">
        <v>10.5</v>
      </c>
      <c r="AX22" s="83">
        <v>10.5</v>
      </c>
      <c r="AY22" s="83">
        <v>10.5</v>
      </c>
      <c r="AZ22" s="83">
        <v>10.5</v>
      </c>
      <c r="BA22" s="83">
        <v>10.5</v>
      </c>
      <c r="BB22" s="84">
        <v>10.5</v>
      </c>
      <c r="BC22" s="83">
        <v>10.5</v>
      </c>
      <c r="BD22" s="83">
        <v>10.5</v>
      </c>
      <c r="BE22" s="83">
        <v>5</v>
      </c>
      <c r="BF22" s="65"/>
      <c r="BG22" s="65"/>
      <c r="BH22" s="65"/>
      <c r="BI22" s="65"/>
      <c r="BJ22" s="265" t="s">
        <v>379</v>
      </c>
      <c r="BK22" s="265" t="s">
        <v>379</v>
      </c>
      <c r="BL22" s="265" t="s">
        <v>379</v>
      </c>
      <c r="BM22" s="265" t="s">
        <v>379</v>
      </c>
      <c r="BN22" s="265" t="s">
        <v>379</v>
      </c>
      <c r="BO22" s="265" t="s">
        <v>379</v>
      </c>
      <c r="BP22" s="265" t="s">
        <v>379</v>
      </c>
      <c r="BQ22" s="265" t="s">
        <v>379</v>
      </c>
      <c r="BR22" s="265" t="s">
        <v>379</v>
      </c>
      <c r="BS22" s="265" t="s">
        <v>379</v>
      </c>
      <c r="BT22" s="265" t="s">
        <v>379</v>
      </c>
      <c r="BU22" s="265" t="s">
        <v>379</v>
      </c>
      <c r="BV22" s="265" t="s">
        <v>379</v>
      </c>
      <c r="BW22" s="265" t="s">
        <v>379</v>
      </c>
      <c r="BX22" s="65"/>
      <c r="BY22" s="65"/>
      <c r="BZ22" s="65"/>
      <c r="CA22" s="65"/>
      <c r="CB22" s="65"/>
      <c r="CC22" s="65"/>
      <c r="CD22" s="98"/>
      <c r="CE22" s="247" t="s">
        <v>201</v>
      </c>
      <c r="CF22" s="157" t="s">
        <v>201</v>
      </c>
      <c r="CG22" s="83">
        <v>5</v>
      </c>
      <c r="CH22" s="83">
        <v>10.5</v>
      </c>
      <c r="CI22" s="83">
        <v>10.5</v>
      </c>
      <c r="CJ22" s="83">
        <v>10.5</v>
      </c>
      <c r="CK22" s="83">
        <v>10.5</v>
      </c>
      <c r="CL22" s="83">
        <v>10.5</v>
      </c>
      <c r="CM22" s="83">
        <v>10.5</v>
      </c>
      <c r="CN22" s="83">
        <v>10.5</v>
      </c>
      <c r="CO22" s="83">
        <v>10.5</v>
      </c>
      <c r="CP22" s="83">
        <v>10.5</v>
      </c>
      <c r="CQ22" s="83">
        <v>10.5</v>
      </c>
      <c r="CR22" s="83">
        <v>10.5</v>
      </c>
      <c r="CS22" s="83">
        <v>10.5</v>
      </c>
      <c r="CT22" s="83">
        <v>10.5</v>
      </c>
      <c r="CU22" s="83">
        <v>10.5</v>
      </c>
      <c r="CV22" s="83">
        <v>10.5</v>
      </c>
      <c r="CW22" s="83">
        <v>10.5</v>
      </c>
      <c r="CX22" s="83">
        <v>10.5</v>
      </c>
      <c r="CY22" s="83">
        <v>10.5</v>
      </c>
      <c r="CZ22" s="83">
        <v>10.5</v>
      </c>
      <c r="DA22" s="83">
        <v>10.5</v>
      </c>
      <c r="DB22" s="83">
        <v>5</v>
      </c>
      <c r="DC22" s="83"/>
      <c r="DD22" s="83"/>
      <c r="DE22" s="83"/>
      <c r="DF22" s="83"/>
      <c r="DG22" s="83"/>
      <c r="DH22" s="83"/>
      <c r="DI22" s="83"/>
      <c r="DJ22" s="85"/>
      <c r="DK22" s="83"/>
      <c r="DL22" s="83"/>
      <c r="DM22" s="83"/>
      <c r="DN22" s="157" t="s">
        <v>201</v>
      </c>
      <c r="DO22" s="157" t="s">
        <v>201</v>
      </c>
      <c r="DP22" s="83">
        <v>5</v>
      </c>
      <c r="DQ22" s="83">
        <v>10.5</v>
      </c>
      <c r="DR22" s="83">
        <v>10.5</v>
      </c>
      <c r="DS22" s="83">
        <v>10.5</v>
      </c>
      <c r="DT22" s="83">
        <v>10.5</v>
      </c>
      <c r="DU22" s="302">
        <v>10.5</v>
      </c>
      <c r="DV22" s="303">
        <v>10.5</v>
      </c>
      <c r="DW22" s="303">
        <v>10.5</v>
      </c>
      <c r="DX22" s="303">
        <v>10.5</v>
      </c>
      <c r="DY22" s="303">
        <v>10.5</v>
      </c>
      <c r="DZ22" s="303">
        <v>10.5</v>
      </c>
      <c r="EA22" s="303">
        <v>5</v>
      </c>
      <c r="EB22" s="249" t="s">
        <v>379</v>
      </c>
      <c r="EC22" s="249" t="s">
        <v>379</v>
      </c>
      <c r="ED22" s="249" t="s">
        <v>379</v>
      </c>
      <c r="EE22" s="249" t="s">
        <v>379</v>
      </c>
      <c r="EF22" s="249" t="s">
        <v>379</v>
      </c>
      <c r="EG22" s="249" t="s">
        <v>379</v>
      </c>
      <c r="EH22" s="249" t="s">
        <v>379</v>
      </c>
      <c r="EI22" s="249" t="s">
        <v>379</v>
      </c>
      <c r="EJ22" s="249" t="s">
        <v>379</v>
      </c>
      <c r="EK22" s="249" t="s">
        <v>379</v>
      </c>
      <c r="EL22" s="249" t="s">
        <v>379</v>
      </c>
      <c r="EM22" s="249" t="s">
        <v>379</v>
      </c>
      <c r="EN22" s="258" t="s">
        <v>379</v>
      </c>
      <c r="EO22" s="83"/>
      <c r="EP22" s="157" t="s">
        <v>201</v>
      </c>
      <c r="EQ22" s="157" t="s">
        <v>201</v>
      </c>
      <c r="ER22" s="305">
        <v>5</v>
      </c>
      <c r="ES22" s="305">
        <v>10.5</v>
      </c>
      <c r="ET22" s="305">
        <v>10.5</v>
      </c>
      <c r="EU22" s="305">
        <v>10.5</v>
      </c>
      <c r="EV22" s="305">
        <v>10.5</v>
      </c>
      <c r="EW22" s="305">
        <v>10.5</v>
      </c>
      <c r="EX22" s="305">
        <v>10.5</v>
      </c>
      <c r="EY22" s="305">
        <v>10.5</v>
      </c>
      <c r="EZ22" s="305">
        <v>10.5</v>
      </c>
      <c r="FA22" s="305">
        <v>10.5</v>
      </c>
      <c r="FB22" s="305">
        <v>10.5</v>
      </c>
      <c r="FC22" s="305">
        <v>10.5</v>
      </c>
      <c r="FD22" s="305">
        <v>10.5</v>
      </c>
      <c r="FE22" s="305">
        <v>10.5</v>
      </c>
      <c r="FF22" s="305">
        <v>5</v>
      </c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157" t="s">
        <v>201</v>
      </c>
      <c r="FS22" s="157" t="s">
        <v>201</v>
      </c>
      <c r="FT22" s="81">
        <v>5</v>
      </c>
      <c r="FU22" s="81">
        <v>10.5</v>
      </c>
      <c r="FV22" s="81">
        <v>10.5</v>
      </c>
      <c r="FW22" s="81">
        <v>10.5</v>
      </c>
      <c r="FX22" s="81">
        <v>10.5</v>
      </c>
      <c r="FY22" s="81">
        <v>10.5</v>
      </c>
      <c r="FZ22" s="81">
        <v>10.5</v>
      </c>
      <c r="GA22" s="81">
        <v>10.5</v>
      </c>
      <c r="GB22" s="81">
        <v>10.5</v>
      </c>
      <c r="GC22" s="81">
        <v>10.5</v>
      </c>
      <c r="GD22" s="81">
        <v>10.5</v>
      </c>
      <c r="GE22" s="81">
        <v>10.5</v>
      </c>
      <c r="GF22" s="81">
        <v>10.5</v>
      </c>
      <c r="GG22" s="81">
        <v>10.5</v>
      </c>
      <c r="GH22" s="83">
        <v>5</v>
      </c>
      <c r="GI22" s="83"/>
      <c r="GJ22" s="83"/>
      <c r="GK22" s="83"/>
      <c r="GL22" s="83"/>
      <c r="GM22" s="83"/>
      <c r="GN22" s="83"/>
      <c r="GO22" s="83"/>
      <c r="GP22" s="83"/>
      <c r="GQ22" s="83"/>
      <c r="GR22" s="83"/>
      <c r="GS22" s="83"/>
      <c r="GT22" s="157" t="s">
        <v>201</v>
      </c>
      <c r="GU22" s="157" t="s">
        <v>201</v>
      </c>
      <c r="GV22" s="157" t="s">
        <v>201</v>
      </c>
      <c r="GW22" s="247" t="s">
        <v>201</v>
      </c>
      <c r="GX22" s="157" t="s">
        <v>201</v>
      </c>
      <c r="GY22" s="157" t="s">
        <v>201</v>
      </c>
      <c r="GZ22" s="355">
        <v>10.5</v>
      </c>
      <c r="HA22" s="359">
        <v>10.5</v>
      </c>
      <c r="HB22" s="359">
        <v>10.5</v>
      </c>
      <c r="HC22" s="359">
        <v>10.5</v>
      </c>
      <c r="HD22" s="359">
        <v>10.5</v>
      </c>
      <c r="HE22" s="359">
        <v>10.5</v>
      </c>
      <c r="HF22" s="359">
        <v>10.5</v>
      </c>
      <c r="HG22" s="359">
        <v>5</v>
      </c>
      <c r="HH22" s="83" t="s">
        <v>362</v>
      </c>
      <c r="HI22" s="83" t="s">
        <v>362</v>
      </c>
      <c r="HJ22" s="83" t="s">
        <v>362</v>
      </c>
      <c r="HK22" s="83" t="s">
        <v>362</v>
      </c>
      <c r="HL22" s="83" t="s">
        <v>362</v>
      </c>
      <c r="HM22" s="83" t="s">
        <v>362</v>
      </c>
      <c r="HN22" s="83" t="s">
        <v>362</v>
      </c>
      <c r="HO22" s="83" t="s">
        <v>362</v>
      </c>
      <c r="HP22" s="83" t="s">
        <v>362</v>
      </c>
      <c r="HQ22" s="83" t="s">
        <v>362</v>
      </c>
      <c r="HR22" s="83" t="s">
        <v>362</v>
      </c>
      <c r="HS22" s="83" t="s">
        <v>362</v>
      </c>
      <c r="HT22" s="83" t="s">
        <v>362</v>
      </c>
      <c r="HU22" s="83" t="s">
        <v>362</v>
      </c>
      <c r="HV22" s="83" t="s">
        <v>362</v>
      </c>
      <c r="HW22" s="83" t="s">
        <v>362</v>
      </c>
      <c r="HX22" s="83" t="s">
        <v>362</v>
      </c>
      <c r="HY22" s="83" t="s">
        <v>362</v>
      </c>
      <c r="HZ22" s="83" t="s">
        <v>362</v>
      </c>
      <c r="IA22" s="83" t="s">
        <v>362</v>
      </c>
      <c r="IB22" s="85" t="s">
        <v>362</v>
      </c>
      <c r="IC22" s="83" t="s">
        <v>362</v>
      </c>
      <c r="ID22" s="83" t="s">
        <v>362</v>
      </c>
      <c r="IE22" s="83" t="s">
        <v>362</v>
      </c>
      <c r="IF22" s="83" t="s">
        <v>362</v>
      </c>
      <c r="IG22" s="83" t="s">
        <v>362</v>
      </c>
      <c r="IH22" s="83" t="s">
        <v>362</v>
      </c>
      <c r="II22" s="83" t="s">
        <v>362</v>
      </c>
      <c r="IJ22" s="83" t="s">
        <v>362</v>
      </c>
      <c r="IK22" s="83" t="s">
        <v>362</v>
      </c>
      <c r="IL22" s="83" t="s">
        <v>362</v>
      </c>
      <c r="IM22" s="83"/>
      <c r="IN22" s="83"/>
      <c r="IO22" s="83"/>
      <c r="IP22" s="83"/>
      <c r="IQ22" s="83"/>
      <c r="IR22" s="83"/>
      <c r="IS22" s="83"/>
      <c r="IT22" s="83"/>
      <c r="IU22" s="83"/>
      <c r="IV22" s="83"/>
      <c r="IW22" s="83"/>
      <c r="IX22" s="157" t="s">
        <v>201</v>
      </c>
      <c r="IY22" s="157" t="s">
        <v>201</v>
      </c>
      <c r="IZ22" s="355">
        <v>5</v>
      </c>
      <c r="JA22" s="355">
        <v>10.5</v>
      </c>
      <c r="JB22" s="355">
        <v>10.5</v>
      </c>
      <c r="JC22" s="355">
        <v>10.5</v>
      </c>
      <c r="JD22" s="355">
        <v>10.5</v>
      </c>
      <c r="JE22" s="355">
        <v>10.5</v>
      </c>
      <c r="JF22" s="355">
        <v>10.5</v>
      </c>
      <c r="JG22" s="372">
        <v>10.5</v>
      </c>
      <c r="JH22" s="355">
        <v>10.5</v>
      </c>
      <c r="JI22" s="355">
        <v>10.5</v>
      </c>
      <c r="JJ22" s="355">
        <v>10.5</v>
      </c>
      <c r="JK22" s="355">
        <v>10.5</v>
      </c>
      <c r="JL22" s="355">
        <v>10.5</v>
      </c>
      <c r="JM22" s="355">
        <v>10.5</v>
      </c>
      <c r="JN22" s="355">
        <v>5</v>
      </c>
      <c r="JO22" s="83"/>
      <c r="JP22" s="83"/>
      <c r="JQ22" s="83"/>
      <c r="JR22" s="83"/>
      <c r="JS22" s="83"/>
      <c r="JT22" s="83"/>
      <c r="JU22" s="83"/>
      <c r="JV22" s="83"/>
      <c r="JW22" s="83"/>
      <c r="JX22" s="83"/>
      <c r="JY22" s="83"/>
      <c r="JZ22" s="83"/>
      <c r="KA22" s="83"/>
      <c r="KB22" s="303">
        <v>5</v>
      </c>
      <c r="KC22" s="303">
        <v>10.5</v>
      </c>
      <c r="KD22" s="303">
        <v>10.5</v>
      </c>
      <c r="KE22" s="303">
        <v>10.5</v>
      </c>
      <c r="KF22" s="303">
        <v>10.5</v>
      </c>
      <c r="KG22" s="303">
        <v>10.5</v>
      </c>
      <c r="KH22" s="303">
        <v>10.5</v>
      </c>
      <c r="KI22" s="303">
        <v>10.5</v>
      </c>
      <c r="KJ22" s="312">
        <v>10.5</v>
      </c>
      <c r="KK22" s="315">
        <v>10.5</v>
      </c>
      <c r="KL22" s="303">
        <v>10.5</v>
      </c>
      <c r="KM22" s="303">
        <v>10.5</v>
      </c>
      <c r="KN22" s="303">
        <v>10.5</v>
      </c>
      <c r="KO22" s="303">
        <v>10.5</v>
      </c>
      <c r="KP22" s="303">
        <v>5</v>
      </c>
      <c r="KQ22" s="83"/>
      <c r="KR22" s="83"/>
      <c r="KS22" s="83"/>
      <c r="KT22" s="354" t="s">
        <v>406</v>
      </c>
      <c r="KU22" s="354" t="s">
        <v>371</v>
      </c>
      <c r="KV22" s="354" t="s">
        <v>371</v>
      </c>
      <c r="KW22" s="354" t="s">
        <v>371</v>
      </c>
      <c r="KX22" s="354" t="s">
        <v>371</v>
      </c>
      <c r="KY22" s="354" t="s">
        <v>371</v>
      </c>
      <c r="KZ22" s="354" t="s">
        <v>371</v>
      </c>
      <c r="LA22" s="354" t="s">
        <v>371</v>
      </c>
      <c r="LB22" s="354" t="s">
        <v>371</v>
      </c>
      <c r="LC22" s="354" t="s">
        <v>371</v>
      </c>
      <c r="LD22" s="354" t="s">
        <v>371</v>
      </c>
      <c r="LE22" s="354" t="s">
        <v>371</v>
      </c>
      <c r="LF22" s="354" t="s">
        <v>371</v>
      </c>
      <c r="LG22" s="305">
        <v>10.5</v>
      </c>
      <c r="LH22" s="305">
        <v>10.5</v>
      </c>
      <c r="LI22" s="305">
        <v>10.5</v>
      </c>
      <c r="LJ22" s="304">
        <v>10.5</v>
      </c>
      <c r="LK22" s="304">
        <v>10.5</v>
      </c>
      <c r="LL22" s="304">
        <v>10.5</v>
      </c>
      <c r="LM22" s="304">
        <v>10.5</v>
      </c>
      <c r="LN22" s="304">
        <v>10.5</v>
      </c>
      <c r="LO22" s="304">
        <v>10.5</v>
      </c>
      <c r="LP22" s="316">
        <v>10.5</v>
      </c>
      <c r="LQ22" s="304">
        <v>10.5</v>
      </c>
      <c r="LR22" s="304">
        <v>5</v>
      </c>
      <c r="LS22" s="83"/>
      <c r="LT22" s="83"/>
      <c r="LU22" s="83"/>
      <c r="LV22" s="83"/>
      <c r="LW22" s="83"/>
      <c r="LX22" s="83"/>
      <c r="LY22" s="83"/>
      <c r="LZ22" s="83"/>
      <c r="MA22" s="83"/>
      <c r="MB22" s="83"/>
      <c r="MC22" s="83"/>
      <c r="MD22" s="83"/>
      <c r="ME22" s="83"/>
      <c r="MF22" s="83">
        <v>5</v>
      </c>
      <c r="MG22" s="305">
        <v>10.5</v>
      </c>
      <c r="MH22" s="305">
        <v>10.5</v>
      </c>
      <c r="MI22" s="305">
        <v>10.5</v>
      </c>
      <c r="MJ22" s="305">
        <v>10.5</v>
      </c>
      <c r="MK22" s="305">
        <v>10.5</v>
      </c>
      <c r="ML22" s="305">
        <v>10.5</v>
      </c>
      <c r="MM22" s="381">
        <v>5</v>
      </c>
      <c r="MN22" s="381"/>
      <c r="MO22" s="381"/>
      <c r="MP22" s="381"/>
      <c r="MQ22" s="381"/>
      <c r="MR22" s="381"/>
      <c r="MS22" s="381"/>
      <c r="MT22" s="386"/>
      <c r="MU22" s="83"/>
      <c r="MV22" s="83"/>
      <c r="MW22" s="83"/>
      <c r="MX22" s="83"/>
      <c r="MY22" s="83"/>
      <c r="MZ22" s="83"/>
      <c r="NA22" s="83"/>
      <c r="NB22" s="83"/>
      <c r="NC22" s="83"/>
      <c r="ND22" s="83"/>
      <c r="NE22" s="83"/>
      <c r="NF22" s="83"/>
      <c r="NG22" s="83"/>
      <c r="NH22" s="305">
        <v>5</v>
      </c>
      <c r="NI22" s="305">
        <v>10.5</v>
      </c>
      <c r="NJ22" s="305">
        <v>10.5</v>
      </c>
      <c r="NK22" s="305">
        <v>10.5</v>
      </c>
      <c r="NL22" s="305">
        <v>10.5</v>
      </c>
      <c r="NM22" s="305">
        <v>10.5</v>
      </c>
      <c r="NN22" s="305">
        <v>10.5</v>
      </c>
      <c r="NO22" s="305">
        <v>10.5</v>
      </c>
      <c r="NP22" s="305">
        <v>10.5</v>
      </c>
      <c r="NQ22" s="355">
        <v>10.5</v>
      </c>
      <c r="NR22" s="355">
        <v>10.5</v>
      </c>
      <c r="NS22" s="355">
        <v>10.5</v>
      </c>
      <c r="NT22" s="355">
        <v>10.5</v>
      </c>
      <c r="NU22" s="355">
        <v>10.5</v>
      </c>
      <c r="NV22" s="355">
        <v>5</v>
      </c>
      <c r="NW22" s="83"/>
      <c r="NX22" s="84"/>
      <c r="NY22" s="134"/>
      <c r="NZ22" s="134"/>
      <c r="OA22" s="134"/>
      <c r="OB22" s="134"/>
      <c r="OC22" s="134"/>
      <c r="OD22" s="134"/>
      <c r="OE22" s="134"/>
      <c r="OF22" s="134"/>
      <c r="OG22" s="134"/>
      <c r="OH22" s="134"/>
      <c r="OI22" s="134"/>
      <c r="OJ22" s="134">
        <v>5</v>
      </c>
      <c r="OK22" s="134">
        <v>10.5</v>
      </c>
      <c r="OL22" s="134">
        <v>10.5</v>
      </c>
      <c r="OM22" s="134">
        <v>10.5</v>
      </c>
      <c r="ON22" s="134">
        <v>10.5</v>
      </c>
      <c r="OO22" s="134">
        <v>10.5</v>
      </c>
      <c r="OP22" s="134">
        <v>10.5</v>
      </c>
      <c r="OQ22" s="134">
        <v>10.5</v>
      </c>
      <c r="OR22" s="134">
        <v>10.5</v>
      </c>
      <c r="OS22" s="134">
        <v>10.5</v>
      </c>
      <c r="OT22" s="134">
        <v>10.5</v>
      </c>
      <c r="OU22" s="134">
        <v>10.5</v>
      </c>
      <c r="OV22" s="134">
        <v>10.5</v>
      </c>
      <c r="OW22" s="134">
        <v>10.5</v>
      </c>
      <c r="OX22" s="134">
        <v>5</v>
      </c>
      <c r="OY22" s="134"/>
      <c r="OZ22" s="134"/>
      <c r="PA22" s="134"/>
      <c r="PB22" s="134"/>
      <c r="PC22" s="134"/>
    </row>
    <row r="23" spans="1:419" ht="15.75" x14ac:dyDescent="0.25">
      <c r="A23" s="1"/>
      <c r="B23" s="213" t="s">
        <v>369</v>
      </c>
      <c r="C23" s="213" t="str">
        <f t="shared" si="0"/>
        <v xml:space="preserve">Абдумуталов </v>
      </c>
      <c r="D23" s="128">
        <v>9</v>
      </c>
      <c r="E23" s="251">
        <v>4</v>
      </c>
      <c r="F23" s="379" t="s">
        <v>48</v>
      </c>
      <c r="G23" s="216" t="s">
        <v>3</v>
      </c>
      <c r="H23" s="244" t="s">
        <v>1</v>
      </c>
      <c r="I23" s="220" t="s">
        <v>303</v>
      </c>
      <c r="J23" s="377">
        <v>48</v>
      </c>
      <c r="K23" s="368">
        <v>1523</v>
      </c>
      <c r="L23" s="368">
        <f ca="1">SUM($X23:OFFSET($X23,0,DATEVALUE("31.12."&amp;(YEAR(TODAY())))-DATEVALUE("01.01."&amp;YEAR(TODAY()))))</f>
        <v>1235</v>
      </c>
      <c r="M23" s="368">
        <f ca="1">SUM($X23:OFFSET($X23,0,TODAY()-DATEVALUE("01.01."&amp;YEAR(TODAY()))))</f>
        <v>1088.5</v>
      </c>
      <c r="N23" s="364">
        <f ca="1">COUNTIF($X23:OFFSET($X23,0,TODAY()-DATEVALUE("01.01."&amp;YEAR(TODAY()))),$N$3)</f>
        <v>2</v>
      </c>
      <c r="O23" s="364">
        <f ca="1">COUNTIFS($X23:OFFSET($X23,0,TODAY()-DATEVALUE("01.01."&amp;YEAR(TODAY()))),$O$3,$X$2:OFFSET($X$2,0,TODAY()-DATEVALUE("01.01."&amp;YEAR(TODAY()))),"&lt;&gt;вс")</f>
        <v>8</v>
      </c>
      <c r="P23" s="364">
        <f ca="1">COUNTIF($X23:OFFSET($X23,0,TODAY()-DATEVALUE("01.01."&amp;YEAR(TODAY()))),"БЛ")</f>
        <v>0</v>
      </c>
      <c r="Q23" s="364">
        <f ca="1">COUNTIFS($X23:OFFSET($X23,0,TODAY()-DATEVALUE("01.01."&amp;YEAR(TODAY()))),"К",$X$2:OFFSET($X$2,0,TODAY()-DATEVALUE("01.01."&amp;YEAR(TODAY()))),"&lt;&gt;вс",$X$2:OFFSET($X$2,0,TODAY()-DATEVALUE("01.01."&amp;YEAR(TODAY()))),"&lt;&gt;сб")*8</f>
        <v>0</v>
      </c>
      <c r="R23" s="364"/>
      <c r="S23" s="364"/>
      <c r="T23" s="364"/>
      <c r="U23" s="364"/>
      <c r="V23" s="364"/>
      <c r="W23" s="364"/>
      <c r="X23" s="81"/>
      <c r="Y23" s="81"/>
      <c r="Z23" s="81"/>
      <c r="AA23" s="147"/>
      <c r="AB23" s="147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267"/>
      <c r="BC23" s="81"/>
      <c r="BD23" s="81"/>
      <c r="BE23" s="81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3"/>
      <c r="CE23" s="268"/>
      <c r="CF23" s="81"/>
      <c r="CG23" s="81"/>
      <c r="CH23" s="81"/>
      <c r="CI23" s="81"/>
      <c r="CJ23" s="81"/>
      <c r="CK23" s="81"/>
      <c r="CL23" s="147"/>
      <c r="CM23" s="147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157" t="s">
        <v>201</v>
      </c>
      <c r="DH23" s="157" t="s">
        <v>201</v>
      </c>
      <c r="DI23" s="81">
        <v>5</v>
      </c>
      <c r="DJ23" s="268">
        <v>10.5</v>
      </c>
      <c r="DK23" s="81">
        <v>10.5</v>
      </c>
      <c r="DL23" s="81">
        <v>10.5</v>
      </c>
      <c r="DM23" s="81">
        <v>10.5</v>
      </c>
      <c r="DN23" s="147">
        <v>10.5</v>
      </c>
      <c r="DO23" s="147">
        <v>10.5</v>
      </c>
      <c r="DP23" s="81">
        <v>10.5</v>
      </c>
      <c r="DQ23" s="81">
        <v>10.5</v>
      </c>
      <c r="DR23" s="81">
        <v>10.5</v>
      </c>
      <c r="DS23" s="81">
        <v>10.5</v>
      </c>
      <c r="DT23" s="81">
        <v>10.5</v>
      </c>
      <c r="DU23" s="81">
        <v>10.5</v>
      </c>
      <c r="DV23" s="81">
        <v>10.5</v>
      </c>
      <c r="DW23" s="81">
        <v>5</v>
      </c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81"/>
      <c r="EJ23" s="81"/>
      <c r="EK23" s="81">
        <v>5</v>
      </c>
      <c r="EL23" s="81">
        <v>10.5</v>
      </c>
      <c r="EM23" s="81">
        <v>10.5</v>
      </c>
      <c r="EN23" s="268">
        <v>10.5</v>
      </c>
      <c r="EO23" s="81">
        <v>10.5</v>
      </c>
      <c r="EP23" s="147">
        <v>10.5</v>
      </c>
      <c r="EQ23" s="147">
        <v>10.5</v>
      </c>
      <c r="ER23" s="81">
        <v>10.5</v>
      </c>
      <c r="ES23" s="81">
        <v>10.5</v>
      </c>
      <c r="ET23" s="81">
        <v>10.5</v>
      </c>
      <c r="EU23" s="81">
        <v>10.5</v>
      </c>
      <c r="EV23" s="81">
        <v>10.5</v>
      </c>
      <c r="EW23" s="81">
        <v>10.5</v>
      </c>
      <c r="EX23" s="81">
        <v>10.5</v>
      </c>
      <c r="EY23" s="81">
        <v>5</v>
      </c>
      <c r="EZ23" s="81"/>
      <c r="FA23" s="81"/>
      <c r="FB23" s="81"/>
      <c r="FC23" s="81"/>
      <c r="FD23" s="81"/>
      <c r="FE23" s="81"/>
      <c r="FF23" s="81"/>
      <c r="FG23" s="81"/>
      <c r="FH23" s="81"/>
      <c r="FI23" s="81"/>
      <c r="FJ23" s="81"/>
      <c r="FK23" s="81"/>
      <c r="FL23" s="81"/>
      <c r="FM23" s="81">
        <v>5</v>
      </c>
      <c r="FN23" s="81">
        <v>10.5</v>
      </c>
      <c r="FO23" s="81">
        <v>10.5</v>
      </c>
      <c r="FP23" s="81">
        <v>10.5</v>
      </c>
      <c r="FQ23" s="81">
        <v>10.5</v>
      </c>
      <c r="FR23" s="84">
        <v>10.5</v>
      </c>
      <c r="FS23" s="83">
        <v>10.5</v>
      </c>
      <c r="FT23" s="81">
        <v>10.5</v>
      </c>
      <c r="FU23" s="81">
        <v>10.5</v>
      </c>
      <c r="FV23" s="81">
        <v>10.5</v>
      </c>
      <c r="FW23" s="81">
        <v>10.5</v>
      </c>
      <c r="FX23" s="81">
        <v>10.5</v>
      </c>
      <c r="FY23" s="81">
        <v>10.5</v>
      </c>
      <c r="FZ23" s="81">
        <v>10.5</v>
      </c>
      <c r="GA23" s="81">
        <v>5</v>
      </c>
      <c r="GB23" s="81"/>
      <c r="GC23" s="81"/>
      <c r="GD23" s="81"/>
      <c r="GE23" s="81"/>
      <c r="GF23" s="81"/>
      <c r="GG23" s="81"/>
      <c r="GH23" s="81"/>
      <c r="GI23" s="81"/>
      <c r="GJ23" s="81"/>
      <c r="GK23" s="81"/>
      <c r="GL23" s="81"/>
      <c r="GM23" s="81"/>
      <c r="GN23" s="81"/>
      <c r="GO23" s="81">
        <v>5</v>
      </c>
      <c r="GP23" s="81">
        <v>10.5</v>
      </c>
      <c r="GQ23" s="81">
        <v>10.5</v>
      </c>
      <c r="GR23" s="81">
        <v>10.5</v>
      </c>
      <c r="GS23" s="81">
        <v>10.5</v>
      </c>
      <c r="GT23" s="147">
        <v>10.5</v>
      </c>
      <c r="GU23" s="147">
        <v>10.5</v>
      </c>
      <c r="GV23" s="147">
        <v>10.5</v>
      </c>
      <c r="GW23" s="153">
        <v>10.5</v>
      </c>
      <c r="GX23" s="147">
        <v>10.5</v>
      </c>
      <c r="GY23" s="147">
        <v>10.5</v>
      </c>
      <c r="GZ23" s="81">
        <v>10.5</v>
      </c>
      <c r="HA23" s="81">
        <v>10.5</v>
      </c>
      <c r="HB23" s="81">
        <v>10.5</v>
      </c>
      <c r="HC23" s="81">
        <v>5</v>
      </c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3"/>
      <c r="HQ23" s="83">
        <v>5</v>
      </c>
      <c r="HR23" s="83">
        <v>10.5</v>
      </c>
      <c r="HS23" s="83">
        <v>10.5</v>
      </c>
      <c r="HT23" s="83">
        <v>10.5</v>
      </c>
      <c r="HU23" s="83">
        <v>10.5</v>
      </c>
      <c r="HV23" s="83">
        <v>10.5</v>
      </c>
      <c r="HW23" s="83">
        <v>10.5</v>
      </c>
      <c r="HX23" s="305">
        <v>10.5</v>
      </c>
      <c r="HY23" s="305">
        <v>10.5</v>
      </c>
      <c r="HZ23" s="305">
        <v>10.5</v>
      </c>
      <c r="IA23" s="305">
        <v>10.5</v>
      </c>
      <c r="IB23" s="311">
        <v>10.5</v>
      </c>
      <c r="IC23" s="305">
        <v>10.5</v>
      </c>
      <c r="ID23" s="305">
        <v>10.5</v>
      </c>
      <c r="IE23" s="305">
        <v>10.5</v>
      </c>
      <c r="IF23" s="305">
        <v>10.5</v>
      </c>
      <c r="IG23" s="305">
        <v>10.5</v>
      </c>
      <c r="IH23" s="305">
        <v>10.5</v>
      </c>
      <c r="II23" s="305">
        <v>10.5</v>
      </c>
      <c r="IJ23" s="305">
        <v>10.5</v>
      </c>
      <c r="IK23" s="305">
        <v>10.5</v>
      </c>
      <c r="IL23" s="305">
        <v>5</v>
      </c>
      <c r="IM23" s="83"/>
      <c r="IN23" s="83"/>
      <c r="IO23" s="83"/>
      <c r="IP23" s="83"/>
      <c r="IQ23" s="83"/>
      <c r="IR23" s="83"/>
      <c r="IS23" s="83"/>
      <c r="IT23" s="83"/>
      <c r="IU23" s="83"/>
      <c r="IV23" s="83"/>
      <c r="IW23" s="83"/>
      <c r="IX23" s="83"/>
      <c r="IY23" s="83"/>
      <c r="IZ23" s="303">
        <v>5</v>
      </c>
      <c r="JA23" s="303">
        <v>10.5</v>
      </c>
      <c r="JB23" s="303">
        <v>10.5</v>
      </c>
      <c r="JC23" s="303">
        <v>10.5</v>
      </c>
      <c r="JD23" s="303">
        <v>10.5</v>
      </c>
      <c r="JE23" s="303">
        <v>10.5</v>
      </c>
      <c r="JF23" s="303">
        <v>10.5</v>
      </c>
      <c r="JG23" s="315">
        <v>10.5</v>
      </c>
      <c r="JH23" s="303">
        <v>10.5</v>
      </c>
      <c r="JI23" s="303">
        <v>10.5</v>
      </c>
      <c r="JJ23" s="303">
        <v>10.5</v>
      </c>
      <c r="JK23" s="303">
        <v>10.5</v>
      </c>
      <c r="JL23" s="303">
        <v>10.5</v>
      </c>
      <c r="JM23" s="303">
        <v>10.5</v>
      </c>
      <c r="JN23" s="303">
        <v>5</v>
      </c>
      <c r="JO23" s="83"/>
      <c r="JP23" s="83"/>
      <c r="JQ23" s="83"/>
      <c r="JR23" s="83"/>
      <c r="JS23" s="83"/>
      <c r="JT23" s="83"/>
      <c r="JU23" s="83"/>
      <c r="JV23" s="83"/>
      <c r="JW23" s="83"/>
      <c r="JX23" s="83"/>
      <c r="JY23" s="83"/>
      <c r="JZ23" s="83"/>
      <c r="KA23" s="83"/>
      <c r="KB23" s="305">
        <v>5</v>
      </c>
      <c r="KC23" s="305">
        <v>10.5</v>
      </c>
      <c r="KD23" s="305">
        <v>10.5</v>
      </c>
      <c r="KE23" s="305">
        <v>10.5</v>
      </c>
      <c r="KF23" s="305">
        <v>10.5</v>
      </c>
      <c r="KG23" s="305">
        <v>10.5</v>
      </c>
      <c r="KH23" s="305">
        <v>10.5</v>
      </c>
      <c r="KI23" s="305">
        <v>10.5</v>
      </c>
      <c r="KJ23" s="314">
        <v>10.5</v>
      </c>
      <c r="KK23" s="311">
        <v>10.5</v>
      </c>
      <c r="KL23" s="305">
        <v>10.5</v>
      </c>
      <c r="KM23" s="305">
        <v>10.5</v>
      </c>
      <c r="KN23" s="305">
        <v>10.5</v>
      </c>
      <c r="KO23" s="305">
        <v>5</v>
      </c>
      <c r="KP23" s="249" t="s">
        <v>379</v>
      </c>
      <c r="KQ23" s="249" t="s">
        <v>379</v>
      </c>
      <c r="KR23" s="249" t="s">
        <v>379</v>
      </c>
      <c r="KS23" s="249" t="s">
        <v>379</v>
      </c>
      <c r="KT23" s="249" t="s">
        <v>379</v>
      </c>
      <c r="KU23" s="249" t="s">
        <v>379</v>
      </c>
      <c r="KV23" s="249" t="s">
        <v>379</v>
      </c>
      <c r="KW23" s="249" t="s">
        <v>379</v>
      </c>
      <c r="KX23" s="249" t="s">
        <v>379</v>
      </c>
      <c r="KY23" s="249" t="s">
        <v>379</v>
      </c>
      <c r="KZ23" s="249" t="s">
        <v>379</v>
      </c>
      <c r="LA23" s="249" t="s">
        <v>379</v>
      </c>
      <c r="LB23" s="249" t="s">
        <v>379</v>
      </c>
      <c r="LC23" s="249" t="s">
        <v>405</v>
      </c>
      <c r="LD23" s="81" t="s">
        <v>362</v>
      </c>
      <c r="LE23" s="81" t="s">
        <v>362</v>
      </c>
      <c r="LF23" s="81" t="s">
        <v>362</v>
      </c>
      <c r="LG23" s="81" t="s">
        <v>362</v>
      </c>
      <c r="LH23" s="81" t="s">
        <v>362</v>
      </c>
      <c r="LI23" s="81" t="s">
        <v>362</v>
      </c>
      <c r="LJ23" s="81" t="s">
        <v>362</v>
      </c>
      <c r="LK23" s="81" t="s">
        <v>362</v>
      </c>
      <c r="LL23" s="81" t="s">
        <v>362</v>
      </c>
      <c r="LM23" s="81" t="s">
        <v>362</v>
      </c>
      <c r="LN23" s="81" t="s">
        <v>362</v>
      </c>
      <c r="LO23" s="81" t="s">
        <v>362</v>
      </c>
      <c r="LP23" s="268" t="s">
        <v>362</v>
      </c>
      <c r="LQ23" s="81" t="s">
        <v>362</v>
      </c>
      <c r="LR23" s="81" t="s">
        <v>264</v>
      </c>
      <c r="LS23" s="83"/>
      <c r="LT23" s="83"/>
      <c r="LU23" s="83"/>
      <c r="LV23" s="83"/>
      <c r="LW23" s="83"/>
      <c r="LX23" s="83"/>
      <c r="LY23" s="83"/>
      <c r="LZ23" s="83"/>
      <c r="MA23" s="83"/>
      <c r="MB23" s="83"/>
      <c r="MC23" s="83"/>
      <c r="MD23" s="83"/>
      <c r="ME23" s="83"/>
      <c r="MF23" s="381"/>
      <c r="MG23" s="381"/>
      <c r="MH23" s="381"/>
      <c r="MI23" s="381"/>
      <c r="MJ23" s="381"/>
      <c r="MK23" s="381"/>
      <c r="ML23" s="381"/>
      <c r="MM23" s="228">
        <v>5</v>
      </c>
      <c r="MN23" s="228">
        <v>10.5</v>
      </c>
      <c r="MO23" s="228">
        <v>10.5</v>
      </c>
      <c r="MP23" s="321">
        <v>10.5</v>
      </c>
      <c r="MQ23" s="228">
        <v>10.5</v>
      </c>
      <c r="MR23" s="431">
        <v>10.5</v>
      </c>
      <c r="MS23" s="431">
        <v>10.5</v>
      </c>
      <c r="MT23" s="450">
        <v>10.5</v>
      </c>
      <c r="MU23" s="431">
        <v>10.5</v>
      </c>
      <c r="MV23" s="431">
        <v>10.5</v>
      </c>
      <c r="MW23" s="228">
        <v>10.5</v>
      </c>
      <c r="MX23" s="228">
        <v>10.5</v>
      </c>
      <c r="MY23" s="228">
        <v>10.5</v>
      </c>
      <c r="MZ23" s="228">
        <v>10.5</v>
      </c>
      <c r="NA23" s="228">
        <v>5</v>
      </c>
      <c r="NB23" s="249" t="s">
        <v>379</v>
      </c>
      <c r="NC23" s="249" t="s">
        <v>379</v>
      </c>
      <c r="ND23" s="249" t="s">
        <v>379</v>
      </c>
      <c r="NE23" s="249" t="s">
        <v>379</v>
      </c>
      <c r="NF23" s="249" t="s">
        <v>379</v>
      </c>
      <c r="NG23" s="249" t="s">
        <v>379</v>
      </c>
      <c r="NH23" s="249" t="s">
        <v>379</v>
      </c>
      <c r="NI23" s="249" t="s">
        <v>379</v>
      </c>
      <c r="NJ23" s="249" t="s">
        <v>379</v>
      </c>
      <c r="NK23" s="249" t="s">
        <v>379</v>
      </c>
      <c r="NL23" s="249" t="s">
        <v>379</v>
      </c>
      <c r="NM23" s="249" t="s">
        <v>379</v>
      </c>
      <c r="NN23" s="249" t="s">
        <v>379</v>
      </c>
      <c r="NO23" s="249" t="s">
        <v>379</v>
      </c>
      <c r="NP23" s="442"/>
      <c r="NQ23" s="442"/>
      <c r="NR23" s="442"/>
      <c r="NS23" s="442"/>
      <c r="NT23" s="442"/>
      <c r="NU23" s="442"/>
      <c r="NV23" s="442"/>
      <c r="NW23" s="83"/>
      <c r="NX23" s="84"/>
      <c r="NY23" s="134"/>
      <c r="NZ23" s="134"/>
      <c r="OA23" s="134"/>
      <c r="OB23" s="134"/>
      <c r="OC23" s="134"/>
      <c r="OD23" s="134"/>
      <c r="OE23" s="134"/>
      <c r="OF23" s="134"/>
      <c r="OG23" s="134"/>
      <c r="OH23" s="134"/>
      <c r="OI23" s="134"/>
      <c r="OJ23" s="134">
        <v>5</v>
      </c>
      <c r="OK23" s="134">
        <v>10.5</v>
      </c>
      <c r="OL23" s="134">
        <v>10.5</v>
      </c>
      <c r="OM23" s="134">
        <v>10.5</v>
      </c>
      <c r="ON23" s="134">
        <v>10.5</v>
      </c>
      <c r="OO23" s="134">
        <v>10.5</v>
      </c>
      <c r="OP23" s="134">
        <v>10.5</v>
      </c>
      <c r="OQ23" s="134">
        <v>10.5</v>
      </c>
      <c r="OR23" s="134">
        <v>10.5</v>
      </c>
      <c r="OS23" s="134">
        <v>10.5</v>
      </c>
      <c r="OT23" s="134">
        <v>10.5</v>
      </c>
      <c r="OU23" s="134">
        <v>10.5</v>
      </c>
      <c r="OV23" s="134">
        <v>10.5</v>
      </c>
      <c r="OW23" s="134">
        <v>10.5</v>
      </c>
      <c r="OX23" s="134">
        <v>5</v>
      </c>
      <c r="OY23" s="134"/>
      <c r="OZ23" s="134"/>
      <c r="PA23" s="134"/>
      <c r="PB23" s="134"/>
      <c r="PC23" s="134"/>
    </row>
    <row r="24" spans="1:419" ht="15.75" x14ac:dyDescent="0.25">
      <c r="A24" s="1"/>
      <c r="B24" s="213" t="s">
        <v>76</v>
      </c>
      <c r="C24" s="110" t="str">
        <f t="shared" si="0"/>
        <v xml:space="preserve">Набиев </v>
      </c>
      <c r="D24" s="128">
        <v>10</v>
      </c>
      <c r="E24" s="251">
        <v>4</v>
      </c>
      <c r="F24" s="379" t="s">
        <v>48</v>
      </c>
      <c r="G24" s="216" t="s">
        <v>2</v>
      </c>
      <c r="H24" s="244" t="s">
        <v>1</v>
      </c>
      <c r="I24" s="220" t="s">
        <v>303</v>
      </c>
      <c r="J24" s="377">
        <v>98</v>
      </c>
      <c r="K24" s="368">
        <v>1995</v>
      </c>
      <c r="L24" s="368">
        <f ca="1">SUM($X24:OFFSET($X24,0,DATEVALUE("31.12."&amp;(YEAR(TODAY())))-DATEVALUE("01.01."&amp;YEAR(TODAY()))))</f>
        <v>1811</v>
      </c>
      <c r="M24" s="368">
        <f ca="1">SUM($X24:OFFSET($X24,0,TODAY()-DATEVALUE("01.01."&amp;YEAR(TODAY()))))</f>
        <v>1502.5</v>
      </c>
      <c r="N24" s="364">
        <f ca="1">COUNTIF($X24:OFFSET($X24,0,TODAY()-DATEVALUE("01.01."&amp;YEAR(TODAY()))),$N$3)</f>
        <v>0</v>
      </c>
      <c r="O24" s="364">
        <f ca="1">COUNTIFS($X24:OFFSET($X24,0,TODAY()-DATEVALUE("01.01."&amp;YEAR(TODAY()))),$O$3,$X$2:OFFSET($X$2,0,TODAY()-DATEVALUE("01.01."&amp;YEAR(TODAY()))),"&lt;&gt;вс")</f>
        <v>24</v>
      </c>
      <c r="P24" s="364">
        <f ca="1">COUNTIF($X24:OFFSET($X24,0,TODAY()-DATEVALUE("01.01."&amp;YEAR(TODAY()))),"БЛ")</f>
        <v>0</v>
      </c>
      <c r="Q24" s="364">
        <f ca="1">COUNTIFS($X24:OFFSET($X24,0,TODAY()-DATEVALUE("01.01."&amp;YEAR(TODAY()))),"К",$X$2:OFFSET($X$2,0,TODAY()-DATEVALUE("01.01."&amp;YEAR(TODAY()))),"&lt;&gt;вс",$X$2:OFFSET($X$2,0,TODAY()-DATEVALUE("01.01."&amp;YEAR(TODAY()))),"&lt;&gt;сб")*8</f>
        <v>32</v>
      </c>
      <c r="R24" s="364"/>
      <c r="S24" s="364"/>
      <c r="T24" s="364"/>
      <c r="U24" s="364"/>
      <c r="V24" s="364"/>
      <c r="W24" s="364"/>
      <c r="X24" s="83">
        <v>10.5</v>
      </c>
      <c r="Y24" s="83">
        <v>10.5</v>
      </c>
      <c r="Z24" s="83">
        <v>10.5</v>
      </c>
      <c r="AA24" s="83">
        <v>10.5</v>
      </c>
      <c r="AB24" s="83">
        <v>10.5</v>
      </c>
      <c r="AC24" s="225">
        <v>5</v>
      </c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98"/>
      <c r="BC24" s="65"/>
      <c r="BD24" s="65"/>
      <c r="BE24" s="83">
        <v>5</v>
      </c>
      <c r="BF24" s="83">
        <v>10.5</v>
      </c>
      <c r="BG24" s="83">
        <v>10.5</v>
      </c>
      <c r="BH24" s="83">
        <v>10.5</v>
      </c>
      <c r="BI24" s="83">
        <v>10.5</v>
      </c>
      <c r="BJ24" s="83">
        <v>10.5</v>
      </c>
      <c r="BK24" s="83">
        <v>10.5</v>
      </c>
      <c r="BL24" s="83">
        <v>10.5</v>
      </c>
      <c r="BM24" s="83">
        <v>10.5</v>
      </c>
      <c r="BN24" s="83">
        <v>10.5</v>
      </c>
      <c r="BO24" s="83">
        <v>10.5</v>
      </c>
      <c r="BP24" s="83">
        <v>10.5</v>
      </c>
      <c r="BQ24" s="83">
        <v>10.5</v>
      </c>
      <c r="BR24" s="83">
        <v>10.5</v>
      </c>
      <c r="BS24" s="83">
        <v>10.5</v>
      </c>
      <c r="BT24" s="83">
        <v>10.5</v>
      </c>
      <c r="BU24" s="83">
        <v>10.5</v>
      </c>
      <c r="BV24" s="83">
        <v>10.5</v>
      </c>
      <c r="BW24" s="83">
        <v>10.5</v>
      </c>
      <c r="BX24" s="83">
        <v>10.5</v>
      </c>
      <c r="BY24" s="83">
        <v>10.5</v>
      </c>
      <c r="BZ24" s="83">
        <v>10.5</v>
      </c>
      <c r="CA24" s="83">
        <v>10.5</v>
      </c>
      <c r="CB24" s="83">
        <v>10.5</v>
      </c>
      <c r="CC24" s="83">
        <v>10.5</v>
      </c>
      <c r="CD24" s="84">
        <v>10.5</v>
      </c>
      <c r="CE24" s="85">
        <v>10.5</v>
      </c>
      <c r="CF24" s="83">
        <v>10.5</v>
      </c>
      <c r="CG24" s="83">
        <v>5</v>
      </c>
      <c r="CH24" s="83"/>
      <c r="CI24" s="83"/>
      <c r="CJ24" s="83"/>
      <c r="CK24" s="83"/>
      <c r="CL24" s="83"/>
      <c r="CM24" s="83"/>
      <c r="CN24" s="83">
        <v>5</v>
      </c>
      <c r="CO24" s="83">
        <v>10.5</v>
      </c>
      <c r="CP24" s="83">
        <v>10.5</v>
      </c>
      <c r="CQ24" s="83">
        <v>10.5</v>
      </c>
      <c r="CR24" s="83">
        <v>10.5</v>
      </c>
      <c r="CS24" s="83">
        <v>10.5</v>
      </c>
      <c r="CT24" s="83">
        <v>10.5</v>
      </c>
      <c r="CU24" s="83">
        <v>10.5</v>
      </c>
      <c r="CV24" s="83">
        <v>10.5</v>
      </c>
      <c r="CW24" s="83">
        <v>10.5</v>
      </c>
      <c r="CX24" s="83">
        <v>10.5</v>
      </c>
      <c r="CY24" s="83">
        <v>10.5</v>
      </c>
      <c r="CZ24" s="83">
        <v>10.5</v>
      </c>
      <c r="DA24" s="83">
        <v>5</v>
      </c>
      <c r="DB24" s="249" t="s">
        <v>379</v>
      </c>
      <c r="DC24" s="249" t="s">
        <v>379</v>
      </c>
      <c r="DD24" s="249" t="s">
        <v>379</v>
      </c>
      <c r="DE24" s="249" t="s">
        <v>379</v>
      </c>
      <c r="DF24" s="249" t="s">
        <v>379</v>
      </c>
      <c r="DG24" s="249" t="s">
        <v>379</v>
      </c>
      <c r="DH24" s="249" t="s">
        <v>379</v>
      </c>
      <c r="DI24" s="249" t="s">
        <v>379</v>
      </c>
      <c r="DJ24" s="258" t="s">
        <v>379</v>
      </c>
      <c r="DK24" s="249" t="s">
        <v>379</v>
      </c>
      <c r="DL24" s="249" t="s">
        <v>379</v>
      </c>
      <c r="DM24" s="249" t="s">
        <v>379</v>
      </c>
      <c r="DN24" s="249" t="s">
        <v>379</v>
      </c>
      <c r="DO24" s="249" t="s">
        <v>379</v>
      </c>
      <c r="DP24" s="83">
        <v>5</v>
      </c>
      <c r="DQ24" s="83">
        <v>10.5</v>
      </c>
      <c r="DR24" s="83">
        <v>10.5</v>
      </c>
      <c r="DS24" s="83">
        <v>10.5</v>
      </c>
      <c r="DT24" s="83">
        <v>10.5</v>
      </c>
      <c r="DU24" s="305">
        <v>10.5</v>
      </c>
      <c r="DV24" s="305">
        <v>10.5</v>
      </c>
      <c r="DW24" s="305">
        <v>10.5</v>
      </c>
      <c r="DX24" s="305">
        <v>10.5</v>
      </c>
      <c r="DY24" s="305">
        <v>10.5</v>
      </c>
      <c r="DZ24" s="305">
        <v>10.5</v>
      </c>
      <c r="EA24" s="305">
        <v>10.5</v>
      </c>
      <c r="EB24" s="305">
        <v>10.5</v>
      </c>
      <c r="EC24" s="305">
        <v>10.5</v>
      </c>
      <c r="ED24" s="305">
        <v>5</v>
      </c>
      <c r="EE24" s="83"/>
      <c r="EF24" s="83"/>
      <c r="EG24" s="83"/>
      <c r="EH24" s="83"/>
      <c r="EI24" s="83"/>
      <c r="EJ24" s="83"/>
      <c r="EK24" s="83"/>
      <c r="EL24" s="83"/>
      <c r="EM24" s="83"/>
      <c r="EN24" s="85"/>
      <c r="EO24" s="83"/>
      <c r="EP24" s="83"/>
      <c r="EQ24" s="83"/>
      <c r="ER24" s="303">
        <v>5</v>
      </c>
      <c r="ES24" s="303">
        <v>10.5</v>
      </c>
      <c r="ET24" s="303">
        <v>10.5</v>
      </c>
      <c r="EU24" s="303">
        <v>10.5</v>
      </c>
      <c r="EV24" s="303">
        <v>10.5</v>
      </c>
      <c r="EW24" s="303">
        <v>10.5</v>
      </c>
      <c r="EX24" s="303">
        <v>10.5</v>
      </c>
      <c r="EY24" s="303">
        <v>10.5</v>
      </c>
      <c r="EZ24" s="303">
        <v>10.5</v>
      </c>
      <c r="FA24" s="303">
        <v>10.5</v>
      </c>
      <c r="FB24" s="303">
        <v>10.5</v>
      </c>
      <c r="FC24" s="303">
        <v>10.5</v>
      </c>
      <c r="FD24" s="303">
        <v>10.5</v>
      </c>
      <c r="FE24" s="303">
        <v>10.5</v>
      </c>
      <c r="FF24" s="303">
        <v>5</v>
      </c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4"/>
      <c r="FS24" s="83"/>
      <c r="FT24" s="227">
        <v>4</v>
      </c>
      <c r="FU24" s="227">
        <v>10.5</v>
      </c>
      <c r="FV24" s="227">
        <v>10.5</v>
      </c>
      <c r="FW24" s="227">
        <v>10.5</v>
      </c>
      <c r="FX24" s="227">
        <v>10.5</v>
      </c>
      <c r="FY24" s="227">
        <v>10.5</v>
      </c>
      <c r="FZ24" s="227">
        <v>10.5</v>
      </c>
      <c r="GA24" s="227">
        <v>10.5</v>
      </c>
      <c r="GB24" s="227">
        <v>10.5</v>
      </c>
      <c r="GC24" s="227">
        <v>10.5</v>
      </c>
      <c r="GD24" s="227">
        <v>10.5</v>
      </c>
      <c r="GE24" s="227">
        <v>10.5</v>
      </c>
      <c r="GF24" s="227">
        <v>10.5</v>
      </c>
      <c r="GG24" s="227">
        <v>10.5</v>
      </c>
      <c r="GH24" s="227">
        <v>6.5</v>
      </c>
      <c r="GI24" s="83"/>
      <c r="GJ24" s="83"/>
      <c r="GK24" s="83"/>
      <c r="GL24" s="83"/>
      <c r="GM24" s="83"/>
      <c r="GN24" s="83"/>
      <c r="GO24" s="83"/>
      <c r="GP24" s="83"/>
      <c r="GQ24" s="83"/>
      <c r="GR24" s="83"/>
      <c r="GS24" s="83"/>
      <c r="GT24" s="83"/>
      <c r="GU24" s="83"/>
      <c r="GV24" s="305">
        <v>5</v>
      </c>
      <c r="GW24" s="311">
        <v>10.5</v>
      </c>
      <c r="GX24" s="305">
        <v>10.5</v>
      </c>
      <c r="GY24" s="305">
        <v>10.5</v>
      </c>
      <c r="GZ24" s="305">
        <v>10.5</v>
      </c>
      <c r="HA24" s="305">
        <v>10.5</v>
      </c>
      <c r="HB24" s="305">
        <v>10.5</v>
      </c>
      <c r="HC24" s="305">
        <v>10.5</v>
      </c>
      <c r="HD24" s="305">
        <v>10.5</v>
      </c>
      <c r="HE24" s="305">
        <v>10.5</v>
      </c>
      <c r="HF24" s="305">
        <v>10.5</v>
      </c>
      <c r="HG24" s="305">
        <v>10.5</v>
      </c>
      <c r="HH24" s="305">
        <v>10.5</v>
      </c>
      <c r="HI24" s="305">
        <v>10.5</v>
      </c>
      <c r="HJ24" s="305">
        <v>5</v>
      </c>
      <c r="HK24" s="83"/>
      <c r="HL24" s="83"/>
      <c r="HM24" s="83"/>
      <c r="HN24" s="83"/>
      <c r="HO24" s="83"/>
      <c r="HP24" s="83"/>
      <c r="HQ24" s="83"/>
      <c r="HR24" s="83"/>
      <c r="HS24" s="83"/>
      <c r="HT24" s="83"/>
      <c r="HU24" s="83"/>
      <c r="HV24" s="83"/>
      <c r="HW24" s="83"/>
      <c r="HX24" s="228">
        <v>5</v>
      </c>
      <c r="HY24" s="228">
        <v>10.5</v>
      </c>
      <c r="HZ24" s="228">
        <v>10.5</v>
      </c>
      <c r="IA24" s="228">
        <v>10.5</v>
      </c>
      <c r="IB24" s="313">
        <v>10.5</v>
      </c>
      <c r="IC24" s="228">
        <v>10.5</v>
      </c>
      <c r="ID24" s="228">
        <v>10.5</v>
      </c>
      <c r="IE24" s="356">
        <v>10.5</v>
      </c>
      <c r="IF24" s="356">
        <v>10.5</v>
      </c>
      <c r="IG24" s="356">
        <v>10.5</v>
      </c>
      <c r="IH24" s="356">
        <v>10.5</v>
      </c>
      <c r="II24" s="356">
        <v>10.5</v>
      </c>
      <c r="IJ24" s="356">
        <v>10.5</v>
      </c>
      <c r="IK24" s="356">
        <v>5</v>
      </c>
      <c r="IL24" s="249" t="s">
        <v>379</v>
      </c>
      <c r="IM24" s="249" t="s">
        <v>379</v>
      </c>
      <c r="IN24" s="249" t="s">
        <v>379</v>
      </c>
      <c r="IO24" s="249" t="s">
        <v>379</v>
      </c>
      <c r="IP24" s="249" t="s">
        <v>379</v>
      </c>
      <c r="IQ24" s="249" t="s">
        <v>379</v>
      </c>
      <c r="IR24" s="249" t="s">
        <v>379</v>
      </c>
      <c r="IS24" s="249" t="s">
        <v>379</v>
      </c>
      <c r="IT24" s="249" t="s">
        <v>379</v>
      </c>
      <c r="IU24" s="249" t="s">
        <v>379</v>
      </c>
      <c r="IV24" s="249" t="s">
        <v>379</v>
      </c>
      <c r="IW24" s="249" t="s">
        <v>379</v>
      </c>
      <c r="IX24" s="249" t="s">
        <v>379</v>
      </c>
      <c r="IY24" s="249" t="s">
        <v>379</v>
      </c>
      <c r="IZ24" s="358">
        <v>5</v>
      </c>
      <c r="JA24" s="358">
        <v>10.5</v>
      </c>
      <c r="JB24" s="358">
        <v>10.5</v>
      </c>
      <c r="JC24" s="358">
        <v>10.5</v>
      </c>
      <c r="JD24" s="358">
        <v>10.5</v>
      </c>
      <c r="JE24" s="358">
        <v>10.5</v>
      </c>
      <c r="JF24" s="358">
        <v>10.5</v>
      </c>
      <c r="JG24" s="313">
        <v>10.5</v>
      </c>
      <c r="JH24" s="228">
        <v>10.5</v>
      </c>
      <c r="JI24" s="228">
        <v>10.5</v>
      </c>
      <c r="JJ24" s="228">
        <v>10.5</v>
      </c>
      <c r="JK24" s="228">
        <v>10.5</v>
      </c>
      <c r="JL24" s="228">
        <v>10.5</v>
      </c>
      <c r="JM24" s="228">
        <v>10.5</v>
      </c>
      <c r="JN24" s="228">
        <v>5</v>
      </c>
      <c r="JO24" s="83"/>
      <c r="JP24" s="83"/>
      <c r="JQ24" s="83"/>
      <c r="JR24" s="83"/>
      <c r="JS24" s="83"/>
      <c r="JT24" s="83"/>
      <c r="JU24" s="83"/>
      <c r="JV24" s="83"/>
      <c r="JW24" s="83"/>
      <c r="JX24" s="83"/>
      <c r="JY24" s="83"/>
      <c r="JZ24" s="83"/>
      <c r="KA24" s="83"/>
      <c r="KB24" s="304">
        <v>5</v>
      </c>
      <c r="KC24" s="304">
        <v>10.5</v>
      </c>
      <c r="KD24" s="304">
        <v>10.5</v>
      </c>
      <c r="KE24" s="304">
        <v>10.5</v>
      </c>
      <c r="KF24" s="304">
        <v>10.5</v>
      </c>
      <c r="KG24" s="304">
        <v>10.5</v>
      </c>
      <c r="KH24" s="304">
        <v>10.5</v>
      </c>
      <c r="KI24" s="304">
        <v>10.5</v>
      </c>
      <c r="KJ24" s="378">
        <v>10.5</v>
      </c>
      <c r="KK24" s="316">
        <v>10.5</v>
      </c>
      <c r="KL24" s="304">
        <v>10.5</v>
      </c>
      <c r="KM24" s="304">
        <v>10.5</v>
      </c>
      <c r="KN24" s="304">
        <v>10.5</v>
      </c>
      <c r="KO24" s="304">
        <v>10.5</v>
      </c>
      <c r="KP24" s="304">
        <v>5</v>
      </c>
      <c r="KQ24" s="81"/>
      <c r="KR24" s="81"/>
      <c r="KS24" s="81"/>
      <c r="KT24" s="354" t="s">
        <v>406</v>
      </c>
      <c r="KU24" s="354" t="s">
        <v>371</v>
      </c>
      <c r="KV24" s="354" t="s">
        <v>371</v>
      </c>
      <c r="KW24" s="354" t="s">
        <v>371</v>
      </c>
      <c r="KX24" s="354" t="s">
        <v>371</v>
      </c>
      <c r="KY24" s="354" t="s">
        <v>371</v>
      </c>
      <c r="KZ24" s="354" t="s">
        <v>371</v>
      </c>
      <c r="LA24" s="354" t="s">
        <v>371</v>
      </c>
      <c r="LB24" s="354" t="s">
        <v>371</v>
      </c>
      <c r="LC24" s="354" t="s">
        <v>371</v>
      </c>
      <c r="LD24" s="354" t="s">
        <v>371</v>
      </c>
      <c r="LE24" s="354" t="s">
        <v>371</v>
      </c>
      <c r="LF24" s="354" t="s">
        <v>371</v>
      </c>
      <c r="LG24" s="303">
        <v>10.5</v>
      </c>
      <c r="LH24" s="303">
        <v>10.5</v>
      </c>
      <c r="LI24" s="303">
        <v>10.5</v>
      </c>
      <c r="LJ24" s="303">
        <v>10.5</v>
      </c>
      <c r="LK24" s="303">
        <v>10.5</v>
      </c>
      <c r="LL24" s="303">
        <v>10.5</v>
      </c>
      <c r="LM24" s="303">
        <v>10.5</v>
      </c>
      <c r="LN24" s="321">
        <v>10.5</v>
      </c>
      <c r="LO24" s="381">
        <v>5</v>
      </c>
      <c r="LP24" s="386"/>
      <c r="LQ24" s="381"/>
      <c r="LR24" s="381"/>
      <c r="LS24" s="83"/>
      <c r="LT24" s="83"/>
      <c r="LU24" s="83"/>
      <c r="LV24" s="83"/>
      <c r="LW24" s="83"/>
      <c r="LX24" s="83"/>
      <c r="LY24" s="83"/>
      <c r="LZ24" s="83"/>
      <c r="MA24" s="83"/>
      <c r="MB24" s="83"/>
      <c r="MC24" s="83"/>
      <c r="MD24" s="83"/>
      <c r="MF24" s="381"/>
      <c r="MG24" s="381"/>
      <c r="MH24" s="381"/>
      <c r="MI24" s="381"/>
      <c r="MJ24" s="381"/>
      <c r="MK24" s="381"/>
      <c r="ML24" s="381"/>
      <c r="MM24" s="305">
        <v>5</v>
      </c>
      <c r="MN24" s="305">
        <v>10.5</v>
      </c>
      <c r="MO24" s="305">
        <v>10.5</v>
      </c>
      <c r="MP24" s="305">
        <v>10.5</v>
      </c>
      <c r="MQ24" s="305">
        <v>10.5</v>
      </c>
      <c r="MR24" s="305">
        <v>10.5</v>
      </c>
      <c r="MS24" s="305">
        <v>10.5</v>
      </c>
      <c r="MT24" s="311">
        <v>5</v>
      </c>
      <c r="MU24" s="83"/>
      <c r="MV24" s="83"/>
      <c r="MW24" s="83"/>
      <c r="MX24" s="83"/>
      <c r="MY24" s="83"/>
      <c r="MZ24" s="83"/>
      <c r="NA24" s="83"/>
      <c r="NB24" s="83"/>
      <c r="NC24" s="83"/>
      <c r="ND24" s="83"/>
      <c r="NE24" s="83"/>
      <c r="NF24" s="83"/>
      <c r="NG24" s="83"/>
      <c r="NH24" s="356">
        <v>5</v>
      </c>
      <c r="NI24" s="356">
        <v>10.5</v>
      </c>
      <c r="NJ24" s="356">
        <v>10.5</v>
      </c>
      <c r="NK24" s="356">
        <v>10.5</v>
      </c>
      <c r="NL24" s="356">
        <v>10.5</v>
      </c>
      <c r="NM24" s="356">
        <v>10.5</v>
      </c>
      <c r="NN24" s="356">
        <v>10.5</v>
      </c>
      <c r="NO24" s="356">
        <v>10.5</v>
      </c>
      <c r="NP24" s="356">
        <v>10.5</v>
      </c>
      <c r="NQ24" s="356">
        <v>10.5</v>
      </c>
      <c r="NR24" s="356">
        <v>10.5</v>
      </c>
      <c r="NS24" s="356">
        <v>10.5</v>
      </c>
      <c r="NT24" s="356">
        <v>10.5</v>
      </c>
      <c r="NU24" s="356">
        <v>10.5</v>
      </c>
      <c r="NV24" s="356">
        <v>5</v>
      </c>
      <c r="NW24" s="83"/>
      <c r="NX24" s="84"/>
      <c r="NY24" s="134"/>
      <c r="NZ24" s="134"/>
      <c r="OA24" s="134"/>
      <c r="OB24" s="134"/>
      <c r="OC24" s="134"/>
      <c r="OD24" s="134"/>
      <c r="OE24" s="134"/>
      <c r="OF24" s="134"/>
      <c r="OG24" s="134"/>
      <c r="OH24" s="134"/>
      <c r="OI24" s="134"/>
      <c r="OJ24" s="134">
        <v>5</v>
      </c>
      <c r="OK24" s="134">
        <v>10.5</v>
      </c>
      <c r="OL24" s="134">
        <v>10.5</v>
      </c>
      <c r="OM24" s="134">
        <v>10.5</v>
      </c>
      <c r="ON24" s="134">
        <v>10.5</v>
      </c>
      <c r="OO24" s="134">
        <v>10.5</v>
      </c>
      <c r="OP24" s="134">
        <v>10.5</v>
      </c>
      <c r="OQ24" s="134">
        <v>10.5</v>
      </c>
      <c r="OR24" s="134">
        <v>10.5</v>
      </c>
      <c r="OS24" s="134">
        <v>10.5</v>
      </c>
      <c r="OT24" s="134">
        <v>10.5</v>
      </c>
      <c r="OU24" s="134">
        <v>10.5</v>
      </c>
      <c r="OV24" s="134">
        <v>10.5</v>
      </c>
      <c r="OW24" s="134">
        <v>10.5</v>
      </c>
      <c r="OX24" s="134">
        <v>5</v>
      </c>
      <c r="OY24" s="134"/>
      <c r="OZ24" s="134"/>
      <c r="PA24" s="134"/>
      <c r="PB24" s="134"/>
      <c r="PC24" s="134"/>
    </row>
    <row r="25" spans="1:419" ht="15.75" x14ac:dyDescent="0.25">
      <c r="A25" s="1"/>
      <c r="B25" s="110" t="s">
        <v>96</v>
      </c>
      <c r="C25" s="110" t="str">
        <f t="shared" si="0"/>
        <v xml:space="preserve">Никитин </v>
      </c>
      <c r="D25" s="51"/>
      <c r="E25" s="252"/>
      <c r="F25" s="379" t="s">
        <v>79</v>
      </c>
      <c r="G25" s="110"/>
      <c r="H25" s="110"/>
      <c r="I25" s="254" t="s">
        <v>350</v>
      </c>
      <c r="J25" s="370"/>
      <c r="K25" s="370"/>
      <c r="L25" s="2"/>
      <c r="M25" s="2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83"/>
      <c r="Y25" s="83"/>
      <c r="Z25" s="83"/>
      <c r="AA25" s="83"/>
      <c r="AB25" s="83"/>
      <c r="AC25" s="83"/>
      <c r="AD25" s="65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>
        <v>10</v>
      </c>
      <c r="AR25" s="83">
        <v>10</v>
      </c>
      <c r="AS25" s="83">
        <v>10</v>
      </c>
      <c r="AT25" s="83">
        <v>10</v>
      </c>
      <c r="AU25" s="83">
        <v>10</v>
      </c>
      <c r="AV25" s="83">
        <v>10</v>
      </c>
      <c r="AW25" s="83">
        <v>10</v>
      </c>
      <c r="AX25" s="83">
        <v>10</v>
      </c>
      <c r="AY25" s="83">
        <v>10</v>
      </c>
      <c r="AZ25" s="83">
        <v>10</v>
      </c>
      <c r="BA25" s="83">
        <v>10</v>
      </c>
      <c r="BB25" s="84">
        <v>10</v>
      </c>
      <c r="BC25" s="83">
        <v>10</v>
      </c>
      <c r="BD25" s="83">
        <v>10</v>
      </c>
      <c r="BE25" s="83">
        <v>10</v>
      </c>
      <c r="BF25" s="83">
        <v>10</v>
      </c>
      <c r="BG25" s="83">
        <v>10</v>
      </c>
      <c r="BH25" s="83">
        <v>10</v>
      </c>
      <c r="BI25" s="83">
        <v>10</v>
      </c>
      <c r="BJ25" s="83">
        <v>10</v>
      </c>
      <c r="BK25" s="83">
        <v>10</v>
      </c>
      <c r="BL25" s="83">
        <v>10</v>
      </c>
      <c r="BM25" s="83">
        <v>10</v>
      </c>
      <c r="BN25" s="83">
        <v>10</v>
      </c>
      <c r="BO25" s="83">
        <v>10</v>
      </c>
      <c r="BP25" s="83">
        <v>10</v>
      </c>
      <c r="BQ25" s="83">
        <v>10</v>
      </c>
      <c r="BR25" s="83">
        <v>10</v>
      </c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98"/>
      <c r="CE25" s="85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>
        <v>10</v>
      </c>
      <c r="CV25" s="83">
        <v>10</v>
      </c>
      <c r="CW25" s="83">
        <v>10</v>
      </c>
      <c r="CX25" s="83">
        <v>10</v>
      </c>
      <c r="CY25" s="83">
        <v>10</v>
      </c>
      <c r="CZ25" s="83">
        <v>10</v>
      </c>
      <c r="DA25" s="83">
        <v>10</v>
      </c>
      <c r="DB25" s="83">
        <v>10</v>
      </c>
      <c r="DC25" s="83">
        <v>10</v>
      </c>
      <c r="DD25" s="83">
        <v>10</v>
      </c>
      <c r="DE25" s="83">
        <v>10</v>
      </c>
      <c r="DF25" s="83">
        <v>10</v>
      </c>
      <c r="DG25" s="83">
        <v>10</v>
      </c>
      <c r="DH25" s="83">
        <v>10</v>
      </c>
      <c r="DI25" s="83">
        <v>10</v>
      </c>
      <c r="DJ25" s="85">
        <v>10</v>
      </c>
      <c r="DK25" s="83">
        <v>10</v>
      </c>
      <c r="DL25" s="83">
        <v>10</v>
      </c>
      <c r="DM25" s="83">
        <v>10</v>
      </c>
      <c r="DN25" s="83">
        <v>10</v>
      </c>
      <c r="DO25" s="83">
        <v>10</v>
      </c>
      <c r="DP25" s="83">
        <v>10</v>
      </c>
      <c r="DQ25" s="83">
        <v>10</v>
      </c>
      <c r="DR25" s="83">
        <v>10</v>
      </c>
      <c r="DS25" s="83">
        <v>10</v>
      </c>
      <c r="DT25" s="83">
        <v>10</v>
      </c>
      <c r="DU25" s="83">
        <v>10</v>
      </c>
      <c r="DV25" s="83">
        <v>10</v>
      </c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5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>
        <v>10</v>
      </c>
      <c r="EZ25" s="83">
        <v>10</v>
      </c>
      <c r="FA25" s="83">
        <v>10</v>
      </c>
      <c r="FB25" s="83">
        <v>10</v>
      </c>
      <c r="FC25" s="83">
        <v>10</v>
      </c>
      <c r="FD25" s="83">
        <v>10</v>
      </c>
      <c r="FE25" s="83">
        <v>10</v>
      </c>
      <c r="FF25" s="83">
        <v>10</v>
      </c>
      <c r="FG25" s="83">
        <v>10</v>
      </c>
      <c r="FH25" s="83">
        <v>10</v>
      </c>
      <c r="FI25" s="83">
        <v>10</v>
      </c>
      <c r="FJ25" s="83">
        <v>10</v>
      </c>
      <c r="FK25" s="83">
        <v>10</v>
      </c>
      <c r="FL25" s="83">
        <v>10</v>
      </c>
      <c r="FM25" s="83">
        <v>10</v>
      </c>
      <c r="FN25" s="83">
        <v>10</v>
      </c>
      <c r="FO25" s="83">
        <v>10</v>
      </c>
      <c r="FP25" s="83">
        <v>10</v>
      </c>
      <c r="FQ25" s="83">
        <v>10</v>
      </c>
      <c r="FR25" s="84">
        <v>10</v>
      </c>
      <c r="FS25" s="83">
        <v>10</v>
      </c>
      <c r="FT25" s="83">
        <v>10</v>
      </c>
      <c r="FU25" s="83">
        <v>10</v>
      </c>
      <c r="FV25" s="83">
        <v>10</v>
      </c>
      <c r="FW25" s="83">
        <v>10</v>
      </c>
      <c r="FX25" s="83">
        <v>10</v>
      </c>
      <c r="FY25" s="83">
        <v>10</v>
      </c>
      <c r="FZ25" s="83">
        <v>10</v>
      </c>
      <c r="GA25" s="83"/>
      <c r="GB25" s="83"/>
      <c r="GC25" s="83"/>
      <c r="GD25" s="83"/>
      <c r="GE25" s="83"/>
      <c r="GF25" s="83"/>
      <c r="GG25" s="83"/>
      <c r="GH25" s="83"/>
      <c r="GI25" s="83"/>
      <c r="GJ25" s="83"/>
      <c r="GK25" s="83"/>
      <c r="GL25" s="83"/>
      <c r="GM25" s="83"/>
      <c r="GN25" s="83"/>
      <c r="GO25" s="83"/>
      <c r="GP25" s="83"/>
      <c r="GQ25" s="83"/>
      <c r="GR25" s="83"/>
      <c r="GS25" s="83"/>
      <c r="GT25" s="83"/>
      <c r="GU25" s="83"/>
      <c r="GV25" s="83"/>
      <c r="GW25" s="85"/>
      <c r="GX25" s="83"/>
      <c r="GY25" s="83"/>
      <c r="GZ25" s="83"/>
      <c r="HA25" s="83"/>
      <c r="HB25" s="83"/>
      <c r="HC25" s="83">
        <v>10</v>
      </c>
      <c r="HD25" s="83">
        <v>10</v>
      </c>
      <c r="HE25" s="83">
        <v>10</v>
      </c>
      <c r="HF25" s="83">
        <v>10</v>
      </c>
      <c r="HG25" s="83">
        <v>10</v>
      </c>
      <c r="HH25" s="83">
        <v>10</v>
      </c>
      <c r="HI25" s="83">
        <v>10</v>
      </c>
      <c r="HJ25" s="83">
        <v>10</v>
      </c>
      <c r="HK25" s="83">
        <v>10</v>
      </c>
      <c r="HL25" s="83">
        <v>10</v>
      </c>
      <c r="HM25" s="83">
        <v>10</v>
      </c>
      <c r="HN25" s="83">
        <v>10</v>
      </c>
      <c r="HO25" s="83">
        <v>10</v>
      </c>
      <c r="HP25" s="83">
        <v>10</v>
      </c>
      <c r="HQ25" s="83">
        <v>10</v>
      </c>
      <c r="HR25" s="83">
        <v>10</v>
      </c>
      <c r="HS25" s="83">
        <v>10</v>
      </c>
      <c r="HT25" s="83">
        <v>10</v>
      </c>
      <c r="HU25" s="83">
        <v>10</v>
      </c>
      <c r="HV25" s="83">
        <v>10</v>
      </c>
      <c r="HW25" s="83">
        <v>10</v>
      </c>
      <c r="HX25" s="83">
        <v>10</v>
      </c>
      <c r="HY25" s="83">
        <v>10</v>
      </c>
      <c r="HZ25" s="83">
        <v>10</v>
      </c>
      <c r="IA25" s="83">
        <v>10</v>
      </c>
      <c r="IB25" s="85">
        <v>10</v>
      </c>
      <c r="IC25" s="83">
        <v>10</v>
      </c>
      <c r="ID25" s="83">
        <v>10</v>
      </c>
      <c r="IE25" s="83"/>
      <c r="IF25" s="83"/>
      <c r="IG25" s="83"/>
      <c r="IH25" s="83"/>
      <c r="II25" s="83"/>
      <c r="IJ25" s="83"/>
      <c r="IK25" s="83"/>
      <c r="IL25" s="83"/>
      <c r="IM25" s="83"/>
      <c r="IN25" s="83"/>
      <c r="IO25" s="83"/>
      <c r="IP25" s="83"/>
      <c r="IQ25" s="83"/>
      <c r="IR25" s="83"/>
      <c r="IS25" s="83"/>
      <c r="IT25" s="83"/>
      <c r="IU25" s="83"/>
      <c r="IV25" s="83"/>
      <c r="IW25" s="83"/>
      <c r="IX25" s="83"/>
      <c r="IY25" s="83"/>
      <c r="IZ25" s="83"/>
      <c r="JA25" s="83"/>
      <c r="JB25" s="83"/>
      <c r="JC25" s="83"/>
      <c r="JD25" s="83"/>
      <c r="JE25" s="83"/>
      <c r="JF25" s="83"/>
      <c r="JG25" s="85">
        <v>10</v>
      </c>
      <c r="JH25" s="83">
        <v>10</v>
      </c>
      <c r="JI25" s="83">
        <v>10</v>
      </c>
      <c r="JJ25" s="83">
        <v>10</v>
      </c>
      <c r="JK25" s="83">
        <v>10</v>
      </c>
      <c r="JL25" s="83">
        <v>10</v>
      </c>
      <c r="JM25" s="83">
        <v>10</v>
      </c>
      <c r="JN25" s="83">
        <v>10</v>
      </c>
      <c r="JO25" s="83">
        <v>10</v>
      </c>
      <c r="JP25" s="83">
        <v>10</v>
      </c>
      <c r="JQ25" s="83">
        <v>10</v>
      </c>
      <c r="JR25" s="83">
        <v>10</v>
      </c>
      <c r="JS25" s="83">
        <v>10</v>
      </c>
      <c r="JT25" s="83">
        <v>10</v>
      </c>
      <c r="JU25" s="83">
        <v>10</v>
      </c>
      <c r="JV25" s="83">
        <v>10</v>
      </c>
      <c r="JW25" s="83">
        <v>10</v>
      </c>
      <c r="JX25" s="83">
        <v>10</v>
      </c>
      <c r="JY25" s="83">
        <v>10</v>
      </c>
      <c r="JZ25" s="83">
        <v>10</v>
      </c>
      <c r="KA25" s="83">
        <v>10</v>
      </c>
      <c r="KB25" s="83">
        <v>10</v>
      </c>
      <c r="KC25" s="83">
        <v>10</v>
      </c>
      <c r="KD25" s="83">
        <v>10</v>
      </c>
      <c r="KE25" s="83">
        <v>10</v>
      </c>
      <c r="KF25" s="83">
        <v>10</v>
      </c>
      <c r="KG25" s="83">
        <v>10</v>
      </c>
      <c r="KH25" s="83">
        <v>10</v>
      </c>
      <c r="KI25" s="83"/>
      <c r="KJ25" s="84"/>
      <c r="KK25" s="85"/>
      <c r="KL25" s="83"/>
      <c r="KM25" s="83"/>
      <c r="KN25" s="83"/>
      <c r="KO25" s="83"/>
      <c r="KP25" s="83"/>
      <c r="KQ25" s="83"/>
      <c r="KR25" s="83"/>
      <c r="KS25" s="83"/>
      <c r="KT25" s="83"/>
      <c r="KU25" s="83"/>
      <c r="KV25" s="83"/>
      <c r="KW25" s="83"/>
      <c r="KX25" s="83"/>
      <c r="KY25" s="83"/>
      <c r="KZ25" s="83"/>
      <c r="LA25" s="83"/>
      <c r="LB25" s="83"/>
      <c r="LC25" s="83"/>
      <c r="LD25" s="83"/>
      <c r="LE25" s="83"/>
      <c r="LF25" s="83"/>
      <c r="LG25" s="83"/>
      <c r="LH25" s="83"/>
      <c r="LI25" s="83"/>
      <c r="LJ25" s="83"/>
      <c r="LK25" s="83">
        <v>10</v>
      </c>
      <c r="LL25" s="83">
        <v>10</v>
      </c>
      <c r="LM25" s="83">
        <v>10</v>
      </c>
      <c r="LN25" s="321">
        <v>10</v>
      </c>
      <c r="LO25" s="83">
        <v>10</v>
      </c>
      <c r="LP25" s="85">
        <v>10</v>
      </c>
      <c r="LQ25" s="83">
        <v>10</v>
      </c>
      <c r="LR25" s="83">
        <v>10</v>
      </c>
      <c r="LS25" s="83">
        <v>10</v>
      </c>
      <c r="LT25" s="83">
        <v>10</v>
      </c>
      <c r="LU25" s="83">
        <v>10</v>
      </c>
      <c r="LV25" s="83">
        <v>10</v>
      </c>
      <c r="LW25" s="83">
        <v>10</v>
      </c>
      <c r="LX25" s="83">
        <v>10</v>
      </c>
      <c r="LY25" s="83">
        <v>10</v>
      </c>
      <c r="LZ25" s="83">
        <v>10</v>
      </c>
      <c r="MA25" s="83">
        <v>10</v>
      </c>
      <c r="MB25" s="83">
        <v>10</v>
      </c>
      <c r="MC25" s="83">
        <v>10</v>
      </c>
      <c r="MD25" s="83">
        <v>10</v>
      </c>
      <c r="ME25" s="83">
        <v>10</v>
      </c>
      <c r="MF25" s="83">
        <v>10</v>
      </c>
      <c r="MG25" s="83">
        <v>10</v>
      </c>
      <c r="MH25" s="83">
        <v>10</v>
      </c>
      <c r="MI25" s="83">
        <v>10</v>
      </c>
      <c r="MJ25" s="83">
        <v>10</v>
      </c>
      <c r="MK25" s="83">
        <v>10</v>
      </c>
      <c r="ML25" s="83">
        <v>10</v>
      </c>
      <c r="MM25" s="83"/>
      <c r="MN25" s="83"/>
      <c r="MO25" s="83"/>
      <c r="MP25" s="83"/>
      <c r="MQ25" s="83"/>
      <c r="MR25" s="83"/>
      <c r="MS25" s="83"/>
      <c r="MT25" s="85"/>
      <c r="MU25" s="83"/>
      <c r="MV25" s="83"/>
      <c r="MW25" s="83"/>
      <c r="MX25" s="83"/>
      <c r="MY25" s="83"/>
      <c r="MZ25" s="83"/>
      <c r="NA25" s="83"/>
      <c r="NB25" s="83"/>
      <c r="NC25" s="83"/>
      <c r="ND25" s="83"/>
      <c r="NE25" s="83"/>
      <c r="NF25" s="83"/>
      <c r="NG25" s="83"/>
      <c r="NH25" s="83"/>
      <c r="NI25" s="83"/>
      <c r="NJ25" s="83"/>
      <c r="NK25" s="83"/>
      <c r="NL25" s="83"/>
      <c r="NM25" s="83"/>
      <c r="NN25" s="83"/>
      <c r="NO25" s="83">
        <v>10</v>
      </c>
      <c r="NP25" s="83">
        <v>10</v>
      </c>
      <c r="NQ25" s="83">
        <v>10</v>
      </c>
      <c r="NR25" s="83">
        <v>10</v>
      </c>
      <c r="NS25" s="83">
        <v>10</v>
      </c>
      <c r="NT25" s="83">
        <v>10</v>
      </c>
      <c r="NU25" s="83">
        <v>10</v>
      </c>
      <c r="NV25" s="83">
        <v>10</v>
      </c>
      <c r="NW25" s="83">
        <v>10</v>
      </c>
      <c r="NX25" s="84">
        <v>10</v>
      </c>
      <c r="NY25" s="134">
        <v>10</v>
      </c>
      <c r="NZ25" s="134">
        <v>10</v>
      </c>
      <c r="OA25" s="134">
        <v>10</v>
      </c>
      <c r="OB25" s="134">
        <v>10</v>
      </c>
      <c r="OC25" s="134">
        <v>10</v>
      </c>
      <c r="OD25" s="134">
        <v>10</v>
      </c>
      <c r="OE25" s="134">
        <v>10</v>
      </c>
      <c r="OF25" s="134">
        <v>10</v>
      </c>
      <c r="OG25" s="134">
        <v>10</v>
      </c>
      <c r="OH25" s="134">
        <v>10</v>
      </c>
      <c r="OI25" s="134">
        <v>10</v>
      </c>
      <c r="OJ25" s="134">
        <v>10</v>
      </c>
      <c r="OK25" s="134">
        <v>10</v>
      </c>
      <c r="OL25" s="134">
        <v>10</v>
      </c>
      <c r="OM25" s="134">
        <v>10</v>
      </c>
      <c r="ON25" s="134">
        <v>10</v>
      </c>
      <c r="OO25" s="134">
        <v>10</v>
      </c>
      <c r="OP25" s="134">
        <v>10</v>
      </c>
      <c r="OQ25" s="134"/>
      <c r="OR25" s="134"/>
      <c r="OS25" s="134"/>
      <c r="OT25" s="134"/>
      <c r="OU25" s="134"/>
      <c r="OV25" s="134"/>
      <c r="OW25" s="134"/>
      <c r="OX25" s="134"/>
      <c r="OY25" s="134"/>
      <c r="OZ25" s="134"/>
      <c r="PA25" s="134"/>
      <c r="PB25" s="134"/>
      <c r="PC25" s="134"/>
    </row>
    <row r="26" spans="1:419" ht="15.75" x14ac:dyDescent="0.25">
      <c r="A26" s="1"/>
      <c r="B26" s="110" t="s">
        <v>80</v>
      </c>
      <c r="C26" s="110" t="str">
        <f t="shared" si="0"/>
        <v xml:space="preserve">Захаров </v>
      </c>
      <c r="D26" s="51"/>
      <c r="E26" s="252"/>
      <c r="F26" s="379" t="s">
        <v>79</v>
      </c>
      <c r="G26" s="110"/>
      <c r="H26" s="110"/>
      <c r="I26" s="254" t="s">
        <v>351</v>
      </c>
      <c r="J26" s="370"/>
      <c r="K26" s="370"/>
      <c r="L26" s="2"/>
      <c r="M26" s="2"/>
      <c r="N26" s="367"/>
      <c r="O26" s="367"/>
      <c r="P26" s="367"/>
      <c r="Q26" s="367"/>
      <c r="R26" s="367"/>
      <c r="S26" s="367"/>
      <c r="T26" s="367"/>
      <c r="U26" s="367"/>
      <c r="V26" s="367"/>
      <c r="W26" s="367"/>
      <c r="X26" s="83">
        <v>10</v>
      </c>
      <c r="Y26" s="83">
        <v>10</v>
      </c>
      <c r="Z26" s="83">
        <v>10</v>
      </c>
      <c r="AA26" s="83">
        <v>10</v>
      </c>
      <c r="AB26" s="83">
        <v>10</v>
      </c>
      <c r="AC26" s="83">
        <v>10</v>
      </c>
      <c r="AD26" s="83">
        <v>10</v>
      </c>
      <c r="AE26" s="83">
        <v>10</v>
      </c>
      <c r="AF26" s="83">
        <v>10</v>
      </c>
      <c r="AG26" s="83">
        <v>10</v>
      </c>
      <c r="AH26" s="83">
        <v>10</v>
      </c>
      <c r="AI26" s="83">
        <v>10</v>
      </c>
      <c r="AJ26" s="83">
        <v>10</v>
      </c>
      <c r="AK26" s="83">
        <v>10</v>
      </c>
      <c r="AL26" s="83">
        <v>10</v>
      </c>
      <c r="AM26" s="83">
        <v>10</v>
      </c>
      <c r="AN26" s="83">
        <v>10</v>
      </c>
      <c r="AO26" s="83">
        <v>10</v>
      </c>
      <c r="AP26" s="83">
        <v>10</v>
      </c>
      <c r="AQ26" s="83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98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83">
        <v>10</v>
      </c>
      <c r="BT26" s="83">
        <v>10</v>
      </c>
      <c r="BU26" s="83">
        <v>10</v>
      </c>
      <c r="BV26" s="83">
        <v>10</v>
      </c>
      <c r="BW26" s="83">
        <v>10</v>
      </c>
      <c r="BX26" s="83">
        <v>10</v>
      </c>
      <c r="BY26" s="83">
        <v>10</v>
      </c>
      <c r="BZ26" s="83">
        <v>10</v>
      </c>
      <c r="CA26" s="83">
        <v>10</v>
      </c>
      <c r="CB26" s="83">
        <v>10</v>
      </c>
      <c r="CC26" s="83">
        <v>10</v>
      </c>
      <c r="CD26" s="84">
        <v>10</v>
      </c>
      <c r="CE26" s="85">
        <v>10</v>
      </c>
      <c r="CF26" s="83">
        <v>10</v>
      </c>
      <c r="CG26" s="83">
        <v>10</v>
      </c>
      <c r="CH26" s="83">
        <v>10</v>
      </c>
      <c r="CI26" s="83">
        <v>10</v>
      </c>
      <c r="CJ26" s="83">
        <v>10</v>
      </c>
      <c r="CK26" s="83">
        <v>10</v>
      </c>
      <c r="CL26" s="83">
        <v>10</v>
      </c>
      <c r="CM26" s="83">
        <v>10</v>
      </c>
      <c r="CN26" s="83">
        <v>10</v>
      </c>
      <c r="CO26" s="83">
        <v>10</v>
      </c>
      <c r="CP26" s="83">
        <v>10</v>
      </c>
      <c r="CQ26" s="83">
        <v>10</v>
      </c>
      <c r="CR26" s="83">
        <v>10</v>
      </c>
      <c r="CS26" s="83">
        <v>10</v>
      </c>
      <c r="CT26" s="83">
        <v>10</v>
      </c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5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>
        <v>10</v>
      </c>
      <c r="DX26" s="83">
        <v>10</v>
      </c>
      <c r="DY26" s="83">
        <v>10</v>
      </c>
      <c r="DZ26" s="83">
        <v>10</v>
      </c>
      <c r="EA26" s="83">
        <v>10</v>
      </c>
      <c r="EB26" s="83">
        <v>10</v>
      </c>
      <c r="EC26" s="83">
        <v>10</v>
      </c>
      <c r="ED26" s="83">
        <v>10</v>
      </c>
      <c r="EE26" s="83">
        <v>10</v>
      </c>
      <c r="EF26" s="83">
        <v>10</v>
      </c>
      <c r="EG26" s="83">
        <v>10</v>
      </c>
      <c r="EH26" s="83">
        <v>10</v>
      </c>
      <c r="EI26" s="83">
        <v>10</v>
      </c>
      <c r="EJ26" s="83">
        <v>10</v>
      </c>
      <c r="EK26" s="83">
        <v>10</v>
      </c>
      <c r="EL26" s="83">
        <v>10</v>
      </c>
      <c r="EM26" s="83">
        <v>10</v>
      </c>
      <c r="EN26" s="85">
        <v>10</v>
      </c>
      <c r="EO26" s="83">
        <v>10</v>
      </c>
      <c r="EP26" s="83">
        <v>10</v>
      </c>
      <c r="EQ26" s="83">
        <v>10</v>
      </c>
      <c r="ER26" s="83">
        <v>10</v>
      </c>
      <c r="ES26" s="83">
        <v>10</v>
      </c>
      <c r="ET26" s="83">
        <v>10</v>
      </c>
      <c r="EU26" s="83">
        <v>10</v>
      </c>
      <c r="EV26" s="83">
        <v>10</v>
      </c>
      <c r="EW26" s="83">
        <v>10</v>
      </c>
      <c r="EX26" s="83">
        <v>10</v>
      </c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4"/>
      <c r="FS26" s="83"/>
      <c r="FT26" s="83"/>
      <c r="FU26" s="83"/>
      <c r="FV26" s="83"/>
      <c r="FW26" s="83"/>
      <c r="FX26" s="83"/>
      <c r="FY26" s="83"/>
      <c r="FZ26" s="83"/>
      <c r="GA26" s="83">
        <v>10</v>
      </c>
      <c r="GB26" s="83">
        <v>10</v>
      </c>
      <c r="GC26" s="83">
        <v>10</v>
      </c>
      <c r="GD26" s="83">
        <v>10</v>
      </c>
      <c r="GE26" s="83">
        <v>10</v>
      </c>
      <c r="GF26" s="83">
        <v>10</v>
      </c>
      <c r="GG26" s="83">
        <v>10</v>
      </c>
      <c r="GH26" s="83">
        <v>10</v>
      </c>
      <c r="GI26" s="83">
        <v>10</v>
      </c>
      <c r="GJ26" s="83">
        <v>10</v>
      </c>
      <c r="GK26" s="83">
        <v>10</v>
      </c>
      <c r="GL26" s="83">
        <v>10</v>
      </c>
      <c r="GM26" s="83">
        <v>10</v>
      </c>
      <c r="GN26" s="83">
        <v>10</v>
      </c>
      <c r="GO26" s="83">
        <v>10</v>
      </c>
      <c r="GP26" s="83">
        <v>10</v>
      </c>
      <c r="GQ26" s="83">
        <v>10</v>
      </c>
      <c r="GR26" s="83">
        <v>10</v>
      </c>
      <c r="GS26" s="83">
        <v>10</v>
      </c>
      <c r="GT26" s="83">
        <v>10</v>
      </c>
      <c r="GU26" s="83">
        <v>10</v>
      </c>
      <c r="GV26" s="83">
        <v>10</v>
      </c>
      <c r="GW26" s="85">
        <v>10</v>
      </c>
      <c r="GX26" s="83">
        <v>10</v>
      </c>
      <c r="GY26" s="83">
        <v>10</v>
      </c>
      <c r="GZ26" s="83">
        <v>10</v>
      </c>
      <c r="HA26" s="83">
        <v>10</v>
      </c>
      <c r="HB26" s="83">
        <v>10</v>
      </c>
      <c r="HC26" s="83"/>
      <c r="HD26" s="83"/>
      <c r="HE26" s="83"/>
      <c r="HF26" s="83"/>
      <c r="HG26" s="83"/>
      <c r="HH26" s="83"/>
      <c r="HI26" s="83"/>
      <c r="HJ26" s="83"/>
      <c r="HK26" s="83"/>
      <c r="HL26" s="83"/>
      <c r="HM26" s="83"/>
      <c r="HN26" s="83"/>
      <c r="HO26" s="83"/>
      <c r="HP26" s="83"/>
      <c r="HQ26" s="83"/>
      <c r="HR26" s="83"/>
      <c r="HS26" s="83"/>
      <c r="HT26" s="83"/>
      <c r="HU26" s="83"/>
      <c r="HV26" s="83"/>
      <c r="HW26" s="83"/>
      <c r="HX26" s="83"/>
      <c r="HY26" s="83"/>
      <c r="HZ26" s="83"/>
      <c r="IA26" s="83"/>
      <c r="IB26" s="85"/>
      <c r="IC26" s="83"/>
      <c r="ID26" s="83"/>
      <c r="IE26" s="83">
        <v>10</v>
      </c>
      <c r="IF26" s="83">
        <v>10</v>
      </c>
      <c r="IG26" s="83">
        <v>10</v>
      </c>
      <c r="IH26" s="83">
        <v>10</v>
      </c>
      <c r="II26" s="83">
        <v>10</v>
      </c>
      <c r="IJ26" s="83">
        <v>10</v>
      </c>
      <c r="IK26" s="83">
        <v>10</v>
      </c>
      <c r="IL26" s="83">
        <v>10</v>
      </c>
      <c r="IM26" s="83">
        <v>10</v>
      </c>
      <c r="IN26" s="83">
        <v>10</v>
      </c>
      <c r="IO26" s="83">
        <v>10</v>
      </c>
      <c r="IP26" s="83">
        <v>10</v>
      </c>
      <c r="IQ26" s="83">
        <v>10</v>
      </c>
      <c r="IR26" s="83">
        <v>10</v>
      </c>
      <c r="IS26" s="83">
        <v>10</v>
      </c>
      <c r="IT26" s="83">
        <v>10</v>
      </c>
      <c r="IU26" s="83">
        <v>10</v>
      </c>
      <c r="IV26" s="83">
        <v>10</v>
      </c>
      <c r="IW26" s="83">
        <v>10</v>
      </c>
      <c r="IX26" s="83">
        <v>10</v>
      </c>
      <c r="IY26" s="83">
        <v>10</v>
      </c>
      <c r="IZ26" s="83">
        <v>10</v>
      </c>
      <c r="JA26" s="83">
        <v>10</v>
      </c>
      <c r="JB26" s="83">
        <v>10</v>
      </c>
      <c r="JC26" s="83">
        <v>10</v>
      </c>
      <c r="JD26" s="83">
        <v>10</v>
      </c>
      <c r="JE26" s="83">
        <v>10</v>
      </c>
      <c r="JF26" s="83">
        <v>10</v>
      </c>
      <c r="JG26" s="85"/>
      <c r="JH26" s="83"/>
      <c r="JI26" s="83"/>
      <c r="JJ26" s="83"/>
      <c r="JK26" s="83"/>
      <c r="JL26" s="83"/>
      <c r="JM26" s="83"/>
      <c r="JN26" s="83"/>
      <c r="JO26" s="83"/>
      <c r="JP26" s="83"/>
      <c r="JQ26" s="83"/>
      <c r="JR26" s="83"/>
      <c r="JS26" s="83"/>
      <c r="JT26" s="83"/>
      <c r="JU26" s="83"/>
      <c r="JV26" s="83"/>
      <c r="JW26" s="83"/>
      <c r="JX26" s="83"/>
      <c r="JY26" s="83"/>
      <c r="JZ26" s="83"/>
      <c r="KA26" s="83"/>
      <c r="KB26" s="83"/>
      <c r="KC26" s="83"/>
      <c r="KD26" s="83"/>
      <c r="KE26" s="83"/>
      <c r="KF26" s="83"/>
      <c r="KG26" s="83"/>
      <c r="KH26" s="83"/>
      <c r="KI26" s="83">
        <v>10</v>
      </c>
      <c r="KJ26" s="84">
        <v>10</v>
      </c>
      <c r="KK26" s="85">
        <v>10</v>
      </c>
      <c r="KL26" s="83">
        <v>10</v>
      </c>
      <c r="KM26" s="83">
        <v>10</v>
      </c>
      <c r="KN26" s="83">
        <v>10</v>
      </c>
      <c r="KO26" s="83">
        <v>10</v>
      </c>
      <c r="KP26" s="83">
        <v>10</v>
      </c>
      <c r="KQ26" s="83">
        <v>10</v>
      </c>
      <c r="KR26" s="83">
        <v>10</v>
      </c>
      <c r="KS26" s="83">
        <v>10</v>
      </c>
      <c r="KT26" s="83">
        <v>10</v>
      </c>
      <c r="KU26" s="83">
        <v>10</v>
      </c>
      <c r="KV26" s="83">
        <v>10</v>
      </c>
      <c r="KW26" s="83">
        <v>10</v>
      </c>
      <c r="KX26" s="83">
        <v>10</v>
      </c>
      <c r="KY26" s="83">
        <v>10</v>
      </c>
      <c r="KZ26" s="321">
        <v>10</v>
      </c>
      <c r="LA26" s="83">
        <v>10</v>
      </c>
      <c r="LB26" s="83">
        <v>10</v>
      </c>
      <c r="LC26" s="83">
        <v>10</v>
      </c>
      <c r="LD26" s="83">
        <v>10</v>
      </c>
      <c r="LE26" s="83">
        <v>10</v>
      </c>
      <c r="LF26" s="83">
        <v>10</v>
      </c>
      <c r="LG26" s="83">
        <v>10</v>
      </c>
      <c r="LH26" s="83">
        <v>10</v>
      </c>
      <c r="LI26" s="83">
        <v>10</v>
      </c>
      <c r="LJ26" s="83">
        <v>10</v>
      </c>
      <c r="LK26" s="83"/>
      <c r="LL26" s="83"/>
      <c r="LM26" s="83"/>
      <c r="LN26" s="83"/>
      <c r="LO26" s="83"/>
      <c r="LP26" s="85"/>
      <c r="LQ26" s="83"/>
      <c r="LR26" s="83"/>
      <c r="LS26" s="83"/>
      <c r="LT26" s="83"/>
      <c r="LU26" s="83"/>
      <c r="LV26" s="83"/>
      <c r="LW26" s="83"/>
      <c r="LX26" s="83"/>
      <c r="LY26" s="83"/>
      <c r="LZ26" s="83"/>
      <c r="MA26" s="83"/>
      <c r="MB26" s="83"/>
      <c r="MC26" s="83"/>
      <c r="MD26" s="83"/>
      <c r="ME26" s="83"/>
      <c r="MF26" s="83"/>
      <c r="MG26" s="83"/>
      <c r="MH26" s="83"/>
      <c r="MI26" s="83"/>
      <c r="MJ26" s="83"/>
      <c r="MK26" s="83"/>
      <c r="ML26" s="83"/>
      <c r="MM26" s="83">
        <v>10</v>
      </c>
      <c r="MN26" s="83">
        <v>10</v>
      </c>
      <c r="MO26" s="83">
        <v>10</v>
      </c>
      <c r="MP26" s="83">
        <v>10</v>
      </c>
      <c r="MQ26" s="83">
        <v>10</v>
      </c>
      <c r="MR26" s="83">
        <v>10</v>
      </c>
      <c r="MS26" s="83">
        <v>10</v>
      </c>
      <c r="MT26" s="85">
        <v>10</v>
      </c>
      <c r="MU26" s="83">
        <v>10</v>
      </c>
      <c r="MV26" s="83">
        <v>10</v>
      </c>
      <c r="MW26" s="83">
        <v>10</v>
      </c>
      <c r="MX26" s="83">
        <v>10</v>
      </c>
      <c r="MY26" s="83">
        <v>10</v>
      </c>
      <c r="MZ26" s="83">
        <v>10</v>
      </c>
      <c r="NA26" s="83">
        <v>10</v>
      </c>
      <c r="NB26" s="83">
        <v>10</v>
      </c>
      <c r="NC26" s="83">
        <v>10</v>
      </c>
      <c r="ND26" s="83">
        <v>10</v>
      </c>
      <c r="NE26" s="81">
        <v>10</v>
      </c>
      <c r="NF26" s="81">
        <v>10</v>
      </c>
      <c r="NG26" s="81">
        <v>10</v>
      </c>
      <c r="NH26" s="81">
        <v>10</v>
      </c>
      <c r="NI26" s="81">
        <v>10</v>
      </c>
      <c r="NJ26" s="81">
        <v>10</v>
      </c>
      <c r="NK26" s="81">
        <v>10</v>
      </c>
      <c r="NL26" s="81">
        <v>10</v>
      </c>
      <c r="NM26" s="81">
        <v>10</v>
      </c>
      <c r="NN26" s="83">
        <v>10</v>
      </c>
      <c r="NO26" s="83"/>
      <c r="NP26" s="83"/>
      <c r="NQ26" s="83"/>
      <c r="NR26" s="83"/>
      <c r="NS26" s="83"/>
      <c r="NT26" s="83"/>
      <c r="NU26" s="83"/>
      <c r="NV26" s="83"/>
      <c r="NW26" s="83"/>
      <c r="NX26" s="84"/>
      <c r="NY26" s="134"/>
      <c r="NZ26" s="134"/>
      <c r="OA26" s="134"/>
      <c r="OB26" s="134"/>
      <c r="OC26" s="134"/>
      <c r="OD26" s="134"/>
      <c r="OE26" s="134"/>
      <c r="OF26" s="134"/>
      <c r="OG26" s="134"/>
      <c r="OH26" s="134"/>
      <c r="OI26" s="134"/>
      <c r="OJ26" s="134"/>
      <c r="OK26" s="134"/>
      <c r="OL26" s="134"/>
      <c r="OM26" s="134"/>
      <c r="ON26" s="134"/>
      <c r="OO26" s="134"/>
      <c r="OP26" s="134"/>
      <c r="OQ26" s="134"/>
      <c r="OR26" s="134"/>
      <c r="OS26" s="134"/>
      <c r="OT26" s="134"/>
      <c r="OU26" s="134"/>
      <c r="OV26" s="134"/>
      <c r="OW26" s="134"/>
      <c r="OX26" s="134"/>
      <c r="OY26" s="134"/>
      <c r="OZ26" s="134"/>
      <c r="PA26" s="134"/>
      <c r="PB26" s="134"/>
      <c r="PC26" s="134"/>
    </row>
    <row r="27" spans="1:419" ht="15.75" x14ac:dyDescent="0.25">
      <c r="A27" s="1"/>
      <c r="B27" s="110" t="s">
        <v>97</v>
      </c>
      <c r="C27" s="110" t="str">
        <f t="shared" si="0"/>
        <v xml:space="preserve">Никитин </v>
      </c>
      <c r="D27" s="51"/>
      <c r="E27" s="252"/>
      <c r="F27" s="379" t="s">
        <v>82</v>
      </c>
      <c r="G27" s="110"/>
      <c r="H27" s="110"/>
      <c r="I27" s="254" t="s">
        <v>352</v>
      </c>
      <c r="J27" s="370"/>
      <c r="K27" s="370"/>
      <c r="L27" s="2"/>
      <c r="M27" s="2"/>
      <c r="N27" s="367"/>
      <c r="O27" s="367"/>
      <c r="P27" s="367"/>
      <c r="Q27" s="367"/>
      <c r="R27" s="367"/>
      <c r="S27" s="367"/>
      <c r="T27" s="367"/>
      <c r="U27" s="367"/>
      <c r="V27" s="367"/>
      <c r="W27" s="367"/>
      <c r="X27" s="83">
        <v>10</v>
      </c>
      <c r="Y27" s="83">
        <v>10</v>
      </c>
      <c r="Z27" s="83">
        <v>10</v>
      </c>
      <c r="AA27" s="83">
        <v>10</v>
      </c>
      <c r="AB27" s="83">
        <v>10</v>
      </c>
      <c r="AC27" s="83">
        <v>10</v>
      </c>
      <c r="AD27" s="83">
        <v>10</v>
      </c>
      <c r="AE27" s="83">
        <v>10</v>
      </c>
      <c r="AF27" s="83">
        <v>10</v>
      </c>
      <c r="AG27" s="83">
        <v>10</v>
      </c>
      <c r="AH27" s="83">
        <v>10</v>
      </c>
      <c r="AI27" s="83">
        <v>10</v>
      </c>
      <c r="AJ27" s="83"/>
      <c r="AK27" s="83"/>
      <c r="AL27" s="83"/>
      <c r="AM27" s="83"/>
      <c r="AN27" s="83"/>
      <c r="AO27" s="83"/>
      <c r="AP27" s="83"/>
      <c r="AQ27" s="83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98"/>
      <c r="BC27" s="65"/>
      <c r="BD27" s="65"/>
      <c r="BE27" s="65"/>
      <c r="BF27" s="65"/>
      <c r="BG27" s="65"/>
      <c r="BH27" s="65"/>
      <c r="BI27" s="65"/>
      <c r="BJ27" s="65"/>
      <c r="BK27" s="65"/>
      <c r="BL27" s="83">
        <v>10</v>
      </c>
      <c r="BM27" s="83">
        <v>10</v>
      </c>
      <c r="BN27" s="83">
        <v>10</v>
      </c>
      <c r="BO27" s="83">
        <v>10</v>
      </c>
      <c r="BP27" s="83">
        <v>10</v>
      </c>
      <c r="BQ27" s="83">
        <v>10</v>
      </c>
      <c r="BR27" s="83">
        <v>10</v>
      </c>
      <c r="BS27" s="83">
        <v>10</v>
      </c>
      <c r="BT27" s="83">
        <v>10</v>
      </c>
      <c r="BU27" s="83">
        <v>10</v>
      </c>
      <c r="BV27" s="83">
        <v>10</v>
      </c>
      <c r="BW27" s="83">
        <v>10</v>
      </c>
      <c r="BX27" s="83">
        <v>10</v>
      </c>
      <c r="BY27" s="83">
        <v>10</v>
      </c>
      <c r="BZ27" s="83">
        <v>10</v>
      </c>
      <c r="CA27" s="83">
        <v>10</v>
      </c>
      <c r="CB27" s="83">
        <v>10</v>
      </c>
      <c r="CC27" s="83">
        <v>10</v>
      </c>
      <c r="CD27" s="84">
        <v>10</v>
      </c>
      <c r="CE27" s="85">
        <v>10</v>
      </c>
      <c r="CF27" s="83">
        <v>10</v>
      </c>
      <c r="CG27" s="83">
        <v>10</v>
      </c>
      <c r="CH27" s="83">
        <v>10</v>
      </c>
      <c r="CI27" s="83">
        <v>10</v>
      </c>
      <c r="CJ27" s="83">
        <v>10</v>
      </c>
      <c r="CK27" s="83">
        <v>10</v>
      </c>
      <c r="CL27" s="83">
        <v>10</v>
      </c>
      <c r="CM27" s="83">
        <v>10</v>
      </c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5"/>
      <c r="DK27" s="83"/>
      <c r="DL27" s="83"/>
      <c r="DM27" s="83"/>
      <c r="DN27" s="83"/>
      <c r="DO27" s="83"/>
      <c r="DP27" s="83">
        <v>10</v>
      </c>
      <c r="DQ27" s="83">
        <v>10</v>
      </c>
      <c r="DR27" s="83">
        <v>10</v>
      </c>
      <c r="DS27" s="83">
        <v>10</v>
      </c>
      <c r="DT27" s="83">
        <v>10</v>
      </c>
      <c r="DU27" s="83">
        <v>10</v>
      </c>
      <c r="DV27" s="83">
        <v>10</v>
      </c>
      <c r="DW27" s="83">
        <v>10</v>
      </c>
      <c r="DX27" s="83">
        <v>10</v>
      </c>
      <c r="DY27" s="83">
        <v>10</v>
      </c>
      <c r="DZ27" s="83">
        <v>10</v>
      </c>
      <c r="EA27" s="83">
        <v>10</v>
      </c>
      <c r="EB27" s="83">
        <v>10</v>
      </c>
      <c r="EC27" s="83">
        <v>10</v>
      </c>
      <c r="ED27" s="83">
        <v>10</v>
      </c>
      <c r="EE27" s="83">
        <v>10</v>
      </c>
      <c r="EF27" s="83">
        <v>10</v>
      </c>
      <c r="EG27" s="83">
        <v>10</v>
      </c>
      <c r="EH27" s="83">
        <v>10</v>
      </c>
      <c r="EI27" s="83">
        <v>10</v>
      </c>
      <c r="EJ27" s="83">
        <v>10</v>
      </c>
      <c r="EK27" s="83">
        <v>10</v>
      </c>
      <c r="EL27" s="83">
        <v>10</v>
      </c>
      <c r="EM27" s="83">
        <v>10</v>
      </c>
      <c r="EN27" s="85">
        <v>10</v>
      </c>
      <c r="EO27" s="83">
        <v>10</v>
      </c>
      <c r="EP27" s="83">
        <v>10</v>
      </c>
      <c r="EQ27" s="83">
        <v>10</v>
      </c>
      <c r="ER27" s="83"/>
      <c r="ES27" s="83"/>
      <c r="ET27" s="83"/>
      <c r="EU27" s="83"/>
      <c r="EV27" s="83"/>
      <c r="EW27" s="83"/>
      <c r="EX27" s="83"/>
      <c r="EY27" s="83"/>
      <c r="EZ27" s="83"/>
      <c r="FA27" s="83"/>
      <c r="FB27" s="83"/>
      <c r="FC27" s="83"/>
      <c r="FD27" s="83"/>
      <c r="FE27" s="83"/>
      <c r="FF27" s="83"/>
      <c r="FG27" s="83"/>
      <c r="FH27" s="83"/>
      <c r="FI27" s="83"/>
      <c r="FJ27" s="83"/>
      <c r="FK27" s="83"/>
      <c r="FL27" s="83"/>
      <c r="FM27" s="83"/>
      <c r="FN27" s="83"/>
      <c r="FO27" s="83"/>
      <c r="FP27" s="83"/>
      <c r="FQ27" s="83"/>
      <c r="FR27" s="84"/>
      <c r="FS27" s="83"/>
      <c r="FT27" s="83">
        <v>10</v>
      </c>
      <c r="FU27" s="83">
        <v>10</v>
      </c>
      <c r="FV27" s="83">
        <v>10</v>
      </c>
      <c r="FW27" s="83">
        <v>10</v>
      </c>
      <c r="FX27" s="83">
        <v>10</v>
      </c>
      <c r="FY27" s="83">
        <v>10</v>
      </c>
      <c r="FZ27" s="83">
        <v>10</v>
      </c>
      <c r="GA27" s="83">
        <v>10</v>
      </c>
      <c r="GB27" s="83">
        <v>10</v>
      </c>
      <c r="GC27" s="83">
        <v>10</v>
      </c>
      <c r="GD27" s="83">
        <v>10</v>
      </c>
      <c r="GE27" s="83">
        <v>10</v>
      </c>
      <c r="GF27" s="83">
        <v>10</v>
      </c>
      <c r="GG27" s="83">
        <v>10</v>
      </c>
      <c r="GH27" s="83">
        <v>10</v>
      </c>
      <c r="GI27" s="83">
        <v>10</v>
      </c>
      <c r="GJ27" s="83">
        <v>10</v>
      </c>
      <c r="GK27" s="83">
        <v>10</v>
      </c>
      <c r="GL27" s="83">
        <v>10</v>
      </c>
      <c r="GM27" s="83">
        <v>10</v>
      </c>
      <c r="GN27" s="83">
        <v>10</v>
      </c>
      <c r="GO27" s="83">
        <v>10</v>
      </c>
      <c r="GP27" s="83">
        <v>10</v>
      </c>
      <c r="GQ27" s="83">
        <v>10</v>
      </c>
      <c r="GR27" s="83">
        <v>10</v>
      </c>
      <c r="GS27" s="83">
        <v>10</v>
      </c>
      <c r="GT27" s="83">
        <v>10</v>
      </c>
      <c r="GU27" s="83">
        <v>10</v>
      </c>
      <c r="GV27" s="83"/>
      <c r="GW27" s="85"/>
      <c r="GX27" s="83"/>
      <c r="GY27" s="83"/>
      <c r="GZ27" s="83"/>
      <c r="HA27" s="83"/>
      <c r="HB27" s="83"/>
      <c r="HC27" s="83"/>
      <c r="HD27" s="83"/>
      <c r="HE27" s="83"/>
      <c r="HF27" s="83"/>
      <c r="HG27" s="83"/>
      <c r="HH27" s="83"/>
      <c r="HI27" s="83"/>
      <c r="HJ27" s="83"/>
      <c r="HK27" s="83"/>
      <c r="HL27" s="83"/>
      <c r="HM27" s="83"/>
      <c r="HN27" s="83"/>
      <c r="HO27" s="83"/>
      <c r="HP27" s="83"/>
      <c r="HQ27" s="83"/>
      <c r="HR27" s="83"/>
      <c r="HS27" s="83"/>
      <c r="HT27" s="83"/>
      <c r="HU27" s="83"/>
      <c r="HV27" s="83"/>
      <c r="HW27" s="83"/>
      <c r="HX27" s="83">
        <v>10</v>
      </c>
      <c r="HY27" s="83">
        <v>10</v>
      </c>
      <c r="HZ27" s="83">
        <v>10</v>
      </c>
      <c r="IA27" s="83">
        <v>10</v>
      </c>
      <c r="IB27" s="85">
        <v>10</v>
      </c>
      <c r="IC27" s="83">
        <v>10</v>
      </c>
      <c r="ID27" s="83">
        <v>10</v>
      </c>
      <c r="IE27" s="83">
        <v>10</v>
      </c>
      <c r="IF27" s="83">
        <v>10</v>
      </c>
      <c r="IG27" s="83">
        <v>10</v>
      </c>
      <c r="IH27" s="83">
        <v>10</v>
      </c>
      <c r="II27" s="83">
        <v>10</v>
      </c>
      <c r="IJ27" s="83">
        <v>10</v>
      </c>
      <c r="IK27" s="83">
        <v>10</v>
      </c>
      <c r="IL27" s="83">
        <v>10</v>
      </c>
      <c r="IM27" s="83">
        <v>10</v>
      </c>
      <c r="IN27" s="83">
        <v>10</v>
      </c>
      <c r="IO27" s="83">
        <v>10</v>
      </c>
      <c r="IP27" s="83">
        <v>10</v>
      </c>
      <c r="IQ27" s="83">
        <v>10</v>
      </c>
      <c r="IR27" s="83">
        <v>10</v>
      </c>
      <c r="IS27" s="83">
        <v>10</v>
      </c>
      <c r="IT27" s="83">
        <v>10</v>
      </c>
      <c r="IU27" s="83">
        <v>10</v>
      </c>
      <c r="IV27" s="83">
        <v>10</v>
      </c>
      <c r="IW27" s="83">
        <v>10</v>
      </c>
      <c r="IX27" s="83">
        <v>10</v>
      </c>
      <c r="IY27" s="83">
        <v>10</v>
      </c>
      <c r="IZ27" s="83"/>
      <c r="JA27" s="83"/>
      <c r="JB27" s="83"/>
      <c r="JC27" s="83"/>
      <c r="JD27" s="83"/>
      <c r="JE27" s="83"/>
      <c r="JF27" s="83"/>
      <c r="JG27" s="85"/>
      <c r="JH27" s="83"/>
      <c r="JI27" s="83"/>
      <c r="JJ27" s="83"/>
      <c r="JK27" s="83"/>
      <c r="JL27" s="83"/>
      <c r="JM27" s="83"/>
      <c r="JN27" s="83"/>
      <c r="JO27" s="83"/>
      <c r="JP27" s="83"/>
      <c r="JQ27" s="83"/>
      <c r="JR27" s="83"/>
      <c r="JS27" s="83"/>
      <c r="JT27" s="83"/>
      <c r="JU27" s="83"/>
      <c r="JV27" s="83"/>
      <c r="JW27" s="83"/>
      <c r="JX27" s="83"/>
      <c r="JY27" s="83"/>
      <c r="JZ27" s="83"/>
      <c r="KA27" s="83"/>
      <c r="KB27" s="83">
        <v>10</v>
      </c>
      <c r="KC27" s="83">
        <v>10</v>
      </c>
      <c r="KD27" s="83">
        <v>10</v>
      </c>
      <c r="KE27" s="83">
        <v>10</v>
      </c>
      <c r="KF27" s="83">
        <v>10</v>
      </c>
      <c r="KG27" s="83">
        <v>10</v>
      </c>
      <c r="KH27" s="83">
        <v>10</v>
      </c>
      <c r="KI27" s="83">
        <v>10</v>
      </c>
      <c r="KJ27" s="84">
        <v>10</v>
      </c>
      <c r="KK27" s="85">
        <v>10</v>
      </c>
      <c r="KL27" s="83">
        <v>10</v>
      </c>
      <c r="KM27" s="83">
        <v>10</v>
      </c>
      <c r="KN27" s="83">
        <v>10</v>
      </c>
      <c r="KO27" s="83">
        <v>10</v>
      </c>
      <c r="KP27" s="83">
        <v>10</v>
      </c>
      <c r="KQ27" s="83">
        <v>10</v>
      </c>
      <c r="KR27" s="83">
        <v>10</v>
      </c>
      <c r="KS27" s="83">
        <v>10</v>
      </c>
      <c r="KT27" s="83">
        <v>10</v>
      </c>
      <c r="KU27" s="83">
        <v>10</v>
      </c>
      <c r="KV27" s="83">
        <v>10</v>
      </c>
      <c r="KW27" s="83">
        <v>10</v>
      </c>
      <c r="KX27" s="83">
        <v>10</v>
      </c>
      <c r="KY27" s="83">
        <v>10</v>
      </c>
      <c r="KZ27" s="83">
        <v>10</v>
      </c>
      <c r="LA27" s="83">
        <v>10</v>
      </c>
      <c r="LB27" s="83">
        <v>10</v>
      </c>
      <c r="LC27" s="83">
        <v>10</v>
      </c>
      <c r="LD27" s="83"/>
      <c r="LE27" s="83"/>
      <c r="LF27" s="83"/>
      <c r="LG27" s="83"/>
      <c r="LH27" s="83"/>
      <c r="LI27" s="83"/>
      <c r="LJ27" s="83"/>
      <c r="LK27" s="83"/>
      <c r="LL27" s="83"/>
      <c r="LM27" s="83"/>
      <c r="LN27" s="83"/>
      <c r="LO27" s="83"/>
      <c r="LP27" s="85"/>
      <c r="LQ27" s="83"/>
      <c r="LR27" s="83"/>
      <c r="LS27" s="83"/>
      <c r="LT27" s="83"/>
      <c r="LU27" s="83"/>
      <c r="LV27" s="83"/>
      <c r="LW27" s="83"/>
      <c r="LX27" s="83"/>
      <c r="LY27" s="83"/>
      <c r="LZ27" s="83"/>
      <c r="MA27" s="83"/>
      <c r="MB27" s="83"/>
      <c r="MC27" s="83"/>
      <c r="MD27" s="83"/>
      <c r="ME27" s="83"/>
      <c r="MF27" s="83">
        <v>10</v>
      </c>
      <c r="MG27" s="83">
        <v>10</v>
      </c>
      <c r="MH27" s="83">
        <v>10</v>
      </c>
      <c r="MI27" s="83">
        <v>10</v>
      </c>
      <c r="MJ27" s="83">
        <v>10</v>
      </c>
      <c r="MK27" s="83">
        <v>10</v>
      </c>
      <c r="ML27" s="83">
        <v>10</v>
      </c>
      <c r="MM27" s="83">
        <v>10</v>
      </c>
      <c r="MN27" s="83">
        <v>10</v>
      </c>
      <c r="MO27" s="83">
        <v>10</v>
      </c>
      <c r="MP27" s="83">
        <v>10</v>
      </c>
      <c r="MQ27" s="83">
        <v>10</v>
      </c>
      <c r="MR27" s="83">
        <v>10</v>
      </c>
      <c r="MS27" s="83">
        <v>10</v>
      </c>
      <c r="MT27" s="85">
        <v>10</v>
      </c>
      <c r="MU27" s="83">
        <v>10</v>
      </c>
      <c r="MV27" s="83">
        <v>10</v>
      </c>
      <c r="MW27" s="83">
        <v>10</v>
      </c>
      <c r="MX27" s="83">
        <v>10</v>
      </c>
      <c r="MY27" s="83">
        <v>10</v>
      </c>
      <c r="MZ27" s="83">
        <v>10</v>
      </c>
      <c r="NA27" s="83">
        <v>10</v>
      </c>
      <c r="NB27" s="83">
        <v>10</v>
      </c>
      <c r="NC27" s="83">
        <v>10</v>
      </c>
      <c r="ND27" s="83">
        <v>10</v>
      </c>
      <c r="NE27" s="83">
        <v>10</v>
      </c>
      <c r="NF27" s="83">
        <v>10</v>
      </c>
      <c r="NG27" s="83">
        <v>10</v>
      </c>
      <c r="NH27" s="83"/>
      <c r="NI27" s="83"/>
      <c r="NJ27" s="83"/>
      <c r="NK27" s="83"/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4"/>
      <c r="NY27" s="134"/>
      <c r="NZ27" s="134"/>
      <c r="OA27" s="134"/>
      <c r="OB27" s="134"/>
      <c r="OC27" s="134"/>
      <c r="OD27" s="134"/>
      <c r="OE27" s="134"/>
      <c r="OF27" s="134"/>
      <c r="OG27" s="134"/>
      <c r="OH27" s="134"/>
      <c r="OI27" s="134"/>
      <c r="OJ27" s="134"/>
      <c r="OK27" s="134"/>
      <c r="OL27" s="134"/>
      <c r="OM27" s="134"/>
      <c r="ON27" s="134"/>
      <c r="OO27" s="134"/>
      <c r="OP27" s="134"/>
      <c r="OQ27" s="134"/>
      <c r="OR27" s="134"/>
      <c r="OS27" s="134"/>
      <c r="OT27" s="134"/>
      <c r="OU27" s="134"/>
      <c r="OV27" s="134"/>
      <c r="OW27" s="134"/>
      <c r="OX27" s="134"/>
      <c r="OY27" s="134"/>
      <c r="OZ27" s="134"/>
      <c r="PA27" s="134"/>
      <c r="PB27" s="134"/>
      <c r="PC27" s="134"/>
    </row>
    <row r="28" spans="1:419" ht="16.5" thickBot="1" x14ac:dyDescent="0.3">
      <c r="B28" s="110" t="s">
        <v>83</v>
      </c>
      <c r="C28" s="110" t="str">
        <f t="shared" si="0"/>
        <v xml:space="preserve">Данихин </v>
      </c>
      <c r="D28" s="51"/>
      <c r="E28" s="252"/>
      <c r="F28" s="379" t="s">
        <v>82</v>
      </c>
      <c r="G28" s="110"/>
      <c r="H28" s="110"/>
      <c r="I28" s="254" t="s">
        <v>353</v>
      </c>
      <c r="J28" s="370"/>
      <c r="K28" s="370"/>
      <c r="L28" s="2"/>
      <c r="M28" s="2"/>
      <c r="N28" s="367"/>
      <c r="O28" s="367"/>
      <c r="P28" s="367"/>
      <c r="Q28" s="367"/>
      <c r="R28" s="367"/>
      <c r="S28" s="367"/>
      <c r="T28" s="367"/>
      <c r="U28" s="367"/>
      <c r="V28" s="367"/>
      <c r="W28" s="36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>
        <v>10</v>
      </c>
      <c r="AK28" s="87">
        <v>10</v>
      </c>
      <c r="AL28" s="87">
        <v>10</v>
      </c>
      <c r="AM28" s="87">
        <v>10</v>
      </c>
      <c r="AN28" s="87">
        <v>10</v>
      </c>
      <c r="AO28" s="87">
        <v>10</v>
      </c>
      <c r="AP28" s="87">
        <v>10</v>
      </c>
      <c r="AQ28" s="87">
        <v>10</v>
      </c>
      <c r="AR28" s="87">
        <v>10</v>
      </c>
      <c r="AS28" s="87">
        <v>10</v>
      </c>
      <c r="AT28" s="87">
        <v>10</v>
      </c>
      <c r="AU28" s="87">
        <v>10</v>
      </c>
      <c r="AV28" s="87">
        <v>10</v>
      </c>
      <c r="AW28" s="87">
        <v>10</v>
      </c>
      <c r="AX28" s="87">
        <v>10</v>
      </c>
      <c r="AY28" s="87">
        <v>10</v>
      </c>
      <c r="AZ28" s="87">
        <v>10</v>
      </c>
      <c r="BA28" s="87">
        <v>10</v>
      </c>
      <c r="BB28" s="88">
        <v>10</v>
      </c>
      <c r="BC28" s="87">
        <v>10</v>
      </c>
      <c r="BD28" s="87">
        <v>10</v>
      </c>
      <c r="BE28" s="87">
        <v>10</v>
      </c>
      <c r="BF28" s="87">
        <v>10</v>
      </c>
      <c r="BG28" s="87">
        <v>10</v>
      </c>
      <c r="BH28" s="87">
        <v>10</v>
      </c>
      <c r="BI28" s="87">
        <v>10</v>
      </c>
      <c r="BJ28" s="87">
        <v>10</v>
      </c>
      <c r="BK28" s="87">
        <v>10</v>
      </c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  <c r="CB28" s="210"/>
      <c r="CC28" s="210"/>
      <c r="CD28" s="211"/>
      <c r="CE28" s="86"/>
      <c r="CF28" s="87"/>
      <c r="CG28" s="87"/>
      <c r="CH28" s="87"/>
      <c r="CI28" s="87"/>
      <c r="CJ28" s="87"/>
      <c r="CK28" s="87"/>
      <c r="CL28" s="87"/>
      <c r="CM28" s="87"/>
      <c r="CN28" s="87">
        <v>10</v>
      </c>
      <c r="CO28" s="87">
        <v>10</v>
      </c>
      <c r="CP28" s="87">
        <v>10</v>
      </c>
      <c r="CQ28" s="87">
        <v>10</v>
      </c>
      <c r="CR28" s="87">
        <v>10</v>
      </c>
      <c r="CS28" s="87">
        <v>10</v>
      </c>
      <c r="CT28" s="87">
        <v>10</v>
      </c>
      <c r="CU28" s="87">
        <v>10</v>
      </c>
      <c r="CV28" s="87">
        <v>10</v>
      </c>
      <c r="CW28" s="87">
        <v>10</v>
      </c>
      <c r="CX28" s="87">
        <v>10</v>
      </c>
      <c r="CY28" s="87">
        <v>10</v>
      </c>
      <c r="CZ28" s="87">
        <v>10</v>
      </c>
      <c r="DA28" s="87">
        <v>10</v>
      </c>
      <c r="DB28" s="87">
        <v>10</v>
      </c>
      <c r="DC28" s="87">
        <v>10</v>
      </c>
      <c r="DD28" s="87">
        <v>10</v>
      </c>
      <c r="DE28" s="87">
        <v>10</v>
      </c>
      <c r="DF28" s="87">
        <v>10</v>
      </c>
      <c r="DG28" s="87">
        <v>10</v>
      </c>
      <c r="DH28" s="87">
        <v>10</v>
      </c>
      <c r="DI28" s="87">
        <v>10</v>
      </c>
      <c r="DJ28" s="86">
        <v>10</v>
      </c>
      <c r="DK28" s="87">
        <v>10</v>
      </c>
      <c r="DL28" s="87">
        <v>10</v>
      </c>
      <c r="DM28" s="87">
        <v>10</v>
      </c>
      <c r="DN28" s="87">
        <v>10</v>
      </c>
      <c r="DO28" s="87">
        <v>10</v>
      </c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6"/>
      <c r="EO28" s="87"/>
      <c r="EP28" s="87"/>
      <c r="EQ28" s="87"/>
      <c r="ER28" s="87">
        <v>10</v>
      </c>
      <c r="ES28" s="87">
        <v>10</v>
      </c>
      <c r="ET28" s="87">
        <v>10</v>
      </c>
      <c r="EU28" s="87">
        <v>10</v>
      </c>
      <c r="EV28" s="87">
        <v>10</v>
      </c>
      <c r="EW28" s="87">
        <v>10</v>
      </c>
      <c r="EX28" s="87">
        <v>10</v>
      </c>
      <c r="EY28" s="87">
        <v>10</v>
      </c>
      <c r="EZ28" s="87">
        <v>10</v>
      </c>
      <c r="FA28" s="87">
        <v>10</v>
      </c>
      <c r="FB28" s="87">
        <v>10</v>
      </c>
      <c r="FC28" s="87">
        <v>10</v>
      </c>
      <c r="FD28" s="87">
        <v>10</v>
      </c>
      <c r="FE28" s="87">
        <v>10</v>
      </c>
      <c r="FF28" s="87">
        <v>10</v>
      </c>
      <c r="FG28" s="87">
        <v>10</v>
      </c>
      <c r="FH28" s="87">
        <v>10</v>
      </c>
      <c r="FI28" s="87">
        <v>10</v>
      </c>
      <c r="FJ28" s="87">
        <v>10</v>
      </c>
      <c r="FK28" s="87">
        <v>10</v>
      </c>
      <c r="FL28" s="87">
        <v>10</v>
      </c>
      <c r="FM28" s="87">
        <v>10</v>
      </c>
      <c r="FN28" s="87">
        <v>10</v>
      </c>
      <c r="FO28" s="87">
        <v>10</v>
      </c>
      <c r="FP28" s="87">
        <v>10</v>
      </c>
      <c r="FQ28" s="87">
        <v>10</v>
      </c>
      <c r="FR28" s="88">
        <v>10</v>
      </c>
      <c r="FS28" s="87">
        <v>10</v>
      </c>
      <c r="FT28" s="87"/>
      <c r="FU28" s="87"/>
      <c r="FV28" s="87"/>
      <c r="FW28" s="87"/>
      <c r="FX28" s="87"/>
      <c r="FY28" s="87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>
        <v>10</v>
      </c>
      <c r="GW28" s="86">
        <v>10</v>
      </c>
      <c r="GX28" s="87">
        <v>10</v>
      </c>
      <c r="GY28" s="87">
        <v>10</v>
      </c>
      <c r="GZ28" s="87">
        <v>10</v>
      </c>
      <c r="HA28" s="87">
        <v>10</v>
      </c>
      <c r="HB28" s="87">
        <v>10</v>
      </c>
      <c r="HC28" s="87">
        <v>10</v>
      </c>
      <c r="HD28" s="87">
        <v>10</v>
      </c>
      <c r="HE28" s="87">
        <v>10</v>
      </c>
      <c r="HF28" s="87">
        <v>10</v>
      </c>
      <c r="HG28" s="87">
        <v>10</v>
      </c>
      <c r="HH28" s="87">
        <v>10</v>
      </c>
      <c r="HI28" s="87">
        <v>10</v>
      </c>
      <c r="HJ28" s="87">
        <v>10</v>
      </c>
      <c r="HK28" s="87">
        <v>10</v>
      </c>
      <c r="HL28" s="87">
        <v>10</v>
      </c>
      <c r="HM28" s="87">
        <v>10</v>
      </c>
      <c r="HN28" s="87">
        <v>10</v>
      </c>
      <c r="HO28" s="87">
        <v>10</v>
      </c>
      <c r="HP28" s="87">
        <v>10</v>
      </c>
      <c r="HQ28" s="87">
        <v>10</v>
      </c>
      <c r="HR28" s="87">
        <v>10</v>
      </c>
      <c r="HS28" s="87">
        <v>10</v>
      </c>
      <c r="HT28" s="87">
        <v>10</v>
      </c>
      <c r="HU28" s="87">
        <v>10</v>
      </c>
      <c r="HV28" s="87">
        <v>10</v>
      </c>
      <c r="HW28" s="87">
        <v>10</v>
      </c>
      <c r="HX28" s="87"/>
      <c r="HY28" s="87"/>
      <c r="HZ28" s="87"/>
      <c r="IA28" s="87"/>
      <c r="IB28" s="86"/>
      <c r="IC28" s="87"/>
      <c r="ID28" s="87"/>
      <c r="IE28" s="87"/>
      <c r="IF28" s="87"/>
      <c r="IG28" s="87"/>
      <c r="IH28" s="87"/>
      <c r="II28" s="87"/>
      <c r="IJ28" s="87"/>
      <c r="IK28" s="87"/>
      <c r="IL28" s="87"/>
      <c r="IM28" s="87"/>
      <c r="IN28" s="87"/>
      <c r="IO28" s="87"/>
      <c r="IP28" s="87"/>
      <c r="IQ28" s="87"/>
      <c r="IR28" s="87"/>
      <c r="IS28" s="87"/>
      <c r="IT28" s="87"/>
      <c r="IU28" s="87"/>
      <c r="IV28" s="87"/>
      <c r="IW28" s="87"/>
      <c r="IX28" s="87"/>
      <c r="IY28" s="87"/>
      <c r="IZ28" s="87">
        <v>10</v>
      </c>
      <c r="JA28" s="87">
        <v>10</v>
      </c>
      <c r="JB28" s="87">
        <v>10</v>
      </c>
      <c r="JC28" s="87">
        <v>10</v>
      </c>
      <c r="JD28" s="87">
        <v>10</v>
      </c>
      <c r="JE28" s="87">
        <v>10</v>
      </c>
      <c r="JF28" s="87">
        <v>10</v>
      </c>
      <c r="JG28" s="86">
        <v>10</v>
      </c>
      <c r="JH28" s="87">
        <v>10</v>
      </c>
      <c r="JI28" s="87">
        <v>10</v>
      </c>
      <c r="JJ28" s="87">
        <v>10</v>
      </c>
      <c r="JK28" s="87">
        <v>10</v>
      </c>
      <c r="JL28" s="87">
        <v>10</v>
      </c>
      <c r="JM28" s="87">
        <v>10</v>
      </c>
      <c r="JN28" s="87">
        <v>10</v>
      </c>
      <c r="JO28" s="87">
        <v>10</v>
      </c>
      <c r="JP28" s="87">
        <v>10</v>
      </c>
      <c r="JQ28" s="87">
        <v>10</v>
      </c>
      <c r="JR28" s="87">
        <v>10</v>
      </c>
      <c r="JS28" s="87">
        <v>10</v>
      </c>
      <c r="JT28" s="87">
        <v>10</v>
      </c>
      <c r="JU28" s="87">
        <v>10</v>
      </c>
      <c r="JV28" s="87">
        <v>10</v>
      </c>
      <c r="JW28" s="87">
        <v>10</v>
      </c>
      <c r="JX28" s="87">
        <v>10</v>
      </c>
      <c r="JY28" s="87">
        <v>10</v>
      </c>
      <c r="JZ28" s="87">
        <v>10</v>
      </c>
      <c r="KA28" s="87">
        <v>10</v>
      </c>
      <c r="KB28" s="87"/>
      <c r="KC28" s="87"/>
      <c r="KD28" s="87"/>
      <c r="KE28" s="87"/>
      <c r="KF28" s="87"/>
      <c r="KG28" s="87"/>
      <c r="KH28" s="87"/>
      <c r="KI28" s="87"/>
      <c r="KJ28" s="88"/>
      <c r="KK28" s="86"/>
      <c r="KL28" s="87"/>
      <c r="KM28" s="87"/>
      <c r="KN28" s="87"/>
      <c r="KO28" s="87"/>
      <c r="KP28" s="87"/>
      <c r="KQ28" s="87"/>
      <c r="KR28" s="87"/>
      <c r="KS28" s="87"/>
      <c r="KT28" s="87"/>
      <c r="KU28" s="87"/>
      <c r="KV28" s="87"/>
      <c r="KW28" s="87"/>
      <c r="KX28" s="87"/>
      <c r="KY28" s="87"/>
      <c r="KZ28" s="87"/>
      <c r="LA28" s="87"/>
      <c r="LB28" s="87"/>
      <c r="LC28" s="87"/>
      <c r="LD28" s="87">
        <v>10</v>
      </c>
      <c r="LE28" s="87">
        <v>10</v>
      </c>
      <c r="LF28" s="87">
        <v>10</v>
      </c>
      <c r="LG28" s="87">
        <v>10</v>
      </c>
      <c r="LH28" s="87">
        <v>10</v>
      </c>
      <c r="LI28" s="87">
        <v>10</v>
      </c>
      <c r="LJ28" s="87">
        <v>10</v>
      </c>
      <c r="LK28" s="87">
        <v>10</v>
      </c>
      <c r="LL28" s="87">
        <v>10</v>
      </c>
      <c r="LM28" s="87">
        <v>10</v>
      </c>
      <c r="LN28" s="87">
        <v>10</v>
      </c>
      <c r="LO28" s="87">
        <v>10</v>
      </c>
      <c r="LP28" s="86">
        <v>10</v>
      </c>
      <c r="LQ28" s="87">
        <v>10</v>
      </c>
      <c r="LR28" s="87">
        <v>10</v>
      </c>
      <c r="LS28" s="87">
        <v>10</v>
      </c>
      <c r="LT28" s="87">
        <v>10</v>
      </c>
      <c r="LU28" s="325">
        <v>10</v>
      </c>
      <c r="LV28" s="87">
        <v>10</v>
      </c>
      <c r="LW28" s="87">
        <v>10</v>
      </c>
      <c r="LX28" s="87">
        <v>10</v>
      </c>
      <c r="LY28" s="87">
        <v>10</v>
      </c>
      <c r="LZ28" s="87">
        <v>10</v>
      </c>
      <c r="MA28" s="87">
        <v>10</v>
      </c>
      <c r="MB28" s="87">
        <v>10</v>
      </c>
      <c r="MC28" s="87">
        <v>10</v>
      </c>
      <c r="MD28" s="87">
        <v>10</v>
      </c>
      <c r="ME28" s="87">
        <v>10</v>
      </c>
      <c r="MF28" s="87"/>
      <c r="MG28" s="87"/>
      <c r="MH28" s="87"/>
      <c r="MI28" s="87"/>
      <c r="MJ28" s="87"/>
      <c r="MK28" s="87"/>
      <c r="ML28" s="87"/>
      <c r="MM28" s="87"/>
      <c r="MN28" s="87"/>
      <c r="MO28" s="87"/>
      <c r="MP28" s="87"/>
      <c r="MQ28" s="87"/>
      <c r="MR28" s="87"/>
      <c r="MS28" s="87"/>
      <c r="MT28" s="86"/>
      <c r="MU28" s="87"/>
      <c r="MV28" s="87"/>
      <c r="MW28" s="87"/>
      <c r="MX28" s="87"/>
      <c r="MY28" s="87"/>
      <c r="MZ28" s="87"/>
      <c r="NA28" s="87"/>
      <c r="NB28" s="87"/>
      <c r="NC28" s="87"/>
      <c r="ND28" s="87"/>
      <c r="NE28" s="87"/>
      <c r="NF28" s="87"/>
      <c r="NG28" s="87"/>
      <c r="NH28" s="87">
        <v>10</v>
      </c>
      <c r="NI28" s="87">
        <v>10</v>
      </c>
      <c r="NJ28" s="87">
        <v>10</v>
      </c>
      <c r="NK28" s="87">
        <v>10</v>
      </c>
      <c r="NL28" s="87">
        <v>10</v>
      </c>
      <c r="NM28" s="87">
        <v>10</v>
      </c>
      <c r="NN28" s="87">
        <v>10</v>
      </c>
      <c r="NO28" s="87">
        <v>10</v>
      </c>
      <c r="NP28" s="87">
        <v>10</v>
      </c>
      <c r="NQ28" s="87">
        <v>10</v>
      </c>
      <c r="NR28" s="87">
        <v>10</v>
      </c>
      <c r="NS28" s="87">
        <v>10</v>
      </c>
      <c r="NT28" s="87">
        <v>10</v>
      </c>
      <c r="NU28" s="87">
        <v>10</v>
      </c>
      <c r="NV28" s="87">
        <v>10</v>
      </c>
      <c r="NW28" s="87">
        <v>10</v>
      </c>
      <c r="NX28" s="88">
        <v>10</v>
      </c>
      <c r="NY28" s="134">
        <v>10</v>
      </c>
      <c r="NZ28" s="134">
        <v>10</v>
      </c>
      <c r="OA28" s="134">
        <v>10</v>
      </c>
      <c r="OB28" s="134">
        <v>10</v>
      </c>
      <c r="OC28" s="134">
        <v>10</v>
      </c>
      <c r="OD28" s="134">
        <v>10</v>
      </c>
      <c r="OE28" s="134">
        <v>10</v>
      </c>
      <c r="OF28" s="134">
        <v>10</v>
      </c>
      <c r="OG28" s="134">
        <v>10</v>
      </c>
      <c r="OH28" s="134">
        <v>10</v>
      </c>
      <c r="OI28" s="134">
        <v>10</v>
      </c>
      <c r="OJ28" s="134"/>
      <c r="OK28" s="134"/>
      <c r="OL28" s="134"/>
      <c r="OM28" s="134"/>
      <c r="ON28" s="134"/>
      <c r="OO28" s="134"/>
      <c r="OP28" s="134"/>
      <c r="OQ28" s="134"/>
      <c r="OR28" s="134"/>
      <c r="OS28" s="134"/>
      <c r="OT28" s="134"/>
      <c r="OU28" s="134"/>
      <c r="OV28" s="134"/>
      <c r="OW28" s="134"/>
      <c r="OX28" s="134"/>
      <c r="OY28" s="134"/>
      <c r="OZ28" s="134"/>
      <c r="PA28" s="134"/>
      <c r="PB28" s="134"/>
      <c r="PC28" s="134"/>
    </row>
    <row r="29" spans="1:419" ht="16.5" thickBot="1" x14ac:dyDescent="0.3">
      <c r="B29" s="107"/>
      <c r="C29" s="445"/>
      <c r="D29" s="133"/>
      <c r="E29" s="252"/>
      <c r="F29" s="109" t="s">
        <v>84</v>
      </c>
      <c r="I29" s="218" t="s">
        <v>263</v>
      </c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177">
        <f t="shared" ref="X29:CI29" si="1">COUNT(X4:X28)-COUNTIF(X4:X28,"=0")</f>
        <v>10</v>
      </c>
      <c r="Y29" s="177">
        <f t="shared" si="1"/>
        <v>10</v>
      </c>
      <c r="Z29" s="177">
        <f t="shared" si="1"/>
        <v>10</v>
      </c>
      <c r="AA29" s="177">
        <f t="shared" si="1"/>
        <v>10</v>
      </c>
      <c r="AB29" s="177">
        <f t="shared" si="1"/>
        <v>10</v>
      </c>
      <c r="AC29" s="177">
        <f t="shared" si="1"/>
        <v>17</v>
      </c>
      <c r="AD29" s="177">
        <f t="shared" si="1"/>
        <v>11</v>
      </c>
      <c r="AE29" s="177">
        <f t="shared" si="1"/>
        <v>11</v>
      </c>
      <c r="AF29" s="177">
        <f t="shared" si="1"/>
        <v>11</v>
      </c>
      <c r="AG29" s="177">
        <f t="shared" si="1"/>
        <v>11</v>
      </c>
      <c r="AH29" s="177">
        <f t="shared" si="1"/>
        <v>11</v>
      </c>
      <c r="AI29" s="177">
        <f t="shared" si="1"/>
        <v>11</v>
      </c>
      <c r="AJ29" s="177">
        <f t="shared" si="1"/>
        <v>11</v>
      </c>
      <c r="AK29" s="177">
        <f t="shared" si="1"/>
        <v>11</v>
      </c>
      <c r="AL29" s="177">
        <f t="shared" si="1"/>
        <v>11</v>
      </c>
      <c r="AM29" s="177">
        <f t="shared" si="1"/>
        <v>11</v>
      </c>
      <c r="AN29" s="177">
        <f t="shared" si="1"/>
        <v>11</v>
      </c>
      <c r="AO29" s="177">
        <f t="shared" si="1"/>
        <v>11</v>
      </c>
      <c r="AP29" s="177">
        <f t="shared" si="1"/>
        <v>11</v>
      </c>
      <c r="AQ29" s="177">
        <f t="shared" si="1"/>
        <v>13</v>
      </c>
      <c r="AR29" s="177">
        <f t="shared" si="1"/>
        <v>11</v>
      </c>
      <c r="AS29" s="177">
        <f t="shared" si="1"/>
        <v>11</v>
      </c>
      <c r="AT29" s="177">
        <f t="shared" si="1"/>
        <v>11</v>
      </c>
      <c r="AU29" s="177">
        <f t="shared" si="1"/>
        <v>11</v>
      </c>
      <c r="AV29" s="177">
        <f t="shared" si="1"/>
        <v>11</v>
      </c>
      <c r="AW29" s="177">
        <f t="shared" si="1"/>
        <v>11</v>
      </c>
      <c r="AX29" s="177">
        <f t="shared" si="1"/>
        <v>11</v>
      </c>
      <c r="AY29" s="177">
        <f t="shared" si="1"/>
        <v>11</v>
      </c>
      <c r="AZ29" s="177">
        <f t="shared" si="1"/>
        <v>11</v>
      </c>
      <c r="BA29" s="177">
        <f t="shared" si="1"/>
        <v>11</v>
      </c>
      <c r="BB29" s="177">
        <f t="shared" si="1"/>
        <v>11</v>
      </c>
      <c r="BC29" s="177">
        <f t="shared" si="1"/>
        <v>11</v>
      </c>
      <c r="BD29" s="177">
        <f t="shared" si="1"/>
        <v>11</v>
      </c>
      <c r="BE29" s="177">
        <f t="shared" si="1"/>
        <v>19</v>
      </c>
      <c r="BF29" s="177">
        <f t="shared" si="1"/>
        <v>12</v>
      </c>
      <c r="BG29" s="177">
        <f t="shared" si="1"/>
        <v>12</v>
      </c>
      <c r="BH29" s="177">
        <f t="shared" si="1"/>
        <v>12</v>
      </c>
      <c r="BI29" s="177">
        <f t="shared" si="1"/>
        <v>12</v>
      </c>
      <c r="BJ29" s="177">
        <f t="shared" si="1"/>
        <v>12</v>
      </c>
      <c r="BK29" s="177">
        <f t="shared" si="1"/>
        <v>12</v>
      </c>
      <c r="BL29" s="177">
        <f t="shared" si="1"/>
        <v>12</v>
      </c>
      <c r="BM29" s="177">
        <f t="shared" si="1"/>
        <v>12</v>
      </c>
      <c r="BN29" s="177">
        <f t="shared" si="1"/>
        <v>12</v>
      </c>
      <c r="BO29" s="177">
        <f t="shared" si="1"/>
        <v>12</v>
      </c>
      <c r="BP29" s="177">
        <f t="shared" si="1"/>
        <v>12</v>
      </c>
      <c r="BQ29" s="177">
        <f t="shared" si="1"/>
        <v>12</v>
      </c>
      <c r="BR29" s="177">
        <f t="shared" si="1"/>
        <v>12</v>
      </c>
      <c r="BS29" s="177">
        <f t="shared" si="1"/>
        <v>13</v>
      </c>
      <c r="BT29" s="177">
        <f t="shared" si="1"/>
        <v>11</v>
      </c>
      <c r="BU29" s="177">
        <f t="shared" si="1"/>
        <v>11</v>
      </c>
      <c r="BV29" s="177">
        <f t="shared" si="1"/>
        <v>11</v>
      </c>
      <c r="BW29" s="177">
        <f t="shared" si="1"/>
        <v>11</v>
      </c>
      <c r="BX29" s="177">
        <f t="shared" si="1"/>
        <v>11</v>
      </c>
      <c r="BY29" s="177">
        <f t="shared" si="1"/>
        <v>11</v>
      </c>
      <c r="BZ29" s="177">
        <f t="shared" si="1"/>
        <v>11</v>
      </c>
      <c r="CA29" s="177">
        <f t="shared" si="1"/>
        <v>11</v>
      </c>
      <c r="CB29" s="177">
        <f t="shared" si="1"/>
        <v>11</v>
      </c>
      <c r="CC29" s="177">
        <f t="shared" si="1"/>
        <v>11</v>
      </c>
      <c r="CD29" s="177">
        <f t="shared" si="1"/>
        <v>11</v>
      </c>
      <c r="CE29" s="272">
        <f t="shared" si="1"/>
        <v>11</v>
      </c>
      <c r="CF29" s="272">
        <f t="shared" si="1"/>
        <v>9</v>
      </c>
      <c r="CG29" s="272">
        <f t="shared" si="1"/>
        <v>17</v>
      </c>
      <c r="CH29" s="272">
        <f t="shared" si="1"/>
        <v>11</v>
      </c>
      <c r="CI29" s="272">
        <f t="shared" si="1"/>
        <v>11</v>
      </c>
      <c r="CJ29" s="272">
        <f t="shared" ref="CJ29:EU29" si="2">COUNT(CJ4:CJ28)-COUNTIF(CJ4:CJ28,"=0")</f>
        <v>11</v>
      </c>
      <c r="CK29" s="272">
        <f t="shared" si="2"/>
        <v>11</v>
      </c>
      <c r="CL29" s="272">
        <f t="shared" si="2"/>
        <v>11</v>
      </c>
      <c r="CM29" s="272">
        <f t="shared" si="2"/>
        <v>11</v>
      </c>
      <c r="CN29" s="272">
        <f t="shared" si="2"/>
        <v>15</v>
      </c>
      <c r="CO29" s="272">
        <f t="shared" si="2"/>
        <v>11</v>
      </c>
      <c r="CP29" s="272">
        <f t="shared" si="2"/>
        <v>11</v>
      </c>
      <c r="CQ29" s="272">
        <f t="shared" si="2"/>
        <v>11</v>
      </c>
      <c r="CR29" s="272">
        <f t="shared" si="2"/>
        <v>11</v>
      </c>
      <c r="CS29" s="272">
        <f t="shared" si="2"/>
        <v>10</v>
      </c>
      <c r="CT29" s="272">
        <f t="shared" si="2"/>
        <v>10</v>
      </c>
      <c r="CU29" s="272">
        <f t="shared" si="2"/>
        <v>14</v>
      </c>
      <c r="CV29" s="272">
        <f t="shared" si="2"/>
        <v>11</v>
      </c>
      <c r="CW29" s="272">
        <f t="shared" si="2"/>
        <v>11</v>
      </c>
      <c r="CX29" s="272">
        <f t="shared" si="2"/>
        <v>11</v>
      </c>
      <c r="CY29" s="272">
        <f t="shared" si="2"/>
        <v>11</v>
      </c>
      <c r="CZ29" s="272">
        <f t="shared" si="2"/>
        <v>10</v>
      </c>
      <c r="DA29" s="272">
        <f t="shared" si="2"/>
        <v>10</v>
      </c>
      <c r="DB29" s="272">
        <f t="shared" si="2"/>
        <v>15</v>
      </c>
      <c r="DC29" s="272">
        <f t="shared" si="2"/>
        <v>12</v>
      </c>
      <c r="DD29" s="272">
        <f t="shared" si="2"/>
        <v>12</v>
      </c>
      <c r="DE29" s="272">
        <f t="shared" si="2"/>
        <v>12</v>
      </c>
      <c r="DF29" s="272">
        <f t="shared" si="2"/>
        <v>12</v>
      </c>
      <c r="DG29" s="272">
        <f t="shared" si="2"/>
        <v>12</v>
      </c>
      <c r="DH29" s="272">
        <f t="shared" si="2"/>
        <v>12</v>
      </c>
      <c r="DI29" s="272">
        <f t="shared" si="2"/>
        <v>17</v>
      </c>
      <c r="DJ29" s="272">
        <f t="shared" si="2"/>
        <v>12</v>
      </c>
      <c r="DK29" s="272">
        <f t="shared" si="2"/>
        <v>12</v>
      </c>
      <c r="DL29" s="272">
        <f t="shared" si="2"/>
        <v>12</v>
      </c>
      <c r="DM29" s="272">
        <f t="shared" si="2"/>
        <v>12</v>
      </c>
      <c r="DN29" s="272">
        <f t="shared" si="2"/>
        <v>11</v>
      </c>
      <c r="DO29" s="272">
        <f t="shared" si="2"/>
        <v>11</v>
      </c>
      <c r="DP29" s="272">
        <f t="shared" si="2"/>
        <v>14</v>
      </c>
      <c r="DQ29" s="272">
        <f t="shared" si="2"/>
        <v>12</v>
      </c>
      <c r="DR29" s="272">
        <f t="shared" si="2"/>
        <v>12</v>
      </c>
      <c r="DS29" s="272">
        <f t="shared" si="2"/>
        <v>12</v>
      </c>
      <c r="DT29" s="272">
        <f t="shared" si="2"/>
        <v>12</v>
      </c>
      <c r="DU29" s="272">
        <f t="shared" si="2"/>
        <v>12</v>
      </c>
      <c r="DV29" s="272">
        <f t="shared" si="2"/>
        <v>12</v>
      </c>
      <c r="DW29" s="272">
        <f t="shared" si="2"/>
        <v>14</v>
      </c>
      <c r="DX29" s="272">
        <f t="shared" si="2"/>
        <v>11</v>
      </c>
      <c r="DY29" s="272">
        <f t="shared" si="2"/>
        <v>11</v>
      </c>
      <c r="DZ29" s="272">
        <f t="shared" si="2"/>
        <v>11</v>
      </c>
      <c r="EA29" s="272">
        <f t="shared" si="2"/>
        <v>11</v>
      </c>
      <c r="EB29" s="272">
        <f t="shared" si="2"/>
        <v>8</v>
      </c>
      <c r="EC29" s="272">
        <f t="shared" si="2"/>
        <v>8</v>
      </c>
      <c r="ED29" s="272">
        <f t="shared" si="2"/>
        <v>14</v>
      </c>
      <c r="EE29" s="272">
        <f t="shared" si="2"/>
        <v>12</v>
      </c>
      <c r="EF29" s="272">
        <f t="shared" si="2"/>
        <v>12</v>
      </c>
      <c r="EG29" s="272">
        <f t="shared" si="2"/>
        <v>12</v>
      </c>
      <c r="EH29" s="272">
        <f t="shared" si="2"/>
        <v>12</v>
      </c>
      <c r="EI29" s="272">
        <f t="shared" si="2"/>
        <v>12</v>
      </c>
      <c r="EJ29" s="272">
        <f t="shared" si="2"/>
        <v>12</v>
      </c>
      <c r="EK29" s="272">
        <f t="shared" si="2"/>
        <v>17</v>
      </c>
      <c r="EL29" s="272">
        <f t="shared" si="2"/>
        <v>13</v>
      </c>
      <c r="EM29" s="272">
        <f t="shared" si="2"/>
        <v>13</v>
      </c>
      <c r="EN29" s="272">
        <f t="shared" si="2"/>
        <v>13</v>
      </c>
      <c r="EO29" s="272">
        <f t="shared" si="2"/>
        <v>13</v>
      </c>
      <c r="EP29" s="272">
        <f t="shared" si="2"/>
        <v>13</v>
      </c>
      <c r="EQ29" s="272">
        <f t="shared" si="2"/>
        <v>12</v>
      </c>
      <c r="ER29" s="272">
        <f t="shared" si="2"/>
        <v>17</v>
      </c>
      <c r="ES29" s="272">
        <f t="shared" si="2"/>
        <v>12</v>
      </c>
      <c r="ET29" s="272">
        <f t="shared" si="2"/>
        <v>12</v>
      </c>
      <c r="EU29" s="272">
        <f t="shared" si="2"/>
        <v>12</v>
      </c>
      <c r="EV29" s="272">
        <f t="shared" ref="EV29:HG29" si="3">COUNT(EV4:EV28)-COUNTIF(EV4:EV28,"=0")</f>
        <v>12</v>
      </c>
      <c r="EW29" s="272">
        <f t="shared" si="3"/>
        <v>12</v>
      </c>
      <c r="EX29" s="272">
        <f t="shared" si="3"/>
        <v>12</v>
      </c>
      <c r="EY29" s="272">
        <f t="shared" si="3"/>
        <v>16</v>
      </c>
      <c r="EZ29" s="272">
        <f t="shared" si="3"/>
        <v>11</v>
      </c>
      <c r="FA29" s="272">
        <f t="shared" si="3"/>
        <v>11</v>
      </c>
      <c r="FB29" s="272">
        <f t="shared" si="3"/>
        <v>11</v>
      </c>
      <c r="FC29" s="272">
        <f t="shared" si="3"/>
        <v>11</v>
      </c>
      <c r="FD29" s="272">
        <f t="shared" si="3"/>
        <v>10</v>
      </c>
      <c r="FE29" s="272">
        <f t="shared" si="3"/>
        <v>10</v>
      </c>
      <c r="FF29" s="272">
        <f t="shared" si="3"/>
        <v>13</v>
      </c>
      <c r="FG29" s="272">
        <f t="shared" si="3"/>
        <v>9</v>
      </c>
      <c r="FH29" s="272">
        <f t="shared" si="3"/>
        <v>9</v>
      </c>
      <c r="FI29" s="272">
        <f t="shared" si="3"/>
        <v>9</v>
      </c>
      <c r="FJ29" s="272">
        <f t="shared" si="3"/>
        <v>9</v>
      </c>
      <c r="FK29" s="272">
        <f t="shared" si="3"/>
        <v>9</v>
      </c>
      <c r="FL29" s="272">
        <f t="shared" si="3"/>
        <v>9</v>
      </c>
      <c r="FM29" s="272">
        <f t="shared" si="3"/>
        <v>12</v>
      </c>
      <c r="FN29" s="272">
        <f t="shared" si="3"/>
        <v>9</v>
      </c>
      <c r="FO29" s="272">
        <f t="shared" si="3"/>
        <v>9</v>
      </c>
      <c r="FP29" s="272">
        <f t="shared" si="3"/>
        <v>9</v>
      </c>
      <c r="FQ29" s="272">
        <f t="shared" si="3"/>
        <v>9</v>
      </c>
      <c r="FR29" s="272">
        <f t="shared" si="3"/>
        <v>9</v>
      </c>
      <c r="FS29" s="272">
        <f t="shared" si="3"/>
        <v>9</v>
      </c>
      <c r="FT29" s="272">
        <f t="shared" si="3"/>
        <v>18</v>
      </c>
      <c r="FU29" s="272">
        <f t="shared" si="3"/>
        <v>16</v>
      </c>
      <c r="FV29" s="272">
        <f t="shared" si="3"/>
        <v>16</v>
      </c>
      <c r="FW29" s="272">
        <f t="shared" si="3"/>
        <v>16</v>
      </c>
      <c r="FX29" s="272">
        <f t="shared" si="3"/>
        <v>16</v>
      </c>
      <c r="FY29" s="272">
        <f t="shared" si="3"/>
        <v>16</v>
      </c>
      <c r="FZ29" s="272">
        <f t="shared" si="3"/>
        <v>16</v>
      </c>
      <c r="GA29" s="272">
        <f t="shared" si="3"/>
        <v>20</v>
      </c>
      <c r="GB29" s="272">
        <f t="shared" si="3"/>
        <v>19</v>
      </c>
      <c r="GC29" s="272">
        <f t="shared" si="3"/>
        <v>19</v>
      </c>
      <c r="GD29" s="272">
        <f t="shared" si="3"/>
        <v>19</v>
      </c>
      <c r="GE29" s="272">
        <f t="shared" si="3"/>
        <v>19</v>
      </c>
      <c r="GF29" s="272">
        <f t="shared" si="3"/>
        <v>19</v>
      </c>
      <c r="GG29" s="272">
        <f t="shared" si="3"/>
        <v>19</v>
      </c>
      <c r="GH29" s="272">
        <f t="shared" si="3"/>
        <v>20</v>
      </c>
      <c r="GI29" s="272">
        <f t="shared" si="3"/>
        <v>10</v>
      </c>
      <c r="GJ29" s="272">
        <f t="shared" si="3"/>
        <v>10</v>
      </c>
      <c r="GK29" s="272">
        <f t="shared" si="3"/>
        <v>10</v>
      </c>
      <c r="GL29" s="272">
        <f t="shared" si="3"/>
        <v>10</v>
      </c>
      <c r="GM29" s="272">
        <f t="shared" si="3"/>
        <v>10</v>
      </c>
      <c r="GN29" s="272">
        <f t="shared" si="3"/>
        <v>10</v>
      </c>
      <c r="GO29" s="272">
        <f t="shared" si="3"/>
        <v>14</v>
      </c>
      <c r="GP29" s="272">
        <f t="shared" si="3"/>
        <v>10</v>
      </c>
      <c r="GQ29" s="272">
        <f t="shared" si="3"/>
        <v>10</v>
      </c>
      <c r="GR29" s="272">
        <f t="shared" si="3"/>
        <v>10</v>
      </c>
      <c r="GS29" s="272">
        <f t="shared" si="3"/>
        <v>10</v>
      </c>
      <c r="GT29" s="272">
        <f t="shared" si="3"/>
        <v>10</v>
      </c>
      <c r="GU29" s="272">
        <f t="shared" si="3"/>
        <v>10</v>
      </c>
      <c r="GV29" s="272">
        <f t="shared" si="3"/>
        <v>12</v>
      </c>
      <c r="GW29" s="272">
        <f t="shared" si="3"/>
        <v>6</v>
      </c>
      <c r="GX29" s="272">
        <f t="shared" si="3"/>
        <v>6</v>
      </c>
      <c r="GY29" s="272">
        <f t="shared" si="3"/>
        <v>6</v>
      </c>
      <c r="GZ29" s="272">
        <f t="shared" si="3"/>
        <v>8</v>
      </c>
      <c r="HA29" s="272">
        <f t="shared" si="3"/>
        <v>8</v>
      </c>
      <c r="HB29" s="272">
        <f t="shared" si="3"/>
        <v>8</v>
      </c>
      <c r="HC29" s="272">
        <f t="shared" si="3"/>
        <v>10</v>
      </c>
      <c r="HD29" s="272">
        <f t="shared" si="3"/>
        <v>8</v>
      </c>
      <c r="HE29" s="272">
        <f t="shared" si="3"/>
        <v>8</v>
      </c>
      <c r="HF29" s="272">
        <f t="shared" si="3"/>
        <v>8</v>
      </c>
      <c r="HG29" s="272">
        <f t="shared" si="3"/>
        <v>7</v>
      </c>
      <c r="HH29" s="272">
        <f t="shared" ref="HH29:JS29" si="4">COUNT(HH4:HH28)-COUNTIF(HH4:HH28,"=0")</f>
        <v>6</v>
      </c>
      <c r="HI29" s="272">
        <f t="shared" si="4"/>
        <v>6</v>
      </c>
      <c r="HJ29" s="272">
        <f t="shared" si="4"/>
        <v>10</v>
      </c>
      <c r="HK29" s="272">
        <f t="shared" si="4"/>
        <v>8</v>
      </c>
      <c r="HL29" s="272">
        <f t="shared" si="4"/>
        <v>8</v>
      </c>
      <c r="HM29" s="272">
        <f t="shared" si="4"/>
        <v>9</v>
      </c>
      <c r="HN29" s="272">
        <f t="shared" si="4"/>
        <v>9</v>
      </c>
      <c r="HO29" s="272">
        <f t="shared" si="4"/>
        <v>9</v>
      </c>
      <c r="HP29" s="272">
        <f t="shared" si="4"/>
        <v>9</v>
      </c>
      <c r="HQ29" s="272">
        <f t="shared" si="4"/>
        <v>15</v>
      </c>
      <c r="HR29" s="272">
        <f t="shared" si="4"/>
        <v>12</v>
      </c>
      <c r="HS29" s="272">
        <f t="shared" si="4"/>
        <v>12</v>
      </c>
      <c r="HT29" s="272">
        <f t="shared" si="4"/>
        <v>12</v>
      </c>
      <c r="HU29" s="272">
        <f t="shared" si="4"/>
        <v>10</v>
      </c>
      <c r="HV29" s="272">
        <f t="shared" si="4"/>
        <v>9</v>
      </c>
      <c r="HW29" s="272">
        <f t="shared" si="4"/>
        <v>9</v>
      </c>
      <c r="HX29" s="272">
        <f t="shared" si="4"/>
        <v>12</v>
      </c>
      <c r="HY29" s="272">
        <f t="shared" si="4"/>
        <v>7</v>
      </c>
      <c r="HZ29" s="272">
        <f t="shared" si="4"/>
        <v>7</v>
      </c>
      <c r="IA29" s="272">
        <f t="shared" si="4"/>
        <v>8</v>
      </c>
      <c r="IB29" s="272">
        <f t="shared" si="4"/>
        <v>10</v>
      </c>
      <c r="IC29" s="272">
        <f t="shared" si="4"/>
        <v>10</v>
      </c>
      <c r="ID29" s="272">
        <f t="shared" si="4"/>
        <v>10</v>
      </c>
      <c r="IE29" s="272">
        <f t="shared" si="4"/>
        <v>11</v>
      </c>
      <c r="IF29" s="272">
        <f t="shared" si="4"/>
        <v>10</v>
      </c>
      <c r="IG29" s="272">
        <f t="shared" si="4"/>
        <v>10</v>
      </c>
      <c r="IH29" s="272">
        <f t="shared" si="4"/>
        <v>10</v>
      </c>
      <c r="II29" s="272">
        <f t="shared" si="4"/>
        <v>10</v>
      </c>
      <c r="IJ29" s="272">
        <f t="shared" si="4"/>
        <v>10</v>
      </c>
      <c r="IK29" s="272">
        <f t="shared" si="4"/>
        <v>10</v>
      </c>
      <c r="IL29" s="272">
        <f t="shared" si="4"/>
        <v>14</v>
      </c>
      <c r="IM29" s="272">
        <f t="shared" si="4"/>
        <v>11</v>
      </c>
      <c r="IN29" s="272">
        <f t="shared" si="4"/>
        <v>11</v>
      </c>
      <c r="IO29" s="272">
        <f t="shared" si="4"/>
        <v>11</v>
      </c>
      <c r="IP29" s="272">
        <f t="shared" si="4"/>
        <v>11</v>
      </c>
      <c r="IQ29" s="272">
        <f t="shared" si="4"/>
        <v>11</v>
      </c>
      <c r="IR29" s="272">
        <f t="shared" si="4"/>
        <v>11</v>
      </c>
      <c r="IS29" s="272">
        <f t="shared" si="4"/>
        <v>16</v>
      </c>
      <c r="IT29" s="272">
        <f t="shared" si="4"/>
        <v>12</v>
      </c>
      <c r="IU29" s="272">
        <f t="shared" si="4"/>
        <v>12</v>
      </c>
      <c r="IV29" s="272">
        <f t="shared" si="4"/>
        <v>12</v>
      </c>
      <c r="IW29" s="272">
        <f t="shared" si="4"/>
        <v>12</v>
      </c>
      <c r="IX29" s="272">
        <f t="shared" si="4"/>
        <v>12</v>
      </c>
      <c r="IY29" s="272">
        <f t="shared" si="4"/>
        <v>12</v>
      </c>
      <c r="IZ29" s="272">
        <f t="shared" si="4"/>
        <v>17</v>
      </c>
      <c r="JA29" s="272">
        <f t="shared" si="4"/>
        <v>12</v>
      </c>
      <c r="JB29" s="272">
        <f t="shared" si="4"/>
        <v>12</v>
      </c>
      <c r="JC29" s="272">
        <f t="shared" si="4"/>
        <v>12</v>
      </c>
      <c r="JD29" s="272">
        <f t="shared" si="4"/>
        <v>12</v>
      </c>
      <c r="JE29" s="272">
        <f t="shared" si="4"/>
        <v>12</v>
      </c>
      <c r="JF29" s="272">
        <f t="shared" si="4"/>
        <v>12</v>
      </c>
      <c r="JG29" s="272">
        <f t="shared" si="4"/>
        <v>16</v>
      </c>
      <c r="JH29" s="272">
        <f t="shared" si="4"/>
        <v>12</v>
      </c>
      <c r="JI29" s="272">
        <f t="shared" si="4"/>
        <v>12</v>
      </c>
      <c r="JJ29" s="272">
        <f t="shared" si="4"/>
        <v>12</v>
      </c>
      <c r="JK29" s="272">
        <f t="shared" si="4"/>
        <v>12</v>
      </c>
      <c r="JL29" s="272">
        <f t="shared" si="4"/>
        <v>12</v>
      </c>
      <c r="JM29" s="272">
        <f t="shared" si="4"/>
        <v>12</v>
      </c>
      <c r="JN29" s="272">
        <f t="shared" si="4"/>
        <v>17</v>
      </c>
      <c r="JO29" s="272">
        <f t="shared" si="4"/>
        <v>11</v>
      </c>
      <c r="JP29" s="272">
        <f t="shared" si="4"/>
        <v>11</v>
      </c>
      <c r="JQ29" s="272">
        <f t="shared" si="4"/>
        <v>11</v>
      </c>
      <c r="JR29" s="272">
        <f t="shared" si="4"/>
        <v>11</v>
      </c>
      <c r="JS29" s="272">
        <f t="shared" si="4"/>
        <v>11</v>
      </c>
      <c r="JT29" s="272">
        <f t="shared" ref="JT29:ME29" si="5">COUNT(JT4:JT28)-COUNTIF(JT4:JT28,"=0")</f>
        <v>11</v>
      </c>
      <c r="JU29" s="272">
        <f t="shared" si="5"/>
        <v>15</v>
      </c>
      <c r="JV29" s="272">
        <f t="shared" si="5"/>
        <v>13</v>
      </c>
      <c r="JW29" s="272">
        <f t="shared" si="5"/>
        <v>13</v>
      </c>
      <c r="JX29" s="272">
        <f t="shared" si="5"/>
        <v>12</v>
      </c>
      <c r="JY29" s="272">
        <f t="shared" si="5"/>
        <v>12</v>
      </c>
      <c r="JZ29" s="272">
        <f t="shared" si="5"/>
        <v>12</v>
      </c>
      <c r="KA29" s="272">
        <f t="shared" si="5"/>
        <v>12</v>
      </c>
      <c r="KB29" s="272">
        <f t="shared" si="5"/>
        <v>18</v>
      </c>
      <c r="KC29" s="272">
        <f t="shared" si="5"/>
        <v>12</v>
      </c>
      <c r="KD29" s="272">
        <f t="shared" si="5"/>
        <v>12</v>
      </c>
      <c r="KE29" s="272">
        <f t="shared" si="5"/>
        <v>12</v>
      </c>
      <c r="KF29" s="272">
        <f t="shared" si="5"/>
        <v>12</v>
      </c>
      <c r="KG29" s="272">
        <f t="shared" si="5"/>
        <v>12</v>
      </c>
      <c r="KH29" s="272">
        <f t="shared" si="5"/>
        <v>10</v>
      </c>
      <c r="KI29" s="272">
        <f t="shared" si="5"/>
        <v>14</v>
      </c>
      <c r="KJ29" s="272">
        <f t="shared" si="5"/>
        <v>12</v>
      </c>
      <c r="KK29" s="272">
        <f t="shared" si="5"/>
        <v>12</v>
      </c>
      <c r="KL29" s="272">
        <f t="shared" si="5"/>
        <v>12</v>
      </c>
      <c r="KM29" s="272">
        <f t="shared" si="5"/>
        <v>12</v>
      </c>
      <c r="KN29" s="272">
        <f t="shared" si="5"/>
        <v>12</v>
      </c>
      <c r="KO29" s="272">
        <f t="shared" si="5"/>
        <v>12</v>
      </c>
      <c r="KP29" s="272">
        <f t="shared" si="5"/>
        <v>17</v>
      </c>
      <c r="KQ29" s="272">
        <f t="shared" si="5"/>
        <v>12</v>
      </c>
      <c r="KR29" s="272">
        <f t="shared" si="5"/>
        <v>12</v>
      </c>
      <c r="KS29" s="272">
        <f t="shared" si="5"/>
        <v>12</v>
      </c>
      <c r="KT29" s="272">
        <f t="shared" si="5"/>
        <v>12</v>
      </c>
      <c r="KU29" s="272">
        <f t="shared" si="5"/>
        <v>12</v>
      </c>
      <c r="KV29" s="272">
        <f t="shared" si="5"/>
        <v>12</v>
      </c>
      <c r="KW29" s="272">
        <f t="shared" si="5"/>
        <v>13</v>
      </c>
      <c r="KX29" s="272">
        <f t="shared" si="5"/>
        <v>11</v>
      </c>
      <c r="KY29" s="272">
        <f t="shared" si="5"/>
        <v>11</v>
      </c>
      <c r="KZ29" s="272">
        <f t="shared" si="5"/>
        <v>11</v>
      </c>
      <c r="LA29" s="272">
        <f t="shared" si="5"/>
        <v>11</v>
      </c>
      <c r="LB29" s="272">
        <f t="shared" si="5"/>
        <v>11</v>
      </c>
      <c r="LC29" s="272">
        <f t="shared" si="5"/>
        <v>11</v>
      </c>
      <c r="LD29" s="272">
        <f t="shared" si="5"/>
        <v>13</v>
      </c>
      <c r="LE29" s="272">
        <f t="shared" si="5"/>
        <v>8</v>
      </c>
      <c r="LF29" s="272">
        <f t="shared" si="5"/>
        <v>7</v>
      </c>
      <c r="LG29" s="272">
        <f t="shared" si="5"/>
        <v>10</v>
      </c>
      <c r="LH29" s="272">
        <f t="shared" si="5"/>
        <v>10</v>
      </c>
      <c r="LI29" s="272">
        <f t="shared" si="5"/>
        <v>10</v>
      </c>
      <c r="LJ29" s="272">
        <f t="shared" si="5"/>
        <v>10</v>
      </c>
      <c r="LK29" s="272">
        <f t="shared" si="5"/>
        <v>13</v>
      </c>
      <c r="LL29" s="272">
        <f t="shared" si="5"/>
        <v>11</v>
      </c>
      <c r="LM29" s="272">
        <f t="shared" si="5"/>
        <v>11</v>
      </c>
      <c r="LN29" s="272">
        <f t="shared" si="5"/>
        <v>11</v>
      </c>
      <c r="LO29" s="272">
        <f t="shared" si="5"/>
        <v>11</v>
      </c>
      <c r="LP29" s="272">
        <f t="shared" si="5"/>
        <v>10</v>
      </c>
      <c r="LQ29" s="272">
        <f t="shared" si="5"/>
        <v>10</v>
      </c>
      <c r="LR29" s="272">
        <f t="shared" si="5"/>
        <v>17</v>
      </c>
      <c r="LS29" s="272">
        <f t="shared" si="5"/>
        <v>12</v>
      </c>
      <c r="LT29" s="272">
        <f t="shared" si="5"/>
        <v>11</v>
      </c>
      <c r="LU29" s="272">
        <f t="shared" si="5"/>
        <v>11</v>
      </c>
      <c r="LV29" s="272">
        <f t="shared" si="5"/>
        <v>11</v>
      </c>
      <c r="LW29" s="272">
        <f t="shared" si="5"/>
        <v>11</v>
      </c>
      <c r="LX29" s="272">
        <f t="shared" si="5"/>
        <v>11</v>
      </c>
      <c r="LY29" s="272">
        <f t="shared" si="5"/>
        <v>13</v>
      </c>
      <c r="LZ29" s="272">
        <f t="shared" si="5"/>
        <v>12</v>
      </c>
      <c r="MA29" s="272">
        <f t="shared" si="5"/>
        <v>12</v>
      </c>
      <c r="MB29" s="272">
        <f t="shared" si="5"/>
        <v>12</v>
      </c>
      <c r="MC29" s="272">
        <f t="shared" si="5"/>
        <v>12</v>
      </c>
      <c r="MD29" s="272">
        <f t="shared" si="5"/>
        <v>12</v>
      </c>
      <c r="ME29" s="272">
        <f t="shared" si="5"/>
        <v>12</v>
      </c>
      <c r="MF29" s="272">
        <f t="shared" ref="MF29:OQ29" si="6">COUNT(MF4:MF28)-COUNTIF(MF4:MF28,"=0")</f>
        <v>15</v>
      </c>
      <c r="MG29" s="272">
        <f t="shared" si="6"/>
        <v>10</v>
      </c>
      <c r="MH29" s="272">
        <f t="shared" si="6"/>
        <v>10</v>
      </c>
      <c r="MI29" s="272">
        <f t="shared" si="6"/>
        <v>10</v>
      </c>
      <c r="MJ29" s="272">
        <f t="shared" si="6"/>
        <v>10</v>
      </c>
      <c r="MK29" s="272">
        <f t="shared" si="6"/>
        <v>10</v>
      </c>
      <c r="ML29" s="272">
        <f t="shared" si="6"/>
        <v>9</v>
      </c>
      <c r="MM29" s="272">
        <f t="shared" si="6"/>
        <v>14</v>
      </c>
      <c r="MN29" s="272">
        <f t="shared" si="6"/>
        <v>12</v>
      </c>
      <c r="MO29" s="272">
        <f t="shared" si="6"/>
        <v>12</v>
      </c>
      <c r="MP29" s="272">
        <f t="shared" si="6"/>
        <v>12</v>
      </c>
      <c r="MQ29" s="272">
        <f t="shared" si="6"/>
        <v>12</v>
      </c>
      <c r="MR29" s="272">
        <f t="shared" si="6"/>
        <v>12</v>
      </c>
      <c r="MS29" s="272">
        <f t="shared" si="6"/>
        <v>12</v>
      </c>
      <c r="MT29" s="272">
        <f t="shared" si="6"/>
        <v>17</v>
      </c>
      <c r="MU29" s="272">
        <f t="shared" si="6"/>
        <v>12</v>
      </c>
      <c r="MV29" s="272">
        <f t="shared" si="6"/>
        <v>12</v>
      </c>
      <c r="MW29" s="272">
        <f t="shared" si="6"/>
        <v>11</v>
      </c>
      <c r="MX29" s="272">
        <f t="shared" si="6"/>
        <v>11</v>
      </c>
      <c r="MY29" s="272">
        <f t="shared" si="6"/>
        <v>11</v>
      </c>
      <c r="MZ29" s="272">
        <f t="shared" si="6"/>
        <v>10</v>
      </c>
      <c r="NA29" s="272">
        <f t="shared" si="6"/>
        <v>16</v>
      </c>
      <c r="NB29" s="272">
        <f t="shared" si="6"/>
        <v>13</v>
      </c>
      <c r="NC29" s="272">
        <f t="shared" si="6"/>
        <v>13</v>
      </c>
      <c r="ND29" s="272">
        <f t="shared" si="6"/>
        <v>13</v>
      </c>
      <c r="NE29" s="272">
        <f t="shared" si="6"/>
        <v>13</v>
      </c>
      <c r="NF29" s="272">
        <f t="shared" si="6"/>
        <v>13</v>
      </c>
      <c r="NG29" s="272">
        <f t="shared" si="6"/>
        <v>13</v>
      </c>
      <c r="NH29" s="272">
        <f t="shared" si="6"/>
        <v>18</v>
      </c>
      <c r="NI29" s="272">
        <f t="shared" si="6"/>
        <v>14</v>
      </c>
      <c r="NJ29" s="272">
        <f t="shared" si="6"/>
        <v>14</v>
      </c>
      <c r="NK29" s="272">
        <f t="shared" si="6"/>
        <v>14</v>
      </c>
      <c r="NL29" s="272">
        <f t="shared" si="6"/>
        <v>14</v>
      </c>
      <c r="NM29" s="272">
        <f t="shared" si="6"/>
        <v>14</v>
      </c>
      <c r="NN29" s="272">
        <f t="shared" si="6"/>
        <v>13</v>
      </c>
      <c r="NO29" s="272">
        <f t="shared" si="6"/>
        <v>16</v>
      </c>
      <c r="NP29" s="272">
        <f t="shared" si="6"/>
        <v>12</v>
      </c>
      <c r="NQ29" s="272">
        <f t="shared" si="6"/>
        <v>12</v>
      </c>
      <c r="NR29" s="272">
        <f t="shared" si="6"/>
        <v>11</v>
      </c>
      <c r="NS29" s="272">
        <f t="shared" si="6"/>
        <v>11</v>
      </c>
      <c r="NT29" s="272">
        <f t="shared" si="6"/>
        <v>11</v>
      </c>
      <c r="NU29" s="272">
        <f t="shared" si="6"/>
        <v>11</v>
      </c>
      <c r="NV29" s="272">
        <f t="shared" si="6"/>
        <v>14</v>
      </c>
      <c r="NW29" s="272">
        <f t="shared" si="6"/>
        <v>10</v>
      </c>
      <c r="NX29" s="272">
        <f t="shared" si="6"/>
        <v>10</v>
      </c>
      <c r="NY29" s="272">
        <f t="shared" si="6"/>
        <v>10</v>
      </c>
      <c r="NZ29" s="272">
        <f t="shared" si="6"/>
        <v>10</v>
      </c>
      <c r="OA29" s="272">
        <f t="shared" si="6"/>
        <v>10</v>
      </c>
      <c r="OB29" s="272">
        <f t="shared" si="6"/>
        <v>10</v>
      </c>
      <c r="OC29" s="272">
        <f t="shared" si="6"/>
        <v>15</v>
      </c>
      <c r="OD29" s="272">
        <f t="shared" si="6"/>
        <v>11</v>
      </c>
      <c r="OE29" s="272">
        <f t="shared" si="6"/>
        <v>11</v>
      </c>
      <c r="OF29" s="272">
        <f t="shared" si="6"/>
        <v>11</v>
      </c>
      <c r="OG29" s="272">
        <f t="shared" si="6"/>
        <v>11</v>
      </c>
      <c r="OH29" s="272">
        <f t="shared" si="6"/>
        <v>11</v>
      </c>
      <c r="OI29" s="272">
        <f t="shared" si="6"/>
        <v>11</v>
      </c>
      <c r="OJ29" s="272">
        <f t="shared" si="6"/>
        <v>16</v>
      </c>
      <c r="OK29" s="272">
        <f t="shared" si="6"/>
        <v>11</v>
      </c>
      <c r="OL29" s="272">
        <f t="shared" si="6"/>
        <v>11</v>
      </c>
      <c r="OM29" s="272">
        <f t="shared" si="6"/>
        <v>11</v>
      </c>
      <c r="ON29" s="272">
        <f t="shared" si="6"/>
        <v>11</v>
      </c>
      <c r="OO29" s="272">
        <f t="shared" si="6"/>
        <v>11</v>
      </c>
      <c r="OP29" s="272">
        <f t="shared" si="6"/>
        <v>11</v>
      </c>
      <c r="OQ29" s="272">
        <f t="shared" si="6"/>
        <v>14</v>
      </c>
      <c r="OR29" s="272">
        <f t="shared" ref="OR29:PC29" si="7">COUNT(OR4:OR28)-COUNTIF(OR4:OR28,"=0")</f>
        <v>10</v>
      </c>
      <c r="OS29" s="272">
        <f t="shared" si="7"/>
        <v>10</v>
      </c>
      <c r="OT29" s="272">
        <f t="shared" si="7"/>
        <v>10</v>
      </c>
      <c r="OU29" s="272">
        <f t="shared" si="7"/>
        <v>10</v>
      </c>
      <c r="OV29" s="272">
        <f t="shared" si="7"/>
        <v>10</v>
      </c>
      <c r="OW29" s="272">
        <f t="shared" si="7"/>
        <v>10</v>
      </c>
      <c r="OX29" s="272">
        <f t="shared" si="7"/>
        <v>16</v>
      </c>
      <c r="OY29" s="272">
        <f t="shared" si="7"/>
        <v>10</v>
      </c>
      <c r="OZ29" s="272">
        <f t="shared" si="7"/>
        <v>10</v>
      </c>
      <c r="PA29" s="272">
        <f t="shared" si="7"/>
        <v>10</v>
      </c>
      <c r="PB29" s="272">
        <f t="shared" si="7"/>
        <v>10</v>
      </c>
      <c r="PC29" s="272">
        <f t="shared" si="7"/>
        <v>10</v>
      </c>
    </row>
    <row r="30" spans="1:419" x14ac:dyDescent="0.25">
      <c r="AD30" s="130">
        <v>485</v>
      </c>
      <c r="AQ30" s="130">
        <v>485</v>
      </c>
      <c r="BD30" s="130">
        <v>485</v>
      </c>
      <c r="BQ30" s="130">
        <v>485</v>
      </c>
      <c r="CE30" s="130">
        <v>485</v>
      </c>
      <c r="CS30" s="130">
        <v>485</v>
      </c>
      <c r="DF30" s="130">
        <v>485</v>
      </c>
      <c r="DS30" s="130">
        <v>485</v>
      </c>
      <c r="EF30" s="130">
        <v>485</v>
      </c>
      <c r="ES30" s="130">
        <v>485</v>
      </c>
      <c r="FF30" s="130">
        <v>485</v>
      </c>
      <c r="FS30" s="130">
        <v>485</v>
      </c>
      <c r="GF30" s="130">
        <v>485</v>
      </c>
      <c r="GS30" s="130">
        <v>485</v>
      </c>
      <c r="IR30" s="46">
        <v>485</v>
      </c>
      <c r="JF30" s="46">
        <v>485</v>
      </c>
      <c r="JT30" s="46">
        <v>485</v>
      </c>
      <c r="KH30" s="46">
        <v>485</v>
      </c>
      <c r="KV30" s="389">
        <v>485</v>
      </c>
      <c r="LJ30" s="389">
        <v>485</v>
      </c>
      <c r="LX30" s="46">
        <v>485</v>
      </c>
      <c r="ML30" s="46">
        <v>485</v>
      </c>
      <c r="MZ30" s="46">
        <v>485</v>
      </c>
      <c r="NN30" s="46">
        <v>485</v>
      </c>
      <c r="OB30" s="46">
        <v>485</v>
      </c>
    </row>
    <row r="31" spans="1:419" ht="15" customHeight="1" x14ac:dyDescent="0.25">
      <c r="I31" s="238" t="s">
        <v>266</v>
      </c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AL31" s="237"/>
      <c r="BB31" s="237"/>
      <c r="BV31" s="256" t="s">
        <v>296</v>
      </c>
      <c r="CB31" s="257" t="s">
        <v>296</v>
      </c>
      <c r="MS31" s="1"/>
    </row>
    <row r="32" spans="1:419" x14ac:dyDescent="0.25">
      <c r="B32" t="s">
        <v>295</v>
      </c>
      <c r="I32" s="238" t="s">
        <v>294</v>
      </c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AQ32" s="50"/>
      <c r="BS32" s="50"/>
      <c r="DI32" s="50"/>
      <c r="DW32" s="50"/>
      <c r="EK32" s="50"/>
      <c r="EY32" s="50"/>
      <c r="FM32" s="50"/>
      <c r="GA32" s="50"/>
      <c r="GO32" s="50"/>
      <c r="HC32" s="361"/>
      <c r="HQ32" s="361"/>
      <c r="IE32" s="361"/>
      <c r="IS32" s="361"/>
      <c r="JG32" s="361"/>
      <c r="JU32" s="361"/>
      <c r="KI32" s="361"/>
      <c r="KW32" s="361"/>
      <c r="LK32" s="361"/>
      <c r="LY32" s="361"/>
      <c r="MM32" s="361"/>
      <c r="MS32" s="1"/>
      <c r="NA32" s="361"/>
      <c r="NO32" s="361"/>
      <c r="OC32" s="361"/>
    </row>
    <row r="33" spans="2:380" ht="15.75" x14ac:dyDescent="0.25">
      <c r="BU33" s="26" t="s">
        <v>85</v>
      </c>
      <c r="FB33" s="26" t="s">
        <v>85</v>
      </c>
      <c r="IS33" s="26" t="s">
        <v>85</v>
      </c>
      <c r="KW33" s="388" t="s">
        <v>393</v>
      </c>
      <c r="MJ33" s="26" t="s">
        <v>85</v>
      </c>
      <c r="MS33" s="1"/>
      <c r="ND33" s="454" t="s">
        <v>452</v>
      </c>
    </row>
    <row r="34" spans="2:380" x14ac:dyDescent="0.25">
      <c r="B34" s="376"/>
      <c r="C34" s="376"/>
      <c r="F34" t="s">
        <v>111</v>
      </c>
      <c r="BU34" s="26"/>
      <c r="FB34" s="26" t="s">
        <v>392</v>
      </c>
      <c r="IS34" s="26" t="s">
        <v>392</v>
      </c>
      <c r="LD34">
        <v>11</v>
      </c>
      <c r="LE34">
        <v>11</v>
      </c>
      <c r="LF34">
        <v>11</v>
      </c>
      <c r="LG34">
        <v>11</v>
      </c>
      <c r="LH34">
        <v>11</v>
      </c>
      <c r="LI34">
        <v>11</v>
      </c>
      <c r="LJ34">
        <v>11</v>
      </c>
      <c r="LK34">
        <v>11</v>
      </c>
      <c r="MJ34" s="26" t="s">
        <v>392</v>
      </c>
      <c r="MS34" s="1"/>
      <c r="NA34" s="83"/>
      <c r="NB34" s="83"/>
      <c r="NC34" s="83"/>
      <c r="ND34" s="83"/>
      <c r="NE34" s="83"/>
      <c r="NF34" s="83"/>
      <c r="NG34" s="83"/>
      <c r="NH34" s="83"/>
      <c r="NI34" s="83"/>
      <c r="NJ34" s="83"/>
      <c r="NK34" s="83"/>
      <c r="NL34" s="83"/>
      <c r="NM34" s="83"/>
      <c r="NN34" s="83"/>
      <c r="NO34" s="83"/>
      <c r="NP34" s="83"/>
    </row>
    <row r="35" spans="2:380" x14ac:dyDescent="0.25">
      <c r="B35" s="260"/>
      <c r="C35" s="260"/>
      <c r="F35" t="s">
        <v>112</v>
      </c>
      <c r="BU35" s="26"/>
      <c r="FB35" s="26"/>
      <c r="IS35" s="26"/>
      <c r="MJ35" s="26"/>
      <c r="MS35" s="444"/>
    </row>
    <row r="36" spans="2:380" x14ac:dyDescent="0.25">
      <c r="B36" s="259"/>
      <c r="C36" s="259"/>
      <c r="F36" t="s">
        <v>310</v>
      </c>
      <c r="M36" s="369">
        <f ca="1">DATEVALUE("31.12."&amp;(YEAR(TODAY())))-DATEVALUE("01.01."&amp;YEAR(TODAY()))</f>
        <v>364</v>
      </c>
      <c r="N36" s="369"/>
      <c r="O36" s="369"/>
      <c r="P36" s="369"/>
      <c r="Q36" s="369"/>
      <c r="R36" s="369"/>
      <c r="S36" s="369"/>
      <c r="T36" s="369"/>
      <c r="U36" s="369"/>
      <c r="V36" s="369"/>
      <c r="W36" s="369"/>
      <c r="BU36" s="26"/>
      <c r="FB36" s="26"/>
      <c r="IS36" s="26"/>
      <c r="MJ36" s="26"/>
      <c r="MS36" s="1"/>
    </row>
    <row r="37" spans="2:380" x14ac:dyDescent="0.25">
      <c r="B37" s="375"/>
      <c r="C37" s="375"/>
      <c r="F37" t="s">
        <v>347</v>
      </c>
      <c r="M37" s="369"/>
      <c r="N37" s="369"/>
      <c r="O37" s="369"/>
      <c r="P37" s="369"/>
      <c r="Q37" s="369"/>
      <c r="R37" s="369"/>
      <c r="S37" s="369"/>
      <c r="T37" s="369"/>
      <c r="U37" s="369"/>
      <c r="V37" s="369"/>
      <c r="W37" s="369"/>
      <c r="MS37" s="1"/>
    </row>
    <row r="38" spans="2:380" x14ac:dyDescent="0.25">
      <c r="B38" s="390"/>
      <c r="C38" s="443"/>
      <c r="F38" t="s">
        <v>348</v>
      </c>
      <c r="MS38" s="1"/>
    </row>
    <row r="39" spans="2:380" x14ac:dyDescent="0.25">
      <c r="B39" s="409"/>
      <c r="C39" s="409"/>
      <c r="F39" t="s">
        <v>349</v>
      </c>
      <c r="MN39" s="45"/>
      <c r="MO39" s="45"/>
      <c r="MS39" s="1"/>
    </row>
    <row r="40" spans="2:380" hidden="1" x14ac:dyDescent="0.25">
      <c r="B40" s="318"/>
      <c r="C40" s="318"/>
      <c r="CR40" s="45">
        <f ca="1">TODAY()</f>
        <v>45213</v>
      </c>
      <c r="EN40" s="66" t="s">
        <v>94</v>
      </c>
      <c r="EO40" s="49" t="s">
        <v>88</v>
      </c>
      <c r="EP40" s="49" t="s">
        <v>89</v>
      </c>
      <c r="EQ40" s="49" t="s">
        <v>90</v>
      </c>
      <c r="ER40" s="49" t="s">
        <v>91</v>
      </c>
      <c r="ES40" s="49" t="s">
        <v>92</v>
      </c>
      <c r="ET40" s="49" t="s">
        <v>93</v>
      </c>
      <c r="EU40" s="49" t="s">
        <v>94</v>
      </c>
      <c r="EV40" s="139" t="s">
        <v>88</v>
      </c>
      <c r="EW40" s="49" t="s">
        <v>89</v>
      </c>
      <c r="EX40" s="49" t="s">
        <v>90</v>
      </c>
      <c r="EY40" s="139" t="s">
        <v>91</v>
      </c>
      <c r="EZ40" s="49" t="s">
        <v>92</v>
      </c>
      <c r="FA40" s="49" t="s">
        <v>93</v>
      </c>
      <c r="FB40" s="49" t="s">
        <v>94</v>
      </c>
      <c r="FC40" s="49" t="s">
        <v>88</v>
      </c>
      <c r="FD40" s="49" t="s">
        <v>89</v>
      </c>
      <c r="FE40" s="49" t="s">
        <v>90</v>
      </c>
      <c r="FF40" s="49" t="s">
        <v>91</v>
      </c>
      <c r="FG40" s="49" t="s">
        <v>92</v>
      </c>
      <c r="FH40" s="49" t="s">
        <v>93</v>
      </c>
      <c r="FI40" s="49" t="s">
        <v>94</v>
      </c>
      <c r="FJ40" s="49" t="s">
        <v>88</v>
      </c>
      <c r="FK40" s="49" t="s">
        <v>89</v>
      </c>
      <c r="FL40" s="49" t="s">
        <v>90</v>
      </c>
      <c r="FM40" s="49" t="s">
        <v>91</v>
      </c>
      <c r="FN40" s="49" t="s">
        <v>92</v>
      </c>
      <c r="FO40" s="49" t="s">
        <v>93</v>
      </c>
      <c r="FP40" s="49" t="s">
        <v>94</v>
      </c>
      <c r="FQ40" s="49" t="s">
        <v>88</v>
      </c>
      <c r="FR40" s="67" t="s">
        <v>89</v>
      </c>
      <c r="FS40" s="113" t="s">
        <v>90</v>
      </c>
      <c r="FT40" s="49" t="s">
        <v>91</v>
      </c>
      <c r="FU40" s="49" t="s">
        <v>92</v>
      </c>
      <c r="FV40" s="49" t="s">
        <v>93</v>
      </c>
      <c r="FW40" s="49" t="s">
        <v>94</v>
      </c>
      <c r="FX40" s="49" t="s">
        <v>88</v>
      </c>
      <c r="FY40" s="49" t="s">
        <v>89</v>
      </c>
      <c r="FZ40" s="49" t="s">
        <v>90</v>
      </c>
      <c r="GA40" s="49" t="s">
        <v>91</v>
      </c>
      <c r="GB40" s="49" t="s">
        <v>92</v>
      </c>
      <c r="GC40" s="49" t="s">
        <v>93</v>
      </c>
      <c r="GD40" s="49" t="s">
        <v>94</v>
      </c>
      <c r="GE40" s="49" t="s">
        <v>88</v>
      </c>
      <c r="GF40" s="49" t="s">
        <v>89</v>
      </c>
      <c r="GG40" s="49" t="s">
        <v>90</v>
      </c>
      <c r="GH40" s="49" t="s">
        <v>91</v>
      </c>
      <c r="GI40" s="49" t="s">
        <v>92</v>
      </c>
      <c r="GJ40" s="49" t="s">
        <v>93</v>
      </c>
      <c r="GK40" s="49" t="s">
        <v>94</v>
      </c>
      <c r="GL40" s="49" t="s">
        <v>88</v>
      </c>
      <c r="GM40" s="49" t="s">
        <v>89</v>
      </c>
      <c r="GN40" s="49" t="s">
        <v>90</v>
      </c>
      <c r="GO40" s="49" t="s">
        <v>91</v>
      </c>
      <c r="GP40" s="49" t="s">
        <v>92</v>
      </c>
      <c r="GQ40" s="49" t="s">
        <v>93</v>
      </c>
      <c r="GR40" s="49" t="s">
        <v>94</v>
      </c>
      <c r="GS40" s="49" t="s">
        <v>88</v>
      </c>
      <c r="GT40" s="49" t="s">
        <v>89</v>
      </c>
      <c r="GU40" s="49" t="s">
        <v>90</v>
      </c>
      <c r="GV40" s="67" t="s">
        <v>91</v>
      </c>
      <c r="MS40" s="1"/>
    </row>
    <row r="41" spans="2:380" hidden="1" x14ac:dyDescent="0.25">
      <c r="B41" s="318"/>
      <c r="C41" s="318"/>
      <c r="EN41" s="89">
        <v>44317</v>
      </c>
      <c r="EO41" s="53">
        <v>44318</v>
      </c>
      <c r="EP41" s="53">
        <v>44319</v>
      </c>
      <c r="EQ41" s="53">
        <v>44320</v>
      </c>
      <c r="ER41" s="243">
        <v>44321</v>
      </c>
      <c r="ES41" s="53">
        <v>44322</v>
      </c>
      <c r="ET41" s="53">
        <v>44323</v>
      </c>
      <c r="EU41" s="53">
        <v>44324</v>
      </c>
      <c r="EV41" s="138">
        <v>44325</v>
      </c>
      <c r="EW41" s="53">
        <v>44326</v>
      </c>
      <c r="EX41" s="53">
        <v>44327</v>
      </c>
      <c r="EY41" s="138">
        <v>44328</v>
      </c>
      <c r="EZ41" s="53">
        <v>44329</v>
      </c>
      <c r="FA41" s="53">
        <v>44330</v>
      </c>
      <c r="FB41" s="53">
        <v>44331</v>
      </c>
      <c r="FC41" s="53">
        <v>44332</v>
      </c>
      <c r="FD41" s="53">
        <v>44333</v>
      </c>
      <c r="FE41" s="53">
        <v>44334</v>
      </c>
      <c r="FF41" s="53">
        <v>44335</v>
      </c>
      <c r="FG41" s="53">
        <v>44336</v>
      </c>
      <c r="FH41" s="53">
        <v>44337</v>
      </c>
      <c r="FI41" s="53">
        <v>44338</v>
      </c>
      <c r="FJ41" s="53">
        <v>44339</v>
      </c>
      <c r="FK41" s="53">
        <v>44340</v>
      </c>
      <c r="FL41" s="53">
        <v>44341</v>
      </c>
      <c r="FM41" s="53">
        <v>44342</v>
      </c>
      <c r="FN41" s="53">
        <v>44343</v>
      </c>
      <c r="FO41" s="53">
        <v>44344</v>
      </c>
      <c r="FP41" s="53">
        <v>44345</v>
      </c>
      <c r="FQ41" s="53">
        <v>44346</v>
      </c>
      <c r="FR41" s="90">
        <v>44347</v>
      </c>
      <c r="FS41" s="114">
        <v>44348</v>
      </c>
      <c r="FT41" s="53">
        <v>44349</v>
      </c>
      <c r="FU41" s="53">
        <v>44350</v>
      </c>
      <c r="FV41" s="53">
        <v>44351</v>
      </c>
      <c r="FW41" s="53">
        <v>44352</v>
      </c>
      <c r="FX41" s="53">
        <v>44353</v>
      </c>
      <c r="FY41" s="53">
        <v>44354</v>
      </c>
      <c r="FZ41" s="53">
        <v>44355</v>
      </c>
      <c r="GA41" s="53">
        <v>44356</v>
      </c>
      <c r="GB41" s="53">
        <v>44357</v>
      </c>
      <c r="GC41" s="53">
        <v>44358</v>
      </c>
      <c r="GD41" s="53">
        <v>44359</v>
      </c>
      <c r="GE41" s="53">
        <v>44360</v>
      </c>
      <c r="GF41" s="53">
        <v>44361</v>
      </c>
      <c r="GG41" s="53">
        <v>44362</v>
      </c>
      <c r="GH41" s="53">
        <v>44363</v>
      </c>
      <c r="GI41" s="53">
        <v>44364</v>
      </c>
      <c r="GJ41" s="53">
        <v>44365</v>
      </c>
      <c r="GK41" s="53">
        <v>44366</v>
      </c>
      <c r="GL41" s="53">
        <v>44367</v>
      </c>
      <c r="GM41" s="53">
        <v>44368</v>
      </c>
      <c r="GN41" s="53">
        <v>44369</v>
      </c>
      <c r="GO41" s="53">
        <v>44370</v>
      </c>
      <c r="GP41" s="53">
        <v>44371</v>
      </c>
      <c r="GQ41" s="53">
        <v>44372</v>
      </c>
      <c r="GR41" s="53">
        <v>44373</v>
      </c>
      <c r="GS41" s="53">
        <v>44374</v>
      </c>
      <c r="GT41" s="53">
        <v>44375</v>
      </c>
      <c r="GU41" s="53">
        <v>44376</v>
      </c>
      <c r="GV41" s="90">
        <v>44377</v>
      </c>
      <c r="MS41" s="1"/>
    </row>
    <row r="42" spans="2:380" ht="15.75" hidden="1" x14ac:dyDescent="0.25">
      <c r="B42" s="410" t="s">
        <v>53</v>
      </c>
      <c r="C42" s="446"/>
      <c r="D42" s="248">
        <v>1</v>
      </c>
      <c r="E42" s="250">
        <v>1</v>
      </c>
      <c r="F42" s="245" t="s">
        <v>51</v>
      </c>
      <c r="G42" s="216" t="s">
        <v>0</v>
      </c>
      <c r="H42" s="246" t="s">
        <v>2</v>
      </c>
      <c r="I42" s="219" t="s">
        <v>301</v>
      </c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  <c r="U42" s="366"/>
      <c r="V42" s="366"/>
      <c r="W42" s="366"/>
      <c r="EN42" s="85"/>
      <c r="EO42" s="83"/>
      <c r="EP42" s="83"/>
      <c r="EQ42" s="83"/>
      <c r="ER42" s="83"/>
      <c r="ES42" s="83"/>
      <c r="ET42" s="83"/>
      <c r="EU42" s="83"/>
      <c r="EV42" s="83"/>
      <c r="EW42" s="157" t="s">
        <v>201</v>
      </c>
      <c r="EX42" s="157" t="s">
        <v>201</v>
      </c>
      <c r="EY42" s="83">
        <v>5</v>
      </c>
      <c r="EZ42" s="83">
        <v>10.5</v>
      </c>
      <c r="FA42" s="83">
        <v>10.5</v>
      </c>
      <c r="FB42" s="83">
        <v>10.5</v>
      </c>
      <c r="FC42" s="83">
        <v>10.5</v>
      </c>
      <c r="FD42" s="83">
        <v>10.5</v>
      </c>
      <c r="FE42" s="83">
        <v>10.5</v>
      </c>
      <c r="FF42" s="83">
        <v>10.5</v>
      </c>
      <c r="FG42" s="83">
        <v>10.5</v>
      </c>
      <c r="FH42" s="83">
        <v>10.5</v>
      </c>
      <c r="FI42" s="83">
        <v>10.5</v>
      </c>
      <c r="FJ42" s="83">
        <v>10.5</v>
      </c>
      <c r="FK42" s="83">
        <v>10.5</v>
      </c>
      <c r="FL42" s="83">
        <v>10.5</v>
      </c>
      <c r="FM42" s="83">
        <v>5</v>
      </c>
      <c r="FN42" s="83"/>
      <c r="FO42" s="83"/>
      <c r="FP42" s="83"/>
      <c r="FQ42" s="83"/>
      <c r="FR42" s="298" t="s">
        <v>201</v>
      </c>
      <c r="FS42" s="157" t="s">
        <v>201</v>
      </c>
      <c r="FT42" s="286">
        <v>5</v>
      </c>
      <c r="FU42" s="286">
        <v>10.5</v>
      </c>
      <c r="FV42" s="286">
        <v>10.5</v>
      </c>
      <c r="FW42" s="286">
        <v>10.5</v>
      </c>
      <c r="FX42" s="286">
        <v>10.5</v>
      </c>
      <c r="FY42" s="286">
        <v>10.5</v>
      </c>
      <c r="FZ42" s="286">
        <v>10.5</v>
      </c>
      <c r="GA42" s="286">
        <v>10.5</v>
      </c>
      <c r="GB42" s="286">
        <v>10.5</v>
      </c>
      <c r="GC42" s="286">
        <v>10.5</v>
      </c>
      <c r="GD42" s="286">
        <v>10.5</v>
      </c>
      <c r="GE42" s="286">
        <v>10.5</v>
      </c>
      <c r="GF42" s="286">
        <v>10.5</v>
      </c>
      <c r="GG42" s="286">
        <v>10.5</v>
      </c>
      <c r="GH42" s="286">
        <v>10.5</v>
      </c>
      <c r="GI42" s="286">
        <v>10.5</v>
      </c>
      <c r="GJ42" s="286">
        <v>10.5</v>
      </c>
      <c r="GK42" s="286">
        <v>10.5</v>
      </c>
      <c r="GL42" s="286">
        <v>10.5</v>
      </c>
      <c r="GM42" s="286">
        <v>10.5</v>
      </c>
      <c r="GN42" s="286">
        <v>10.5</v>
      </c>
      <c r="GO42" s="286">
        <v>5</v>
      </c>
      <c r="GP42" s="83"/>
      <c r="GQ42" s="83"/>
      <c r="GR42" s="83"/>
      <c r="GS42" s="83"/>
      <c r="GT42" s="83"/>
      <c r="GU42" s="83"/>
      <c r="GV42" s="84"/>
      <c r="GW42" s="125"/>
      <c r="MS42" s="1"/>
    </row>
    <row r="43" spans="2:380" ht="15.75" hidden="1" x14ac:dyDescent="0.25">
      <c r="B43" s="411" t="s">
        <v>68</v>
      </c>
      <c r="C43" s="411"/>
      <c r="D43" s="128">
        <v>7</v>
      </c>
      <c r="E43" s="251">
        <v>1</v>
      </c>
      <c r="F43" s="245" t="s">
        <v>48</v>
      </c>
      <c r="G43" s="216" t="s">
        <v>2</v>
      </c>
      <c r="H43" s="244" t="s">
        <v>2</v>
      </c>
      <c r="I43" s="219" t="s">
        <v>301</v>
      </c>
      <c r="J43" s="366"/>
      <c r="K43" s="366"/>
      <c r="L43" s="366"/>
      <c r="M43" s="366"/>
      <c r="N43" s="366"/>
      <c r="O43" s="366"/>
      <c r="P43" s="366"/>
      <c r="Q43" s="366"/>
      <c r="R43" s="366"/>
      <c r="S43" s="366"/>
      <c r="T43" s="366"/>
      <c r="U43" s="366"/>
      <c r="V43" s="366"/>
      <c r="W43" s="366"/>
      <c r="DU43" t="s">
        <v>201</v>
      </c>
      <c r="DV43" t="s">
        <v>201</v>
      </c>
      <c r="DW43">
        <v>5</v>
      </c>
      <c r="DX43">
        <v>10.5</v>
      </c>
      <c r="DY43">
        <v>10.5</v>
      </c>
      <c r="DZ43">
        <v>10.5</v>
      </c>
      <c r="EA43">
        <v>10.5</v>
      </c>
      <c r="EB43">
        <v>10.5</v>
      </c>
      <c r="EC43">
        <v>10.5</v>
      </c>
      <c r="ED43">
        <v>10.5</v>
      </c>
      <c r="EE43">
        <v>10.5</v>
      </c>
      <c r="EF43">
        <v>10.5</v>
      </c>
      <c r="EG43">
        <v>10.5</v>
      </c>
      <c r="EH43" s="249"/>
      <c r="EI43" s="249"/>
      <c r="EJ43" s="249"/>
      <c r="EK43" s="249"/>
      <c r="EL43" s="249"/>
      <c r="EM43" s="249"/>
      <c r="EN43" s="249"/>
      <c r="EO43" s="249"/>
      <c r="EP43" s="249"/>
      <c r="EQ43" s="249"/>
      <c r="ER43" s="249"/>
      <c r="ES43" s="249"/>
      <c r="ET43" s="249"/>
      <c r="EU43" s="249"/>
      <c r="EV43" s="249"/>
      <c r="EW43" s="157" t="s">
        <v>201</v>
      </c>
      <c r="EX43" s="157" t="s">
        <v>201</v>
      </c>
      <c r="EY43" s="83">
        <v>5</v>
      </c>
      <c r="EZ43" s="83">
        <v>10.5</v>
      </c>
      <c r="FA43" s="83">
        <v>10.5</v>
      </c>
      <c r="FB43" s="83">
        <v>10.5</v>
      </c>
      <c r="FC43" s="83">
        <v>10.5</v>
      </c>
      <c r="FD43" s="83">
        <v>10.5</v>
      </c>
      <c r="FE43" s="83">
        <v>10.5</v>
      </c>
      <c r="FF43" s="83">
        <v>10.5</v>
      </c>
      <c r="FG43" s="83">
        <v>10.5</v>
      </c>
      <c r="FH43" s="83">
        <v>10.5</v>
      </c>
      <c r="FI43" s="83">
        <v>10.5</v>
      </c>
      <c r="FJ43" s="83">
        <v>10.5</v>
      </c>
      <c r="FK43" s="83">
        <v>10.5</v>
      </c>
      <c r="FL43" s="83">
        <v>10.5</v>
      </c>
      <c r="FM43" s="83">
        <v>5</v>
      </c>
      <c r="FN43" s="83"/>
      <c r="FO43" s="83"/>
      <c r="FP43" s="83"/>
      <c r="FQ43" s="83"/>
      <c r="FR43" s="84"/>
      <c r="FS43" s="83"/>
      <c r="FT43" s="286">
        <v>5</v>
      </c>
      <c r="FU43" s="286">
        <v>10.5</v>
      </c>
      <c r="FV43" s="286">
        <v>10.5</v>
      </c>
      <c r="FW43" s="286">
        <v>10.5</v>
      </c>
      <c r="FX43" s="286">
        <v>10.5</v>
      </c>
      <c r="FY43" s="286">
        <v>10.5</v>
      </c>
      <c r="FZ43" s="286">
        <v>10.5</v>
      </c>
      <c r="GA43" s="286">
        <v>10.5</v>
      </c>
      <c r="GB43" s="286">
        <v>10.5</v>
      </c>
      <c r="GC43" s="286">
        <v>10.5</v>
      </c>
      <c r="GD43" s="286">
        <v>10.5</v>
      </c>
      <c r="GE43" s="286">
        <v>10.5</v>
      </c>
      <c r="GF43" s="286">
        <v>10.5</v>
      </c>
      <c r="GG43" s="286">
        <v>10.5</v>
      </c>
      <c r="GH43" s="286">
        <v>10.5</v>
      </c>
      <c r="GI43" s="286">
        <v>10.5</v>
      </c>
      <c r="GJ43" s="286">
        <v>10.5</v>
      </c>
      <c r="GK43" s="286">
        <v>10.5</v>
      </c>
      <c r="GL43" s="286">
        <v>10.5</v>
      </c>
      <c r="GM43" s="286">
        <v>10.5</v>
      </c>
      <c r="GN43" s="286">
        <v>10.5</v>
      </c>
      <c r="GO43" s="286">
        <v>5</v>
      </c>
      <c r="GP43" s="83"/>
      <c r="GQ43" s="83"/>
      <c r="GR43" s="83"/>
      <c r="GS43" s="83"/>
      <c r="GT43" s="83"/>
      <c r="GU43" s="83"/>
      <c r="GV43" s="84"/>
      <c r="GW43" s="125"/>
      <c r="MS43" s="1"/>
    </row>
    <row r="44" spans="2:380" ht="15.75" hidden="1" x14ac:dyDescent="0.25">
      <c r="B44" s="411" t="s">
        <v>77</v>
      </c>
      <c r="C44" s="411"/>
      <c r="D44" s="128">
        <v>8</v>
      </c>
      <c r="E44" s="251">
        <v>1</v>
      </c>
      <c r="F44" s="245" t="s">
        <v>48</v>
      </c>
      <c r="G44" s="216" t="s">
        <v>2</v>
      </c>
      <c r="H44" s="244" t="s">
        <v>2</v>
      </c>
      <c r="I44" s="219" t="s">
        <v>301</v>
      </c>
      <c r="J44" s="366"/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366"/>
      <c r="W44" s="366"/>
      <c r="EN44" s="85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>
        <v>5</v>
      </c>
      <c r="EZ44" s="83">
        <v>10.5</v>
      </c>
      <c r="FA44" s="83">
        <v>10.5</v>
      </c>
      <c r="FB44" s="83">
        <v>10.5</v>
      </c>
      <c r="FC44" s="83">
        <v>10.5</v>
      </c>
      <c r="FD44" s="83">
        <v>10.5</v>
      </c>
      <c r="FE44" s="83">
        <v>10.5</v>
      </c>
      <c r="FF44" s="83">
        <v>10.5</v>
      </c>
      <c r="FG44" s="83">
        <v>10.5</v>
      </c>
      <c r="FH44" s="83">
        <v>10.5</v>
      </c>
      <c r="FI44" s="83">
        <v>10.5</v>
      </c>
      <c r="FJ44" s="83">
        <v>10.5</v>
      </c>
      <c r="FK44" s="83">
        <v>10.5</v>
      </c>
      <c r="FL44" s="83">
        <v>10.5</v>
      </c>
      <c r="FM44" s="83">
        <v>5</v>
      </c>
      <c r="FN44" s="83"/>
      <c r="FO44" s="83"/>
      <c r="FP44" s="83"/>
      <c r="FQ44" s="83"/>
      <c r="FR44" s="84"/>
      <c r="FS44" s="83"/>
      <c r="FT44" s="286">
        <v>5</v>
      </c>
      <c r="FU44" s="286">
        <v>10.5</v>
      </c>
      <c r="FV44" s="286">
        <v>10.5</v>
      </c>
      <c r="FW44" s="286">
        <v>10.5</v>
      </c>
      <c r="FX44" s="286">
        <v>10.5</v>
      </c>
      <c r="FY44" s="286">
        <v>10.5</v>
      </c>
      <c r="FZ44" s="286">
        <v>10.5</v>
      </c>
      <c r="GA44" s="286">
        <v>10.5</v>
      </c>
      <c r="GB44" s="286">
        <v>10.5</v>
      </c>
      <c r="GC44" s="286">
        <v>10.5</v>
      </c>
      <c r="GD44" s="286">
        <v>10.5</v>
      </c>
      <c r="GE44" s="286">
        <v>10.5</v>
      </c>
      <c r="GF44" s="286">
        <v>10.5</v>
      </c>
      <c r="GG44" s="286">
        <v>10.5</v>
      </c>
      <c r="GH44" s="286">
        <v>10.5</v>
      </c>
      <c r="GI44" s="286">
        <v>10.5</v>
      </c>
      <c r="GJ44" s="286">
        <v>10.5</v>
      </c>
      <c r="GK44" s="286">
        <v>10.5</v>
      </c>
      <c r="GL44" s="286">
        <v>10.5</v>
      </c>
      <c r="GM44" s="286">
        <v>10.5</v>
      </c>
      <c r="GN44" s="286">
        <v>10.5</v>
      </c>
      <c r="GO44" s="286">
        <v>5</v>
      </c>
      <c r="GP44" s="83"/>
      <c r="GQ44" s="83"/>
      <c r="GR44" s="83"/>
      <c r="GS44" s="83"/>
      <c r="GT44" s="83"/>
      <c r="GU44" s="83"/>
      <c r="GV44" s="84"/>
      <c r="GW44" s="125"/>
      <c r="MS44" s="1"/>
    </row>
    <row r="45" spans="2:380" ht="15.75" hidden="1" x14ac:dyDescent="0.25">
      <c r="B45" s="411" t="s">
        <v>296</v>
      </c>
      <c r="C45" s="411"/>
      <c r="D45" s="128">
        <v>9</v>
      </c>
      <c r="E45" s="251">
        <v>1</v>
      </c>
      <c r="F45" s="245" t="s">
        <v>48</v>
      </c>
      <c r="G45" s="216" t="s">
        <v>2</v>
      </c>
      <c r="H45" s="244" t="s">
        <v>2</v>
      </c>
      <c r="I45" s="219" t="s">
        <v>301</v>
      </c>
      <c r="J45" s="366"/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366"/>
      <c r="W45" s="366"/>
      <c r="EN45" s="268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3">
        <v>5</v>
      </c>
      <c r="EZ45" s="83">
        <v>10.5</v>
      </c>
      <c r="FA45" s="83">
        <v>10.5</v>
      </c>
      <c r="FB45" s="83">
        <v>10.5</v>
      </c>
      <c r="FC45" s="83">
        <v>10.5</v>
      </c>
      <c r="FD45" s="83">
        <v>10.5</v>
      </c>
      <c r="FE45" s="83">
        <v>10.5</v>
      </c>
      <c r="FF45" s="83">
        <v>10.5</v>
      </c>
      <c r="FG45" s="83">
        <v>10.5</v>
      </c>
      <c r="FH45" s="83">
        <v>10.5</v>
      </c>
      <c r="FI45" s="83">
        <v>10.5</v>
      </c>
      <c r="FJ45" s="83">
        <v>10.5</v>
      </c>
      <c r="FK45" s="83">
        <v>10.5</v>
      </c>
      <c r="FL45" s="83">
        <v>10.5</v>
      </c>
      <c r="FM45" s="83">
        <v>5</v>
      </c>
      <c r="FN45" s="83"/>
      <c r="FO45" s="83"/>
      <c r="FP45" s="83"/>
      <c r="FQ45" s="83"/>
      <c r="FR45" s="84"/>
      <c r="FS45" s="83"/>
      <c r="FT45" s="286">
        <v>5</v>
      </c>
      <c r="FU45" s="286">
        <v>10.5</v>
      </c>
      <c r="FV45" s="286">
        <v>10.5</v>
      </c>
      <c r="FW45" s="286">
        <v>10.5</v>
      </c>
      <c r="FX45" s="286">
        <v>10.5</v>
      </c>
      <c r="FY45" s="286">
        <v>10.5</v>
      </c>
      <c r="FZ45" s="286">
        <v>10.5</v>
      </c>
      <c r="GA45" s="286">
        <v>10.5</v>
      </c>
      <c r="GB45" s="286">
        <v>10.5</v>
      </c>
      <c r="GC45" s="286">
        <v>10.5</v>
      </c>
      <c r="GD45" s="286">
        <v>10.5</v>
      </c>
      <c r="GE45" s="286">
        <v>10.5</v>
      </c>
      <c r="GF45" s="286">
        <v>10.5</v>
      </c>
      <c r="GG45" s="286">
        <v>10.5</v>
      </c>
      <c r="GH45" s="286">
        <v>10.5</v>
      </c>
      <c r="GI45" s="286">
        <v>10.5</v>
      </c>
      <c r="GJ45" s="286">
        <v>10.5</v>
      </c>
      <c r="GK45" s="286">
        <v>10.5</v>
      </c>
      <c r="GL45" s="286">
        <v>10.5</v>
      </c>
      <c r="GM45" s="286">
        <v>10.5</v>
      </c>
      <c r="GN45" s="286">
        <v>10.5</v>
      </c>
      <c r="GO45" s="286">
        <v>5</v>
      </c>
      <c r="GP45" s="81"/>
      <c r="GQ45" s="81"/>
      <c r="GR45" s="81"/>
      <c r="GS45" s="81"/>
      <c r="GT45" s="81"/>
      <c r="GU45" s="81"/>
      <c r="GV45" s="267"/>
      <c r="GW45" s="125"/>
      <c r="MS45" s="1"/>
    </row>
    <row r="46" spans="2:380" ht="15.75" hidden="1" x14ac:dyDescent="0.25">
      <c r="B46" s="410" t="s">
        <v>55</v>
      </c>
      <c r="C46" s="410"/>
      <c r="D46" s="128">
        <v>1</v>
      </c>
      <c r="E46" s="251">
        <v>2</v>
      </c>
      <c r="F46" s="245" t="s">
        <v>51</v>
      </c>
      <c r="G46" s="216" t="s">
        <v>1</v>
      </c>
      <c r="H46" s="244" t="s">
        <v>3</v>
      </c>
      <c r="I46" s="220" t="s">
        <v>302</v>
      </c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EN46" s="85">
        <v>10.5</v>
      </c>
      <c r="EO46" s="83">
        <v>10.5</v>
      </c>
      <c r="EP46" s="83">
        <v>10.5</v>
      </c>
      <c r="EQ46" s="83">
        <v>10.5</v>
      </c>
      <c r="ER46" s="83">
        <v>10.5</v>
      </c>
      <c r="ES46" s="83">
        <v>10.5</v>
      </c>
      <c r="ET46" s="83">
        <v>10.5</v>
      </c>
      <c r="EU46" s="83">
        <v>10.5</v>
      </c>
      <c r="EV46" s="83">
        <v>10.5</v>
      </c>
      <c r="EW46" s="83">
        <v>10.5</v>
      </c>
      <c r="EX46" s="83">
        <v>10.5</v>
      </c>
      <c r="EY46" s="83">
        <v>5</v>
      </c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286">
        <v>5</v>
      </c>
      <c r="FN46" s="286">
        <v>10.5</v>
      </c>
      <c r="FO46" s="286">
        <v>10.5</v>
      </c>
      <c r="FP46" s="286">
        <v>10.5</v>
      </c>
      <c r="FQ46" s="286">
        <v>10.5</v>
      </c>
      <c r="FR46" s="295">
        <v>10.5</v>
      </c>
      <c r="FS46" s="286">
        <v>10.5</v>
      </c>
      <c r="FT46" s="286">
        <v>10.5</v>
      </c>
      <c r="FU46" s="286">
        <v>10.5</v>
      </c>
      <c r="FV46" s="286">
        <v>10.5</v>
      </c>
      <c r="FW46" s="286">
        <v>10.5</v>
      </c>
      <c r="FX46" s="286">
        <v>10.5</v>
      </c>
      <c r="FY46" s="286">
        <v>10.5</v>
      </c>
      <c r="FZ46" s="286">
        <v>10.5</v>
      </c>
      <c r="GA46" s="286">
        <v>10.5</v>
      </c>
      <c r="GB46" s="286">
        <v>10.5</v>
      </c>
      <c r="GC46" s="286">
        <v>10.5</v>
      </c>
      <c r="GD46" s="286">
        <v>10.5</v>
      </c>
      <c r="GE46" s="286">
        <v>10.5</v>
      </c>
      <c r="GF46" s="286">
        <v>10.5</v>
      </c>
      <c r="GG46" s="286">
        <v>10.5</v>
      </c>
      <c r="GH46" s="286">
        <v>5</v>
      </c>
      <c r="GI46" s="83"/>
      <c r="GJ46" s="83"/>
      <c r="GK46" s="83"/>
      <c r="GL46" s="83"/>
      <c r="GM46" s="83"/>
      <c r="GN46" s="83"/>
      <c r="GO46" s="83">
        <v>5</v>
      </c>
      <c r="GP46" s="83">
        <v>10.5</v>
      </c>
      <c r="GQ46" s="83">
        <v>10.5</v>
      </c>
      <c r="GR46" s="83">
        <v>10.5</v>
      </c>
      <c r="GS46" s="83">
        <v>10.5</v>
      </c>
      <c r="GT46" s="83">
        <v>10.5</v>
      </c>
      <c r="GU46" s="83">
        <v>10.5</v>
      </c>
      <c r="GV46" s="84">
        <v>10.5</v>
      </c>
      <c r="GW46" s="125"/>
      <c r="MS46" s="1"/>
    </row>
    <row r="47" spans="2:380" ht="15.75" hidden="1" x14ac:dyDescent="0.25">
      <c r="B47" s="412" t="s">
        <v>47</v>
      </c>
      <c r="C47" s="412"/>
      <c r="D47" s="128">
        <v>5</v>
      </c>
      <c r="E47" s="251">
        <v>2</v>
      </c>
      <c r="F47" s="245" t="s">
        <v>48</v>
      </c>
      <c r="G47" s="216" t="s">
        <v>2</v>
      </c>
      <c r="H47" s="244" t="s">
        <v>3</v>
      </c>
      <c r="I47" s="220" t="s">
        <v>302</v>
      </c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EN47" s="85">
        <v>10.5</v>
      </c>
      <c r="EO47" s="83">
        <v>10.5</v>
      </c>
      <c r="EP47" s="83">
        <v>10.5</v>
      </c>
      <c r="EQ47" s="83">
        <v>10.5</v>
      </c>
      <c r="ER47" s="83">
        <v>10.5</v>
      </c>
      <c r="ES47" s="83">
        <v>10.5</v>
      </c>
      <c r="ET47" s="83">
        <v>10.5</v>
      </c>
      <c r="EU47" s="83">
        <v>5</v>
      </c>
      <c r="EV47" s="249"/>
      <c r="EW47" s="249"/>
      <c r="EX47" s="249"/>
      <c r="EY47" s="249"/>
      <c r="EZ47" s="249"/>
      <c r="FA47" s="249"/>
      <c r="FB47" s="249"/>
      <c r="FC47" s="249"/>
      <c r="FD47" s="249"/>
      <c r="FE47" s="249"/>
      <c r="FF47" s="249"/>
      <c r="FG47" s="249"/>
      <c r="FH47" s="249"/>
      <c r="FI47" s="249"/>
      <c r="FJ47" s="249"/>
      <c r="FK47" s="157" t="s">
        <v>201</v>
      </c>
      <c r="FL47" s="157" t="s">
        <v>201</v>
      </c>
      <c r="FM47" s="286">
        <v>5</v>
      </c>
      <c r="FN47" s="286">
        <v>10.5</v>
      </c>
      <c r="FO47" s="286">
        <v>10.5</v>
      </c>
      <c r="FP47" s="286">
        <v>10.5</v>
      </c>
      <c r="FQ47" s="286">
        <v>10.5</v>
      </c>
      <c r="FR47" s="295">
        <v>10.5</v>
      </c>
      <c r="FS47" s="286">
        <v>10.5</v>
      </c>
      <c r="FT47" s="286">
        <v>10.5</v>
      </c>
      <c r="FU47" s="286">
        <v>10.5</v>
      </c>
      <c r="FV47" s="286">
        <v>10.5</v>
      </c>
      <c r="FW47" s="286">
        <v>10.5</v>
      </c>
      <c r="FX47" s="286">
        <v>10.5</v>
      </c>
      <c r="FY47" s="286">
        <v>10.5</v>
      </c>
      <c r="FZ47" s="286">
        <v>10.5</v>
      </c>
      <c r="GA47" s="286">
        <v>10.5</v>
      </c>
      <c r="GB47" s="286">
        <v>10.5</v>
      </c>
      <c r="GC47" s="286">
        <v>10.5</v>
      </c>
      <c r="GD47" s="286">
        <v>10.5</v>
      </c>
      <c r="GE47" s="286">
        <v>10.5</v>
      </c>
      <c r="GF47" s="286">
        <v>10.5</v>
      </c>
      <c r="GG47" s="286">
        <v>10.5</v>
      </c>
      <c r="GH47" s="286">
        <v>5</v>
      </c>
      <c r="GI47" s="83"/>
      <c r="GJ47" s="83"/>
      <c r="GK47" s="83"/>
      <c r="GL47" s="83"/>
      <c r="GM47" s="83"/>
      <c r="GN47" s="83"/>
      <c r="GO47" s="83">
        <v>5</v>
      </c>
      <c r="GP47" s="83">
        <v>10.5</v>
      </c>
      <c r="GQ47" s="83">
        <v>10.5</v>
      </c>
      <c r="GR47" s="83">
        <v>10.5</v>
      </c>
      <c r="GS47" s="83">
        <v>10.5</v>
      </c>
      <c r="GT47" s="83">
        <v>10.5</v>
      </c>
      <c r="GU47" s="83">
        <v>10.5</v>
      </c>
      <c r="GV47" s="84">
        <v>10.5</v>
      </c>
      <c r="GW47" s="125"/>
      <c r="MS47" s="1"/>
    </row>
    <row r="48" spans="2:380" ht="15.75" hidden="1" x14ac:dyDescent="0.25">
      <c r="B48" s="412" t="s">
        <v>69</v>
      </c>
      <c r="C48" s="412"/>
      <c r="D48" s="128">
        <v>8</v>
      </c>
      <c r="E48" s="251">
        <v>2</v>
      </c>
      <c r="F48" s="264" t="s">
        <v>48</v>
      </c>
      <c r="G48" s="216" t="s">
        <v>3</v>
      </c>
      <c r="H48" s="244" t="s">
        <v>3</v>
      </c>
      <c r="I48" s="220" t="s">
        <v>302</v>
      </c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EN48" s="85">
        <v>10.5</v>
      </c>
      <c r="EO48" s="83">
        <v>10.5</v>
      </c>
      <c r="EP48" s="83">
        <v>10.5</v>
      </c>
      <c r="EQ48" s="83">
        <v>10.5</v>
      </c>
      <c r="ER48" s="83">
        <v>10.5</v>
      </c>
      <c r="ES48" s="83">
        <v>10.5</v>
      </c>
      <c r="ET48" s="83">
        <v>10.5</v>
      </c>
      <c r="EU48" s="83">
        <v>10.5</v>
      </c>
      <c r="EV48" s="83">
        <v>10.5</v>
      </c>
      <c r="EW48" s="83">
        <v>10.5</v>
      </c>
      <c r="EX48" s="83">
        <v>10.5</v>
      </c>
      <c r="EY48" s="83">
        <v>5</v>
      </c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286">
        <v>5</v>
      </c>
      <c r="FN48" s="286">
        <v>10.5</v>
      </c>
      <c r="FO48" s="286">
        <v>10.5</v>
      </c>
      <c r="FP48" s="286">
        <v>10.5</v>
      </c>
      <c r="FQ48" s="286">
        <v>10.5</v>
      </c>
      <c r="FR48" s="295">
        <v>10.5</v>
      </c>
      <c r="FS48" s="286">
        <v>10.5</v>
      </c>
      <c r="FT48" s="286">
        <v>10.5</v>
      </c>
      <c r="FU48" s="286">
        <v>10.5</v>
      </c>
      <c r="FV48" s="286">
        <v>10.5</v>
      </c>
      <c r="FW48" s="286">
        <v>10.5</v>
      </c>
      <c r="FX48" s="286">
        <v>10.5</v>
      </c>
      <c r="FY48" s="286">
        <v>10.5</v>
      </c>
      <c r="FZ48" s="286">
        <v>10.5</v>
      </c>
      <c r="GA48" s="286">
        <v>10.5</v>
      </c>
      <c r="GB48" s="286">
        <v>10.5</v>
      </c>
      <c r="GC48" s="286">
        <v>10.5</v>
      </c>
      <c r="GD48" s="286">
        <v>10.5</v>
      </c>
      <c r="GE48" s="286">
        <v>10.5</v>
      </c>
      <c r="GF48" s="286">
        <v>10.5</v>
      </c>
      <c r="GG48" s="286">
        <v>10.5</v>
      </c>
      <c r="GH48" s="286">
        <v>5</v>
      </c>
      <c r="GI48" s="83"/>
      <c r="GJ48" s="83"/>
      <c r="GK48" s="83"/>
      <c r="GL48" s="83"/>
      <c r="GM48" s="83"/>
      <c r="GN48" s="83"/>
      <c r="GO48" s="83">
        <v>5</v>
      </c>
      <c r="GP48" s="83">
        <v>10.5</v>
      </c>
      <c r="GQ48" s="83">
        <v>10.5</v>
      </c>
      <c r="GR48" s="83">
        <v>10.5</v>
      </c>
      <c r="GS48" s="83">
        <v>10.5</v>
      </c>
      <c r="GT48" s="83">
        <v>10.5</v>
      </c>
      <c r="GU48" s="83">
        <v>10.5</v>
      </c>
      <c r="GV48" s="84">
        <v>10.5</v>
      </c>
      <c r="GW48" s="125"/>
      <c r="MS48" s="1"/>
    </row>
    <row r="49" spans="2:357" ht="15.75" hidden="1" x14ac:dyDescent="0.25">
      <c r="B49" s="412" t="s">
        <v>199</v>
      </c>
      <c r="C49" s="412"/>
      <c r="D49" s="128">
        <v>10</v>
      </c>
      <c r="E49" s="251">
        <v>3</v>
      </c>
      <c r="F49" s="245" t="s">
        <v>48</v>
      </c>
      <c r="G49" s="216" t="s">
        <v>3</v>
      </c>
      <c r="H49" s="244" t="s">
        <v>0</v>
      </c>
      <c r="I49" s="220" t="s">
        <v>302</v>
      </c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EN49" s="85">
        <v>10.5</v>
      </c>
      <c r="EO49" s="83">
        <v>10.5</v>
      </c>
      <c r="EP49" s="83">
        <v>10.5</v>
      </c>
      <c r="EQ49" s="83">
        <v>10.5</v>
      </c>
      <c r="ER49" s="83">
        <v>10.5</v>
      </c>
      <c r="ES49" s="83">
        <v>10.5</v>
      </c>
      <c r="ET49" s="83">
        <v>10.5</v>
      </c>
      <c r="EU49" s="83">
        <v>10.5</v>
      </c>
      <c r="EV49" s="83">
        <v>10.5</v>
      </c>
      <c r="EW49" s="83">
        <v>10.5</v>
      </c>
      <c r="EX49" s="83">
        <v>10.5</v>
      </c>
      <c r="EY49" s="83">
        <v>5</v>
      </c>
      <c r="EZ49" s="83"/>
      <c r="FA49" s="83"/>
      <c r="FB49" s="83"/>
      <c r="FC49" s="83"/>
      <c r="FD49" s="83"/>
      <c r="FE49" s="83"/>
      <c r="FF49" s="83"/>
      <c r="FG49" s="83"/>
      <c r="FH49" s="83"/>
      <c r="FI49" s="83"/>
      <c r="FJ49" s="83"/>
      <c r="FK49" s="157" t="s">
        <v>201</v>
      </c>
      <c r="FL49" s="157" t="s">
        <v>201</v>
      </c>
      <c r="FM49" s="286">
        <v>5</v>
      </c>
      <c r="FN49" s="286">
        <v>10.5</v>
      </c>
      <c r="FO49" s="286">
        <v>10.5</v>
      </c>
      <c r="FP49" s="286">
        <v>10.5</v>
      </c>
      <c r="FQ49" s="286">
        <v>10.5</v>
      </c>
      <c r="FR49" s="295">
        <v>10.5</v>
      </c>
      <c r="FS49" s="286">
        <v>10.5</v>
      </c>
      <c r="FT49" s="286">
        <v>10.5</v>
      </c>
      <c r="FU49" s="286">
        <v>10.5</v>
      </c>
      <c r="FV49" s="286">
        <v>10.5</v>
      </c>
      <c r="FW49" s="286">
        <v>10.5</v>
      </c>
      <c r="FX49" s="286">
        <v>10.5</v>
      </c>
      <c r="FY49" s="286">
        <v>10.5</v>
      </c>
      <c r="FZ49" s="286">
        <v>10.5</v>
      </c>
      <c r="GA49" s="286">
        <v>10.5</v>
      </c>
      <c r="GB49" s="286">
        <v>10.5</v>
      </c>
      <c r="GC49" s="286">
        <v>10.5</v>
      </c>
      <c r="GD49" s="286">
        <v>10.5</v>
      </c>
      <c r="GE49" s="286">
        <v>10.5</v>
      </c>
      <c r="GF49" s="286">
        <v>10.5</v>
      </c>
      <c r="GG49" s="286">
        <v>10.5</v>
      </c>
      <c r="GH49" s="286">
        <v>5</v>
      </c>
      <c r="GI49" s="83"/>
      <c r="GJ49" s="83"/>
      <c r="GK49" s="83"/>
      <c r="GL49" s="83"/>
      <c r="GM49" s="157" t="s">
        <v>201</v>
      </c>
      <c r="GN49" s="157" t="s">
        <v>201</v>
      </c>
      <c r="GO49" s="83">
        <v>5</v>
      </c>
      <c r="GP49" s="83">
        <v>10.5</v>
      </c>
      <c r="GQ49" s="83">
        <v>10.5</v>
      </c>
      <c r="GR49" s="83">
        <v>10.5</v>
      </c>
      <c r="GS49" s="83">
        <v>10.5</v>
      </c>
      <c r="GT49" s="83">
        <v>10.5</v>
      </c>
      <c r="GU49" s="83">
        <v>10.5</v>
      </c>
      <c r="GV49" s="84">
        <v>10.5</v>
      </c>
      <c r="GW49" s="125"/>
      <c r="MS49" s="1"/>
    </row>
    <row r="50" spans="2:357" ht="15.75" hidden="1" x14ac:dyDescent="0.25">
      <c r="B50" s="410" t="s">
        <v>64</v>
      </c>
      <c r="C50" s="410"/>
      <c r="D50" s="128">
        <v>2</v>
      </c>
      <c r="E50" s="251">
        <v>3</v>
      </c>
      <c r="F50" s="264" t="s">
        <v>51</v>
      </c>
      <c r="G50" s="216" t="s">
        <v>0</v>
      </c>
      <c r="H50" s="244" t="s">
        <v>0</v>
      </c>
      <c r="I50" s="219" t="s">
        <v>300</v>
      </c>
      <c r="J50" s="366"/>
      <c r="K50" s="366"/>
      <c r="L50" s="366"/>
      <c r="M50" s="366"/>
      <c r="N50" s="366"/>
      <c r="O50" s="366"/>
      <c r="P50" s="366"/>
      <c r="Q50" s="366"/>
      <c r="R50" s="366"/>
      <c r="S50" s="366"/>
      <c r="T50" s="366"/>
      <c r="U50" s="366"/>
      <c r="V50" s="366"/>
      <c r="W50" s="366"/>
      <c r="EN50" s="85">
        <v>10.5</v>
      </c>
      <c r="EO50" s="83">
        <v>10.5</v>
      </c>
      <c r="EP50" s="83">
        <v>10.5</v>
      </c>
      <c r="EQ50" s="83">
        <v>10.5</v>
      </c>
      <c r="ER50" s="83">
        <v>10.5</v>
      </c>
      <c r="ES50" s="83">
        <v>10.5</v>
      </c>
      <c r="ET50" s="83">
        <v>10.5</v>
      </c>
      <c r="EU50" s="83">
        <v>10.5</v>
      </c>
      <c r="EV50" s="83">
        <v>10.5</v>
      </c>
      <c r="EW50" s="83">
        <v>10.5</v>
      </c>
      <c r="EX50" s="83">
        <v>10.5</v>
      </c>
      <c r="EY50" s="83">
        <v>5</v>
      </c>
      <c r="FD50" s="249"/>
      <c r="FE50" s="249"/>
      <c r="FF50" s="249"/>
      <c r="FG50" s="249"/>
      <c r="FH50" s="249"/>
      <c r="FI50" s="249"/>
      <c r="FJ50" s="249"/>
      <c r="FK50" s="249"/>
      <c r="FL50" s="249"/>
      <c r="FM50" s="249"/>
      <c r="FN50" s="249"/>
      <c r="FO50" s="249"/>
      <c r="FP50" s="249"/>
      <c r="FQ50" s="249"/>
      <c r="FR50" s="298" t="s">
        <v>201</v>
      </c>
      <c r="FS50" s="157" t="s">
        <v>201</v>
      </c>
      <c r="FT50" s="286">
        <v>5</v>
      </c>
      <c r="FU50" s="286">
        <v>10.5</v>
      </c>
      <c r="FV50" s="286">
        <v>10.5</v>
      </c>
      <c r="FW50" s="286">
        <v>10.5</v>
      </c>
      <c r="FX50" s="286">
        <v>10.5</v>
      </c>
      <c r="FY50" s="286">
        <v>10.5</v>
      </c>
      <c r="FZ50" s="286">
        <v>10.5</v>
      </c>
      <c r="GA50" s="286">
        <v>10.5</v>
      </c>
      <c r="GB50" s="286">
        <v>10.5</v>
      </c>
      <c r="GC50" s="286">
        <v>10.5</v>
      </c>
      <c r="GD50" s="286">
        <v>10.5</v>
      </c>
      <c r="GE50" s="286">
        <v>10.5</v>
      </c>
      <c r="GF50" s="286">
        <v>10.5</v>
      </c>
      <c r="GG50" s="286">
        <v>10.5</v>
      </c>
      <c r="GH50" s="286">
        <v>5</v>
      </c>
      <c r="GI50" s="286">
        <v>10.5</v>
      </c>
      <c r="GJ50" s="286">
        <v>10.5</v>
      </c>
      <c r="GK50" s="286">
        <v>10.5</v>
      </c>
      <c r="GL50" s="286">
        <v>10.5</v>
      </c>
      <c r="GM50" s="286">
        <v>10.5</v>
      </c>
      <c r="GN50" s="286">
        <v>10.5</v>
      </c>
      <c r="GO50" s="286">
        <v>10.5</v>
      </c>
      <c r="GP50" s="286">
        <v>10.5</v>
      </c>
      <c r="GQ50" s="286">
        <v>10.5</v>
      </c>
      <c r="GR50" s="286">
        <v>10.5</v>
      </c>
      <c r="GS50" s="286">
        <v>10.5</v>
      </c>
      <c r="GT50" s="286">
        <v>10.5</v>
      </c>
      <c r="GU50" s="286">
        <v>10.5</v>
      </c>
      <c r="GV50" s="295">
        <v>5</v>
      </c>
      <c r="GW50" s="125"/>
      <c r="MS50" s="1"/>
    </row>
    <row r="51" spans="2:357" ht="15.75" hidden="1" x14ac:dyDescent="0.25">
      <c r="B51" s="413" t="s">
        <v>71</v>
      </c>
      <c r="C51" s="413"/>
      <c r="D51" s="128">
        <v>3</v>
      </c>
      <c r="E51" s="251">
        <v>3</v>
      </c>
      <c r="F51" s="264" t="s">
        <v>48</v>
      </c>
      <c r="G51" s="216" t="s">
        <v>2</v>
      </c>
      <c r="H51" s="244" t="s">
        <v>0</v>
      </c>
      <c r="I51" s="219" t="s">
        <v>304</v>
      </c>
      <c r="J51" s="366"/>
      <c r="K51" s="366"/>
      <c r="L51" s="366"/>
      <c r="M51" s="366"/>
      <c r="N51" s="366"/>
      <c r="O51" s="366"/>
      <c r="P51" s="366"/>
      <c r="Q51" s="366"/>
      <c r="R51" s="366"/>
      <c r="S51" s="366"/>
      <c r="T51" s="366"/>
      <c r="U51" s="366"/>
      <c r="V51" s="366"/>
      <c r="W51" s="366"/>
      <c r="EN51" s="85">
        <v>10.5</v>
      </c>
      <c r="EO51" s="83">
        <v>5</v>
      </c>
      <c r="EP51" s="249"/>
      <c r="EQ51" s="249"/>
      <c r="ER51" s="249"/>
      <c r="ES51" s="249"/>
      <c r="ET51" s="249"/>
      <c r="EU51" s="249"/>
      <c r="EV51" s="249"/>
      <c r="EW51" s="249"/>
      <c r="EX51" s="249"/>
      <c r="EY51" s="249"/>
      <c r="EZ51" s="249"/>
      <c r="FA51" s="249"/>
      <c r="FB51" s="249"/>
      <c r="FC51" s="249"/>
      <c r="FD51" s="249"/>
      <c r="FE51" s="83"/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4"/>
      <c r="FS51" s="83"/>
      <c r="FT51" s="286">
        <v>5</v>
      </c>
      <c r="FU51" s="286">
        <v>10.5</v>
      </c>
      <c r="FV51" s="286">
        <v>10.5</v>
      </c>
      <c r="FW51" s="286">
        <v>10.5</v>
      </c>
      <c r="FX51" s="286">
        <v>10.5</v>
      </c>
      <c r="FY51" s="286">
        <v>10.5</v>
      </c>
      <c r="FZ51" s="286">
        <v>10.5</v>
      </c>
      <c r="GA51" s="286">
        <v>10.5</v>
      </c>
      <c r="GB51" s="286">
        <v>10.5</v>
      </c>
      <c r="GC51" s="286">
        <v>10.5</v>
      </c>
      <c r="GD51" s="286">
        <v>10.5</v>
      </c>
      <c r="GE51" s="286">
        <v>10.5</v>
      </c>
      <c r="GF51" s="286">
        <v>10.5</v>
      </c>
      <c r="GG51" s="286">
        <v>10.5</v>
      </c>
      <c r="GH51" s="286">
        <v>5</v>
      </c>
      <c r="GI51" s="286">
        <v>10.5</v>
      </c>
      <c r="GJ51" s="286">
        <v>10.5</v>
      </c>
      <c r="GK51" s="286">
        <v>10.5</v>
      </c>
      <c r="GL51" s="286">
        <v>10.5</v>
      </c>
      <c r="GM51" s="286">
        <v>10.5</v>
      </c>
      <c r="GN51" s="286">
        <v>10.5</v>
      </c>
      <c r="GO51" s="286">
        <v>10.5</v>
      </c>
      <c r="GP51" s="286">
        <v>10.5</v>
      </c>
      <c r="GQ51" s="286">
        <v>10.5</v>
      </c>
      <c r="GR51" s="286">
        <v>10.5</v>
      </c>
      <c r="GS51" s="286">
        <v>10.5</v>
      </c>
      <c r="GT51" s="286">
        <v>10.5</v>
      </c>
      <c r="GU51" s="286">
        <v>10.5</v>
      </c>
      <c r="GV51" s="295">
        <v>5</v>
      </c>
      <c r="GW51" s="125"/>
      <c r="MS51" s="1"/>
    </row>
    <row r="52" spans="2:357" ht="15.75" hidden="1" x14ac:dyDescent="0.25">
      <c r="B52" s="414" t="s">
        <v>57</v>
      </c>
      <c r="C52" s="414"/>
      <c r="D52" s="128">
        <v>4</v>
      </c>
      <c r="E52" s="251">
        <v>3</v>
      </c>
      <c r="F52" s="264" t="s">
        <v>48</v>
      </c>
      <c r="G52" s="216" t="s">
        <v>3</v>
      </c>
      <c r="H52" s="244" t="s">
        <v>0</v>
      </c>
      <c r="I52" s="219" t="s">
        <v>306</v>
      </c>
      <c r="J52" s="366"/>
      <c r="K52" s="366"/>
      <c r="L52" s="366"/>
      <c r="M52" s="366"/>
      <c r="N52" s="366"/>
      <c r="O52" s="366"/>
      <c r="P52" s="366"/>
      <c r="Q52" s="366"/>
      <c r="R52" s="366"/>
      <c r="S52" s="366"/>
      <c r="T52" s="366"/>
      <c r="U52" s="366"/>
      <c r="V52" s="366"/>
      <c r="W52" s="366"/>
      <c r="EN52" s="226">
        <v>10.5</v>
      </c>
      <c r="EO52" s="227">
        <v>10.5</v>
      </c>
      <c r="EP52" s="227">
        <v>10.5</v>
      </c>
      <c r="EQ52" s="227">
        <v>10.5</v>
      </c>
      <c r="ER52" s="227">
        <v>5</v>
      </c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298" t="s">
        <v>201</v>
      </c>
      <c r="FS52" s="157" t="s">
        <v>201</v>
      </c>
      <c r="FT52" s="286">
        <v>5</v>
      </c>
      <c r="FU52" s="286">
        <v>10.5</v>
      </c>
      <c r="FV52" s="286">
        <v>10.5</v>
      </c>
      <c r="FW52" s="286">
        <v>10.5</v>
      </c>
      <c r="FX52" s="286">
        <v>10.5</v>
      </c>
      <c r="FY52" s="286">
        <v>10.5</v>
      </c>
      <c r="FZ52" s="286">
        <v>10.5</v>
      </c>
      <c r="GA52" s="286">
        <v>10.5</v>
      </c>
      <c r="GB52" s="286">
        <v>10.5</v>
      </c>
      <c r="GC52" s="286">
        <v>10.5</v>
      </c>
      <c r="GD52" s="286">
        <v>10.5</v>
      </c>
      <c r="GE52" s="286">
        <v>10.5</v>
      </c>
      <c r="GF52" s="286">
        <v>10.5</v>
      </c>
      <c r="GG52" s="286">
        <v>10.5</v>
      </c>
      <c r="GH52" s="227">
        <v>5</v>
      </c>
      <c r="GI52" s="227">
        <v>10.5</v>
      </c>
      <c r="GJ52" s="227">
        <v>10.5</v>
      </c>
      <c r="GK52" s="227">
        <v>10.5</v>
      </c>
      <c r="GL52" s="227">
        <v>10.5</v>
      </c>
      <c r="GM52" s="227">
        <v>10.5</v>
      </c>
      <c r="GN52" s="227">
        <v>10.5</v>
      </c>
      <c r="GO52" s="227">
        <v>10.5</v>
      </c>
      <c r="GP52" s="227">
        <v>10.5</v>
      </c>
      <c r="GQ52" s="227">
        <v>10.5</v>
      </c>
      <c r="GR52" s="227">
        <v>10.5</v>
      </c>
      <c r="GS52" s="227">
        <v>10.5</v>
      </c>
      <c r="GT52" s="227">
        <v>10.5</v>
      </c>
      <c r="GU52" s="227">
        <v>10.5</v>
      </c>
      <c r="GV52" s="229">
        <v>5</v>
      </c>
      <c r="GW52" s="125"/>
      <c r="MS52" s="1"/>
    </row>
    <row r="53" spans="2:357" ht="15.75" hidden="1" x14ac:dyDescent="0.25">
      <c r="B53" s="411" t="s">
        <v>70</v>
      </c>
      <c r="C53" s="411"/>
      <c r="D53" s="128">
        <v>6</v>
      </c>
      <c r="E53" s="251">
        <v>2</v>
      </c>
      <c r="F53" s="264" t="s">
        <v>48</v>
      </c>
      <c r="G53" s="216" t="s">
        <v>3</v>
      </c>
      <c r="H53" s="244" t="s">
        <v>3</v>
      </c>
      <c r="I53" s="219" t="s">
        <v>300</v>
      </c>
      <c r="J53" s="366"/>
      <c r="K53" s="366"/>
      <c r="L53" s="366"/>
      <c r="M53" s="366"/>
      <c r="N53" s="366"/>
      <c r="O53" s="366"/>
      <c r="P53" s="366"/>
      <c r="Q53" s="366"/>
      <c r="R53" s="366"/>
      <c r="S53" s="366"/>
      <c r="T53" s="366"/>
      <c r="U53" s="366"/>
      <c r="V53" s="366"/>
      <c r="W53" s="366"/>
      <c r="EN53" s="85">
        <v>10.5</v>
      </c>
      <c r="EO53" s="83">
        <v>10.5</v>
      </c>
      <c r="EP53" s="83">
        <v>10.5</v>
      </c>
      <c r="EQ53" s="83">
        <v>10.5</v>
      </c>
      <c r="ER53" s="83">
        <v>5</v>
      </c>
      <c r="ES53" s="83"/>
      <c r="ET53" s="83"/>
      <c r="EU53" s="83"/>
      <c r="EV53" s="83"/>
      <c r="EW53" s="83"/>
      <c r="EX53" s="83"/>
      <c r="EY53" s="83"/>
      <c r="EZ53" s="83"/>
      <c r="FA53" s="83"/>
      <c r="FB53" s="83"/>
      <c r="FC53" s="83"/>
      <c r="FD53" s="83"/>
      <c r="FE53" s="83"/>
      <c r="FF53" s="286">
        <v>5</v>
      </c>
      <c r="FG53" s="286">
        <v>10.5</v>
      </c>
      <c r="FH53" s="286">
        <v>10.5</v>
      </c>
      <c r="FI53" s="286">
        <v>10.5</v>
      </c>
      <c r="FJ53" s="286">
        <v>10.5</v>
      </c>
      <c r="FK53" s="286">
        <v>10.5</v>
      </c>
      <c r="FL53" s="286">
        <v>10.5</v>
      </c>
      <c r="FM53" s="286">
        <v>10.5</v>
      </c>
      <c r="FN53" s="286">
        <v>10.5</v>
      </c>
      <c r="FO53" s="286">
        <v>10.5</v>
      </c>
      <c r="FP53" s="286">
        <v>10.5</v>
      </c>
      <c r="FQ53" s="286">
        <v>10.5</v>
      </c>
      <c r="FR53" s="295">
        <v>10.5</v>
      </c>
      <c r="FS53" s="286">
        <v>10.5</v>
      </c>
      <c r="FT53" s="286">
        <v>5</v>
      </c>
      <c r="FU53" s="286">
        <v>10.5</v>
      </c>
      <c r="FV53" s="286">
        <v>10.5</v>
      </c>
      <c r="FW53" s="286">
        <v>10.5</v>
      </c>
      <c r="FX53" s="286">
        <v>10.5</v>
      </c>
      <c r="FY53" s="286">
        <v>10.5</v>
      </c>
      <c r="FZ53" s="286">
        <v>10.5</v>
      </c>
      <c r="GA53" s="286">
        <v>10.5</v>
      </c>
      <c r="GB53" s="286">
        <v>10.5</v>
      </c>
      <c r="GC53" s="286">
        <v>10.5</v>
      </c>
      <c r="GD53" s="286">
        <v>10.5</v>
      </c>
      <c r="GE53" s="286">
        <v>10.5</v>
      </c>
      <c r="GF53" s="286">
        <v>10.5</v>
      </c>
      <c r="GG53" s="286">
        <v>10.5</v>
      </c>
      <c r="GH53" s="286">
        <v>5</v>
      </c>
      <c r="GI53" s="83"/>
      <c r="GJ53" s="83"/>
      <c r="GK53" s="83"/>
      <c r="GL53" s="83"/>
      <c r="GM53" s="83"/>
      <c r="GN53" s="83"/>
      <c r="GO53" s="83"/>
      <c r="GP53" s="83"/>
      <c r="GQ53" s="83"/>
      <c r="GR53" s="83"/>
      <c r="GS53" s="83"/>
      <c r="GT53" s="83"/>
      <c r="GU53" s="83"/>
      <c r="GV53" s="84"/>
      <c r="GW53" s="125"/>
      <c r="MS53" s="1"/>
    </row>
    <row r="54" spans="2:357" ht="15.75" hidden="1" x14ac:dyDescent="0.25">
      <c r="B54" s="411" t="s">
        <v>95</v>
      </c>
      <c r="C54" s="411"/>
      <c r="D54" s="128">
        <v>6</v>
      </c>
      <c r="E54" s="251">
        <v>3</v>
      </c>
      <c r="F54" s="245" t="s">
        <v>48</v>
      </c>
      <c r="G54" s="216" t="s">
        <v>2</v>
      </c>
      <c r="H54" s="244" t="s">
        <v>0</v>
      </c>
      <c r="I54" s="219" t="s">
        <v>300</v>
      </c>
      <c r="J54" s="366"/>
      <c r="K54" s="366"/>
      <c r="L54" s="366"/>
      <c r="M54" s="366"/>
      <c r="N54" s="366"/>
      <c r="O54" s="366"/>
      <c r="P54" s="366"/>
      <c r="Q54" s="366"/>
      <c r="R54" s="366"/>
      <c r="S54" s="366"/>
      <c r="T54" s="366"/>
      <c r="U54" s="366"/>
      <c r="V54" s="366"/>
      <c r="W54" s="366"/>
      <c r="EN54" s="85">
        <v>10.5</v>
      </c>
      <c r="EO54" s="83">
        <v>10.5</v>
      </c>
      <c r="EP54" s="83">
        <v>5</v>
      </c>
      <c r="EQ54" s="249"/>
      <c r="ER54" s="249"/>
      <c r="ES54" s="249"/>
      <c r="ET54" s="249"/>
      <c r="EU54" s="249"/>
      <c r="EV54" s="249"/>
      <c r="EW54" s="249"/>
      <c r="EX54" s="249"/>
      <c r="EY54" s="249"/>
      <c r="EZ54" s="249"/>
      <c r="FA54" s="249"/>
      <c r="FB54" s="249"/>
      <c r="FC54" s="249"/>
      <c r="FD54" s="249"/>
      <c r="FE54" s="249"/>
      <c r="FF54" s="227">
        <v>5</v>
      </c>
      <c r="FG54" s="227">
        <v>10.5</v>
      </c>
      <c r="FH54" s="227">
        <v>10.5</v>
      </c>
      <c r="FI54" s="227">
        <v>10.5</v>
      </c>
      <c r="FJ54" s="227">
        <v>10.5</v>
      </c>
      <c r="FK54" s="227">
        <v>10.5</v>
      </c>
      <c r="FL54" s="227">
        <v>10.5</v>
      </c>
      <c r="FM54" s="227">
        <v>10.5</v>
      </c>
      <c r="FN54" s="227">
        <v>10.5</v>
      </c>
      <c r="FO54" s="227">
        <v>10.5</v>
      </c>
      <c r="FP54" s="227">
        <v>10.5</v>
      </c>
      <c r="FQ54" s="227">
        <v>10.5</v>
      </c>
      <c r="FR54" s="229">
        <v>10.5</v>
      </c>
      <c r="FS54" s="227">
        <v>10.5</v>
      </c>
      <c r="FT54" s="227">
        <v>5</v>
      </c>
      <c r="FU54" s="286">
        <v>10.5</v>
      </c>
      <c r="FV54" s="286">
        <v>10.5</v>
      </c>
      <c r="FW54" s="286">
        <v>10.5</v>
      </c>
      <c r="FX54" s="286">
        <v>10.5</v>
      </c>
      <c r="FY54" s="286">
        <v>10.5</v>
      </c>
      <c r="FZ54" s="286">
        <v>10.5</v>
      </c>
      <c r="GA54" s="286">
        <v>10.5</v>
      </c>
      <c r="GB54" s="286">
        <v>10.5</v>
      </c>
      <c r="GC54" s="286">
        <v>10.5</v>
      </c>
      <c r="GD54" s="286">
        <v>10.5</v>
      </c>
      <c r="GE54" s="286">
        <v>10.5</v>
      </c>
      <c r="GF54" s="286">
        <v>10.5</v>
      </c>
      <c r="GG54" s="286">
        <v>10.5</v>
      </c>
      <c r="GH54" s="286">
        <v>5</v>
      </c>
      <c r="GI54" s="83"/>
      <c r="GJ54" s="83"/>
      <c r="GK54" s="83"/>
      <c r="GL54" s="83"/>
      <c r="GM54" s="83"/>
      <c r="GN54" s="83"/>
      <c r="GO54" s="83"/>
      <c r="GP54" s="83"/>
      <c r="GQ54" s="83"/>
      <c r="GR54" s="83"/>
      <c r="GS54" s="83"/>
      <c r="GT54" s="83"/>
      <c r="GU54" s="83"/>
      <c r="GV54" s="84"/>
      <c r="GW54" s="125"/>
      <c r="MS54" s="1"/>
    </row>
    <row r="55" spans="2:357" ht="15.75" hidden="1" x14ac:dyDescent="0.25">
      <c r="B55" s="411" t="s">
        <v>61</v>
      </c>
      <c r="C55" s="411"/>
      <c r="D55" s="128">
        <v>7</v>
      </c>
      <c r="E55" s="251">
        <v>3</v>
      </c>
      <c r="F55" s="245" t="s">
        <v>48</v>
      </c>
      <c r="G55" s="216" t="s">
        <v>3</v>
      </c>
      <c r="H55" s="244" t="s">
        <v>0</v>
      </c>
      <c r="I55" s="219" t="s">
        <v>300</v>
      </c>
      <c r="J55" s="366"/>
      <c r="K55" s="366"/>
      <c r="L55" s="366"/>
      <c r="M55" s="366"/>
      <c r="N55" s="366"/>
      <c r="O55" s="366"/>
      <c r="P55" s="366"/>
      <c r="Q55" s="366"/>
      <c r="R55" s="366"/>
      <c r="S55" s="366"/>
      <c r="T55" s="366"/>
      <c r="U55" s="366"/>
      <c r="V55" s="366"/>
      <c r="W55" s="366"/>
      <c r="EN55" s="85">
        <v>10.5</v>
      </c>
      <c r="EO55" s="83">
        <v>10.5</v>
      </c>
      <c r="EP55" s="83">
        <v>10.5</v>
      </c>
      <c r="EQ55" s="83">
        <v>10.5</v>
      </c>
      <c r="ER55" s="83">
        <v>5</v>
      </c>
      <c r="ES55" s="83"/>
      <c r="ET55" s="83"/>
      <c r="EU55" s="83"/>
      <c r="EV55" s="83"/>
      <c r="EW55" s="83"/>
      <c r="EX55" s="83"/>
      <c r="EY55" s="83"/>
      <c r="EZ55" s="83"/>
      <c r="FA55" s="83"/>
      <c r="FB55" s="83"/>
      <c r="FC55" s="83"/>
      <c r="FD55" s="83"/>
      <c r="FE55" s="83"/>
      <c r="FF55" s="83"/>
      <c r="FG55" s="83"/>
      <c r="FH55" s="83"/>
      <c r="FI55" s="83"/>
      <c r="FJ55" s="83"/>
      <c r="FK55" s="83"/>
      <c r="FL55" s="83"/>
      <c r="FM55" s="83"/>
      <c r="FN55" s="83"/>
      <c r="FO55" s="83"/>
      <c r="FP55" s="83"/>
      <c r="FQ55" s="83"/>
      <c r="FR55" s="84"/>
      <c r="FS55" s="83"/>
      <c r="FT55" s="286">
        <v>5</v>
      </c>
      <c r="FU55" s="286">
        <v>10.5</v>
      </c>
      <c r="FV55" s="286">
        <v>10.5</v>
      </c>
      <c r="FW55" s="286">
        <v>10.5</v>
      </c>
      <c r="FX55" s="286">
        <v>10.5</v>
      </c>
      <c r="FY55" s="286">
        <v>10.5</v>
      </c>
      <c r="FZ55" s="286">
        <v>10.5</v>
      </c>
      <c r="GA55" s="286">
        <v>10.5</v>
      </c>
      <c r="GB55" s="286">
        <v>10.5</v>
      </c>
      <c r="GC55" s="286">
        <v>10.5</v>
      </c>
      <c r="GD55" s="286">
        <v>10.5</v>
      </c>
      <c r="GE55" s="286">
        <v>10.5</v>
      </c>
      <c r="GF55" s="286">
        <v>10.5</v>
      </c>
      <c r="GG55" s="286">
        <v>10.5</v>
      </c>
      <c r="GH55" s="286">
        <v>5</v>
      </c>
      <c r="GI55" s="286">
        <v>10.5</v>
      </c>
      <c r="GJ55" s="286">
        <v>10.5</v>
      </c>
      <c r="GK55" s="286">
        <v>10.5</v>
      </c>
      <c r="GL55" s="286">
        <v>10.5</v>
      </c>
      <c r="GM55" s="286">
        <v>10.5</v>
      </c>
      <c r="GN55" s="286">
        <v>10.5</v>
      </c>
      <c r="GO55" s="286">
        <v>10.5</v>
      </c>
      <c r="GP55" s="286">
        <v>10.5</v>
      </c>
      <c r="GQ55" s="286">
        <v>10.5</v>
      </c>
      <c r="GR55" s="286">
        <v>10.5</v>
      </c>
      <c r="GS55" s="286">
        <v>10.5</v>
      </c>
      <c r="GT55" s="286">
        <v>10.5</v>
      </c>
      <c r="GU55" s="286">
        <v>10.5</v>
      </c>
      <c r="GV55" s="295">
        <v>5</v>
      </c>
      <c r="GW55" s="125"/>
      <c r="MS55" s="1"/>
    </row>
    <row r="56" spans="2:357" ht="15.75" hidden="1" x14ac:dyDescent="0.25">
      <c r="B56" s="410" t="s">
        <v>50</v>
      </c>
      <c r="C56" s="410"/>
      <c r="D56" s="128">
        <v>2</v>
      </c>
      <c r="E56" s="251">
        <v>4</v>
      </c>
      <c r="F56" s="245" t="s">
        <v>51</v>
      </c>
      <c r="G56" s="216" t="s">
        <v>1</v>
      </c>
      <c r="H56" s="244" t="s">
        <v>1</v>
      </c>
      <c r="I56" s="220" t="s">
        <v>303</v>
      </c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EN56" s="258"/>
      <c r="EO56" s="83"/>
      <c r="EP56" s="157" t="s">
        <v>201</v>
      </c>
      <c r="EQ56" s="157" t="s">
        <v>201</v>
      </c>
      <c r="ER56" s="83">
        <v>5</v>
      </c>
      <c r="ES56" s="83">
        <v>10.5</v>
      </c>
      <c r="ET56" s="83">
        <v>10.5</v>
      </c>
      <c r="EU56" s="83">
        <v>10.5</v>
      </c>
      <c r="EV56" s="83">
        <v>10.5</v>
      </c>
      <c r="EW56" s="83">
        <v>10.5</v>
      </c>
      <c r="EX56" s="83">
        <v>10.5</v>
      </c>
      <c r="EY56" s="83">
        <v>10.5</v>
      </c>
      <c r="EZ56" s="83">
        <v>10.5</v>
      </c>
      <c r="FA56" s="83">
        <v>10.5</v>
      </c>
      <c r="FB56" s="83">
        <v>10.5</v>
      </c>
      <c r="FC56" s="83">
        <v>10.5</v>
      </c>
      <c r="FD56" s="83">
        <v>10.5</v>
      </c>
      <c r="FE56" s="83">
        <v>10.5</v>
      </c>
      <c r="FF56" s="83">
        <v>5</v>
      </c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298" t="s">
        <v>201</v>
      </c>
      <c r="FS56" s="157" t="s">
        <v>201</v>
      </c>
      <c r="FT56" s="286">
        <v>5</v>
      </c>
      <c r="FU56" s="286">
        <v>10.5</v>
      </c>
      <c r="FV56" s="286">
        <v>10.5</v>
      </c>
      <c r="FW56" s="286">
        <v>10.5</v>
      </c>
      <c r="FX56" s="286">
        <v>10.5</v>
      </c>
      <c r="FY56" s="286">
        <v>10.5</v>
      </c>
      <c r="FZ56" s="286">
        <v>10.5</v>
      </c>
      <c r="GA56" s="286">
        <v>10.5</v>
      </c>
      <c r="GB56" s="286">
        <v>10.5</v>
      </c>
      <c r="GC56" s="286">
        <v>10.5</v>
      </c>
      <c r="GD56" s="286">
        <v>10.5</v>
      </c>
      <c r="GE56" s="286">
        <v>10.5</v>
      </c>
      <c r="GF56" s="286">
        <v>10.5</v>
      </c>
      <c r="GG56" s="286">
        <v>10.5</v>
      </c>
      <c r="GH56" s="286">
        <v>5</v>
      </c>
      <c r="GI56" s="286">
        <v>10.5</v>
      </c>
      <c r="GJ56" s="286">
        <v>10.5</v>
      </c>
      <c r="GK56" s="286">
        <v>10.5</v>
      </c>
      <c r="GL56" s="286">
        <v>10.5</v>
      </c>
      <c r="GM56" s="286">
        <v>10.5</v>
      </c>
      <c r="GN56" s="286">
        <v>10.5</v>
      </c>
      <c r="GO56" s="286">
        <v>5</v>
      </c>
      <c r="GP56" s="83"/>
      <c r="GQ56" s="83"/>
      <c r="GR56" s="83"/>
      <c r="GS56" s="83"/>
      <c r="GT56" s="157" t="s">
        <v>201</v>
      </c>
      <c r="GU56" s="157" t="s">
        <v>201</v>
      </c>
      <c r="GV56" s="84">
        <v>5</v>
      </c>
      <c r="GW56" s="125"/>
      <c r="MS56" s="1"/>
    </row>
    <row r="57" spans="2:357" ht="15.75" hidden="1" x14ac:dyDescent="0.25">
      <c r="B57" s="413" t="s">
        <v>75</v>
      </c>
      <c r="C57" s="413"/>
      <c r="D57" s="128">
        <v>3</v>
      </c>
      <c r="E57" s="251">
        <v>4</v>
      </c>
      <c r="F57" s="245" t="s">
        <v>48</v>
      </c>
      <c r="G57" s="216" t="s">
        <v>2</v>
      </c>
      <c r="H57" s="244" t="s">
        <v>1</v>
      </c>
      <c r="I57" s="220" t="s">
        <v>305</v>
      </c>
      <c r="J57" s="365"/>
      <c r="K57" s="365"/>
      <c r="L57" s="365"/>
      <c r="M57" s="365"/>
      <c r="N57" s="365"/>
      <c r="O57" s="365"/>
      <c r="P57" s="365"/>
      <c r="Q57" s="365"/>
      <c r="R57" s="365"/>
      <c r="S57" s="365"/>
      <c r="T57" s="365"/>
      <c r="U57" s="365"/>
      <c r="V57" s="365"/>
      <c r="W57" s="365"/>
      <c r="EN57" s="85"/>
      <c r="EO57" s="83"/>
      <c r="EP57" s="157" t="s">
        <v>201</v>
      </c>
      <c r="EQ57" s="157" t="s">
        <v>201</v>
      </c>
      <c r="ER57" s="83">
        <v>5</v>
      </c>
      <c r="ES57" s="83">
        <v>10.5</v>
      </c>
      <c r="ET57" s="83">
        <v>10.5</v>
      </c>
      <c r="EU57" s="83">
        <v>10.5</v>
      </c>
      <c r="EV57" s="83">
        <v>10.5</v>
      </c>
      <c r="EW57" s="83">
        <v>10.5</v>
      </c>
      <c r="EX57" s="83">
        <v>10.5</v>
      </c>
      <c r="EY57" s="83">
        <v>10.5</v>
      </c>
      <c r="EZ57" s="83">
        <v>10.5</v>
      </c>
      <c r="FA57" s="83">
        <v>10.5</v>
      </c>
      <c r="FB57" s="83">
        <v>10.5</v>
      </c>
      <c r="FC57" s="83">
        <v>5</v>
      </c>
      <c r="FD57" s="249"/>
      <c r="FE57" s="249"/>
      <c r="FF57" s="249"/>
      <c r="FG57" s="249"/>
      <c r="FH57" s="249"/>
      <c r="FI57" s="249"/>
      <c r="FJ57" s="249"/>
      <c r="FK57" s="249"/>
      <c r="FL57" s="249"/>
      <c r="FM57" s="249"/>
      <c r="FN57" s="249"/>
      <c r="FO57" s="249"/>
      <c r="FP57" s="249"/>
      <c r="FQ57" s="249"/>
      <c r="FR57" s="298" t="s">
        <v>201</v>
      </c>
      <c r="FS57" s="157" t="s">
        <v>201</v>
      </c>
      <c r="FT57" s="227">
        <v>5</v>
      </c>
      <c r="FU57" s="227">
        <v>10.5</v>
      </c>
      <c r="FV57" s="227">
        <v>10.5</v>
      </c>
      <c r="FW57" s="227">
        <v>10.5</v>
      </c>
      <c r="FX57" s="227">
        <v>10.5</v>
      </c>
      <c r="FY57" s="227">
        <v>10.5</v>
      </c>
      <c r="FZ57" s="227">
        <v>10.5</v>
      </c>
      <c r="GA57" s="227">
        <v>10.5</v>
      </c>
      <c r="GB57" s="227">
        <v>10.5</v>
      </c>
      <c r="GC57" s="227">
        <v>10.5</v>
      </c>
      <c r="GD57" s="227">
        <v>10.5</v>
      </c>
      <c r="GE57" s="227">
        <v>10.5</v>
      </c>
      <c r="GF57" s="227">
        <v>10.5</v>
      </c>
      <c r="GG57" s="227">
        <v>10.5</v>
      </c>
      <c r="GH57" s="227">
        <v>5</v>
      </c>
      <c r="GI57" s="83"/>
      <c r="GJ57" s="83"/>
      <c r="GK57" s="83"/>
      <c r="GL57" s="83"/>
      <c r="GM57" s="83"/>
      <c r="GN57" s="83"/>
      <c r="GO57" s="83"/>
      <c r="GP57" s="83"/>
      <c r="GQ57" s="83"/>
      <c r="GR57" s="83"/>
      <c r="GS57" s="83"/>
      <c r="GT57" s="157" t="s">
        <v>201</v>
      </c>
      <c r="GU57" s="157" t="s">
        <v>201</v>
      </c>
      <c r="GV57" s="84">
        <v>5</v>
      </c>
      <c r="GW57" s="300"/>
      <c r="MS57" s="1"/>
    </row>
    <row r="58" spans="2:357" ht="15.75" hidden="1" x14ac:dyDescent="0.25">
      <c r="B58" s="414" t="s">
        <v>73</v>
      </c>
      <c r="C58" s="414"/>
      <c r="D58" s="128">
        <v>4</v>
      </c>
      <c r="E58" s="251">
        <v>4</v>
      </c>
      <c r="F58" s="245" t="s">
        <v>48</v>
      </c>
      <c r="G58" s="216" t="s">
        <v>3</v>
      </c>
      <c r="H58" s="244" t="s">
        <v>1</v>
      </c>
      <c r="I58" s="220" t="s">
        <v>307</v>
      </c>
      <c r="J58" s="365"/>
      <c r="K58" s="365"/>
      <c r="L58" s="365"/>
      <c r="M58" s="365"/>
      <c r="N58" s="365"/>
      <c r="O58" s="365"/>
      <c r="P58" s="365"/>
      <c r="Q58" s="365"/>
      <c r="R58" s="365"/>
      <c r="S58" s="365"/>
      <c r="T58" s="365"/>
      <c r="U58" s="365"/>
      <c r="V58" s="365"/>
      <c r="W58" s="365"/>
      <c r="EN58" s="258"/>
      <c r="EO58" s="83"/>
      <c r="EP58" s="157" t="s">
        <v>201</v>
      </c>
      <c r="EQ58" s="157" t="s">
        <v>201</v>
      </c>
      <c r="ER58" s="227">
        <v>5</v>
      </c>
      <c r="ES58" s="227">
        <v>10.5</v>
      </c>
      <c r="ET58" s="227">
        <v>10.5</v>
      </c>
      <c r="EU58" s="227">
        <v>10.5</v>
      </c>
      <c r="EV58" s="227">
        <v>10.5</v>
      </c>
      <c r="EW58" s="227">
        <v>10.5</v>
      </c>
      <c r="EX58" s="227">
        <v>10.5</v>
      </c>
      <c r="EY58" s="227">
        <v>10.5</v>
      </c>
      <c r="EZ58" s="227">
        <v>10.5</v>
      </c>
      <c r="FA58" s="227">
        <v>10.5</v>
      </c>
      <c r="FB58" s="227">
        <v>10.5</v>
      </c>
      <c r="FC58" s="227">
        <v>10.5</v>
      </c>
      <c r="FD58" s="227">
        <v>10.5</v>
      </c>
      <c r="FE58" s="227">
        <v>10.5</v>
      </c>
      <c r="FF58" s="227">
        <v>5</v>
      </c>
      <c r="FG58" s="83"/>
      <c r="FH58" s="83"/>
      <c r="FI58" s="83"/>
      <c r="FJ58" s="83"/>
      <c r="FK58" s="83"/>
      <c r="FL58" s="83"/>
      <c r="FM58" s="83"/>
      <c r="FN58" s="83"/>
      <c r="FO58" s="83"/>
      <c r="FP58" s="83"/>
      <c r="FQ58" s="83"/>
      <c r="FR58" s="298" t="s">
        <v>201</v>
      </c>
      <c r="FS58" s="157" t="s">
        <v>201</v>
      </c>
      <c r="FT58" s="286">
        <v>5</v>
      </c>
      <c r="FU58" s="286">
        <v>10.5</v>
      </c>
      <c r="FV58" s="286">
        <v>10.5</v>
      </c>
      <c r="FW58" s="286">
        <v>10.5</v>
      </c>
      <c r="FX58" s="286">
        <v>10.5</v>
      </c>
      <c r="FY58" s="286">
        <v>10.5</v>
      </c>
      <c r="FZ58" s="286">
        <v>10.5</v>
      </c>
      <c r="GA58" s="286">
        <v>10.5</v>
      </c>
      <c r="GB58" s="286">
        <v>10.5</v>
      </c>
      <c r="GC58" s="286">
        <v>10.5</v>
      </c>
      <c r="GD58" s="286">
        <v>10.5</v>
      </c>
      <c r="GE58" s="286">
        <v>10.5</v>
      </c>
      <c r="GF58" s="286">
        <v>10.5</v>
      </c>
      <c r="GG58" s="286">
        <v>10.5</v>
      </c>
      <c r="GH58" s="286">
        <v>5</v>
      </c>
      <c r="GI58" s="83"/>
      <c r="GJ58" s="83"/>
      <c r="GK58" s="83"/>
      <c r="GL58" s="83"/>
      <c r="GM58" s="83"/>
      <c r="GN58" s="83"/>
      <c r="GO58" s="83"/>
      <c r="GP58" s="83"/>
      <c r="GQ58" s="83"/>
      <c r="GR58" s="83"/>
      <c r="GS58" s="83"/>
      <c r="GT58" s="157" t="s">
        <v>201</v>
      </c>
      <c r="GU58" s="157" t="s">
        <v>201</v>
      </c>
      <c r="GV58" s="229">
        <v>5</v>
      </c>
      <c r="GW58" s="300"/>
      <c r="MS58" s="1"/>
    </row>
    <row r="59" spans="2:357" ht="15.75" hidden="1" x14ac:dyDescent="0.25">
      <c r="B59" s="412" t="s">
        <v>66</v>
      </c>
      <c r="C59" s="412"/>
      <c r="D59" s="128">
        <v>5</v>
      </c>
      <c r="E59" s="251">
        <v>4</v>
      </c>
      <c r="F59" s="245" t="s">
        <v>48</v>
      </c>
      <c r="G59" s="216" t="s">
        <v>3</v>
      </c>
      <c r="H59" s="244" t="s">
        <v>1</v>
      </c>
      <c r="I59" s="220" t="s">
        <v>303</v>
      </c>
      <c r="J59" s="365"/>
      <c r="K59" s="365"/>
      <c r="L59" s="365"/>
      <c r="M59" s="365"/>
      <c r="N59" s="365"/>
      <c r="O59" s="365"/>
      <c r="P59" s="365"/>
      <c r="Q59" s="365"/>
      <c r="R59" s="365"/>
      <c r="S59" s="365"/>
      <c r="T59" s="365"/>
      <c r="U59" s="365"/>
      <c r="V59" s="365"/>
      <c r="W59" s="365"/>
      <c r="EN59" s="258"/>
      <c r="EO59" s="83"/>
      <c r="EP59" s="157" t="s">
        <v>201</v>
      </c>
      <c r="EQ59" s="157" t="s">
        <v>201</v>
      </c>
      <c r="ER59" s="83">
        <v>5</v>
      </c>
      <c r="ES59" s="83">
        <v>10.5</v>
      </c>
      <c r="ET59" s="83">
        <v>10.5</v>
      </c>
      <c r="EU59" s="83">
        <v>10.5</v>
      </c>
      <c r="EV59" s="83">
        <v>10.5</v>
      </c>
      <c r="EW59" s="83">
        <v>10.5</v>
      </c>
      <c r="EX59" s="83">
        <v>10.5</v>
      </c>
      <c r="EY59" s="83">
        <v>10.5</v>
      </c>
      <c r="EZ59" s="83">
        <v>10.5</v>
      </c>
      <c r="FA59" s="83">
        <v>10.5</v>
      </c>
      <c r="FB59" s="83">
        <v>10.5</v>
      </c>
      <c r="FC59" s="83">
        <v>10.5</v>
      </c>
      <c r="FD59" s="83">
        <v>10.5</v>
      </c>
      <c r="FE59" s="83">
        <v>10.5</v>
      </c>
      <c r="FF59" s="83">
        <v>5</v>
      </c>
      <c r="FG59" s="83"/>
      <c r="FH59" s="83"/>
      <c r="FI59" s="83"/>
      <c r="FJ59" s="83"/>
      <c r="FK59" s="83"/>
      <c r="FL59" s="83"/>
      <c r="FM59" s="83"/>
      <c r="FN59" s="83"/>
      <c r="FO59" s="83"/>
      <c r="FP59" s="83"/>
      <c r="FQ59" s="83"/>
      <c r="FR59" s="298" t="s">
        <v>201</v>
      </c>
      <c r="FS59" s="157" t="s">
        <v>201</v>
      </c>
      <c r="FT59" s="286">
        <v>5</v>
      </c>
      <c r="FU59" s="286">
        <v>10.5</v>
      </c>
      <c r="FV59" s="286">
        <v>10.5</v>
      </c>
      <c r="FW59" s="286">
        <v>10.5</v>
      </c>
      <c r="FX59" s="286">
        <v>10.5</v>
      </c>
      <c r="FY59" s="286">
        <v>10.5</v>
      </c>
      <c r="FZ59" s="286">
        <v>10.5</v>
      </c>
      <c r="GA59" s="286">
        <v>10.5</v>
      </c>
      <c r="GB59" s="286">
        <v>10.5</v>
      </c>
      <c r="GC59" s="286">
        <v>10.5</v>
      </c>
      <c r="GD59" s="286">
        <v>10.5</v>
      </c>
      <c r="GE59" s="286">
        <v>10.5</v>
      </c>
      <c r="GF59" s="286">
        <v>10.5</v>
      </c>
      <c r="GG59" s="286">
        <v>10.5</v>
      </c>
      <c r="GH59" s="286">
        <v>5</v>
      </c>
      <c r="GI59" s="83"/>
      <c r="GJ59" s="83"/>
      <c r="GK59" s="83"/>
      <c r="GL59" s="83"/>
      <c r="GM59" s="83"/>
      <c r="GN59" s="83"/>
      <c r="GO59" s="83"/>
      <c r="GP59" s="83"/>
      <c r="GQ59" s="83"/>
      <c r="GR59" s="83"/>
      <c r="GS59" s="83"/>
      <c r="GT59" s="157" t="s">
        <v>201</v>
      </c>
      <c r="GU59" s="157" t="s">
        <v>201</v>
      </c>
      <c r="GV59" s="84">
        <v>5</v>
      </c>
      <c r="GW59" s="300"/>
      <c r="MS59" s="1"/>
    </row>
    <row r="60" spans="2:357" ht="15.75" hidden="1" x14ac:dyDescent="0.25">
      <c r="B60" s="412" t="s">
        <v>72</v>
      </c>
      <c r="C60" s="412"/>
      <c r="D60" s="128">
        <v>9</v>
      </c>
      <c r="E60" s="251">
        <v>4</v>
      </c>
      <c r="F60" s="245" t="s">
        <v>48</v>
      </c>
      <c r="G60" s="216" t="s">
        <v>3</v>
      </c>
      <c r="H60" s="244" t="s">
        <v>1</v>
      </c>
      <c r="I60" s="220" t="s">
        <v>303</v>
      </c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EN60" s="258"/>
      <c r="EO60" s="83"/>
      <c r="EP60" s="157" t="s">
        <v>201</v>
      </c>
      <c r="EQ60" s="157" t="s">
        <v>201</v>
      </c>
      <c r="ER60" s="83">
        <v>5</v>
      </c>
      <c r="ES60" s="83">
        <v>10.5</v>
      </c>
      <c r="ET60" s="83">
        <v>10.5</v>
      </c>
      <c r="EU60" s="83">
        <v>10.5</v>
      </c>
      <c r="EV60" s="83">
        <v>10.5</v>
      </c>
      <c r="EW60" s="83">
        <v>10.5</v>
      </c>
      <c r="EX60" s="83">
        <v>10.5</v>
      </c>
      <c r="EY60" s="83">
        <v>10.5</v>
      </c>
      <c r="EZ60" s="83">
        <v>10.5</v>
      </c>
      <c r="FA60" s="83">
        <v>10.5</v>
      </c>
      <c r="FB60" s="83">
        <v>10.5</v>
      </c>
      <c r="FC60" s="83">
        <v>10.5</v>
      </c>
      <c r="FD60" s="83">
        <v>10.5</v>
      </c>
      <c r="FE60" s="83">
        <v>10.5</v>
      </c>
      <c r="FF60" s="83">
        <v>5</v>
      </c>
      <c r="FG60" s="83"/>
      <c r="FH60" s="83"/>
      <c r="FI60" s="83"/>
      <c r="FJ60" s="83"/>
      <c r="FK60" s="83"/>
      <c r="FL60" s="83"/>
      <c r="FM60" s="83"/>
      <c r="FN60" s="83"/>
      <c r="FO60" s="83"/>
      <c r="FP60" s="83"/>
      <c r="FQ60" s="83"/>
      <c r="FR60" s="298" t="s">
        <v>201</v>
      </c>
      <c r="FS60" s="157" t="s">
        <v>201</v>
      </c>
      <c r="FT60" s="286">
        <v>5</v>
      </c>
      <c r="FU60" s="286">
        <v>10.5</v>
      </c>
      <c r="FV60" s="286">
        <v>10.5</v>
      </c>
      <c r="FW60" s="286">
        <v>10.5</v>
      </c>
      <c r="FX60" s="286">
        <v>10.5</v>
      </c>
      <c r="FY60" s="286">
        <v>10.5</v>
      </c>
      <c r="FZ60" s="286">
        <v>10.5</v>
      </c>
      <c r="GA60" s="286">
        <v>10.5</v>
      </c>
      <c r="GB60" s="286">
        <v>10.5</v>
      </c>
      <c r="GC60" s="286">
        <v>10.5</v>
      </c>
      <c r="GD60" s="286">
        <v>10.5</v>
      </c>
      <c r="GE60" s="286">
        <v>10.5</v>
      </c>
      <c r="GF60" s="286">
        <v>10.5</v>
      </c>
      <c r="GG60" s="286">
        <v>10.5</v>
      </c>
      <c r="GH60" s="286">
        <v>5</v>
      </c>
      <c r="GI60" s="286">
        <v>10.5</v>
      </c>
      <c r="GJ60" s="286">
        <v>10.5</v>
      </c>
      <c r="GK60" s="286">
        <v>10.5</v>
      </c>
      <c r="GL60" s="286">
        <v>10.5</v>
      </c>
      <c r="GM60" s="286">
        <v>10.5</v>
      </c>
      <c r="GN60" s="286">
        <v>10.5</v>
      </c>
      <c r="GO60" s="286">
        <v>5</v>
      </c>
      <c r="GP60" s="83"/>
      <c r="GQ60" s="83"/>
      <c r="GR60" s="83"/>
      <c r="GS60" s="83"/>
      <c r="GT60" s="157" t="s">
        <v>201</v>
      </c>
      <c r="GU60" s="157" t="s">
        <v>201</v>
      </c>
      <c r="GV60" s="84">
        <v>5</v>
      </c>
      <c r="GW60" s="125"/>
      <c r="MS60" s="1"/>
    </row>
    <row r="61" spans="2:357" ht="15.75" hidden="1" x14ac:dyDescent="0.25">
      <c r="B61" s="412" t="s">
        <v>76</v>
      </c>
      <c r="C61" s="412"/>
      <c r="D61" s="128">
        <v>10</v>
      </c>
      <c r="E61" s="251">
        <v>4</v>
      </c>
      <c r="F61" s="245" t="s">
        <v>48</v>
      </c>
      <c r="G61" s="216" t="s">
        <v>2</v>
      </c>
      <c r="H61" s="244" t="s">
        <v>1</v>
      </c>
      <c r="I61" s="220" t="s">
        <v>303</v>
      </c>
      <c r="J61" s="365"/>
      <c r="K61" s="365"/>
      <c r="L61" s="365"/>
      <c r="M61" s="365"/>
      <c r="N61" s="365"/>
      <c r="O61" s="365"/>
      <c r="P61" s="365"/>
      <c r="Q61" s="365"/>
      <c r="R61" s="365"/>
      <c r="S61" s="365"/>
      <c r="T61" s="365"/>
      <c r="U61" s="365"/>
      <c r="V61" s="365"/>
      <c r="W61" s="365"/>
      <c r="EN61" s="85"/>
      <c r="EO61" s="83"/>
      <c r="EP61" s="83"/>
      <c r="EQ61" s="83"/>
      <c r="ER61" s="83">
        <v>5</v>
      </c>
      <c r="ES61" s="83">
        <v>10.5</v>
      </c>
      <c r="ET61" s="83">
        <v>10.5</v>
      </c>
      <c r="EU61" s="83">
        <v>10.5</v>
      </c>
      <c r="EV61" s="83">
        <v>10.5</v>
      </c>
      <c r="EW61" s="83">
        <v>10.5</v>
      </c>
      <c r="EX61" s="83">
        <v>10.5</v>
      </c>
      <c r="EY61" s="83">
        <v>10.5</v>
      </c>
      <c r="EZ61" s="83">
        <v>10.5</v>
      </c>
      <c r="FA61" s="83">
        <v>10.5</v>
      </c>
      <c r="FB61" s="83">
        <v>10.5</v>
      </c>
      <c r="FC61" s="83">
        <v>10.5</v>
      </c>
      <c r="FD61" s="83">
        <v>10.5</v>
      </c>
      <c r="FE61" s="83">
        <v>10.5</v>
      </c>
      <c r="FF61" s="83">
        <v>5</v>
      </c>
      <c r="FG61" s="83"/>
      <c r="FH61" s="83"/>
      <c r="FI61" s="83"/>
      <c r="FJ61" s="83"/>
      <c r="FK61" s="83"/>
      <c r="FL61" s="83"/>
      <c r="FM61" s="83"/>
      <c r="FN61" s="83"/>
      <c r="FO61" s="83"/>
      <c r="FP61" s="83"/>
      <c r="FQ61" s="83"/>
      <c r="FR61" s="84"/>
      <c r="FS61" s="83"/>
      <c r="FT61" s="286">
        <v>5</v>
      </c>
      <c r="FU61" s="286">
        <v>10.5</v>
      </c>
      <c r="FV61" s="286">
        <v>10.5</v>
      </c>
      <c r="FW61" s="286">
        <v>10.5</v>
      </c>
      <c r="FX61" s="286">
        <v>10.5</v>
      </c>
      <c r="FY61" s="286">
        <v>10.5</v>
      </c>
      <c r="FZ61" s="286">
        <v>10.5</v>
      </c>
      <c r="GA61" s="286">
        <v>10.5</v>
      </c>
      <c r="GB61" s="286">
        <v>10.5</v>
      </c>
      <c r="GC61" s="286">
        <v>10.5</v>
      </c>
      <c r="GD61" s="286">
        <v>10.5</v>
      </c>
      <c r="GE61" s="286">
        <v>10.5</v>
      </c>
      <c r="GF61" s="286">
        <v>10.5</v>
      </c>
      <c r="GG61" s="286">
        <v>10.5</v>
      </c>
      <c r="GH61" s="286">
        <v>5</v>
      </c>
      <c r="GI61" s="83"/>
      <c r="GJ61" s="83"/>
      <c r="GK61" s="83"/>
      <c r="GL61" s="83"/>
      <c r="GM61" s="83"/>
      <c r="GN61" s="83"/>
      <c r="GO61" s="83"/>
      <c r="GP61" s="83"/>
      <c r="GQ61" s="83"/>
      <c r="GR61" s="83"/>
      <c r="GS61" s="83"/>
      <c r="GT61" s="83"/>
      <c r="GU61" s="83"/>
      <c r="GV61" s="84">
        <v>5</v>
      </c>
      <c r="GW61" s="300"/>
      <c r="MS61" s="1"/>
    </row>
    <row r="62" spans="2:357" ht="15.75" hidden="1" x14ac:dyDescent="0.25">
      <c r="B62" s="254" t="s">
        <v>96</v>
      </c>
      <c r="C62" s="254"/>
      <c r="D62" s="51"/>
      <c r="E62" s="252"/>
      <c r="F62" s="110" t="s">
        <v>79</v>
      </c>
      <c r="G62" s="110"/>
      <c r="H62" s="110"/>
      <c r="I62" s="254" t="s">
        <v>262</v>
      </c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EN62" s="85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>
        <v>10</v>
      </c>
      <c r="EZ62" s="83">
        <v>10</v>
      </c>
      <c r="FA62" s="83">
        <v>10</v>
      </c>
      <c r="FB62" s="83">
        <v>10</v>
      </c>
      <c r="FC62" s="83">
        <v>10</v>
      </c>
      <c r="FD62" s="83">
        <v>10</v>
      </c>
      <c r="FE62" s="83">
        <v>10</v>
      </c>
      <c r="FF62" s="83">
        <v>10</v>
      </c>
      <c r="FG62" s="83">
        <v>10</v>
      </c>
      <c r="FH62" s="83">
        <v>10</v>
      </c>
      <c r="FI62" s="83">
        <v>10</v>
      </c>
      <c r="FJ62" s="83">
        <v>10</v>
      </c>
      <c r="FK62" s="83">
        <v>10</v>
      </c>
      <c r="FL62" s="83">
        <v>10</v>
      </c>
      <c r="FM62" s="83">
        <v>10</v>
      </c>
      <c r="FN62" s="83">
        <v>10</v>
      </c>
      <c r="FO62" s="83">
        <v>10</v>
      </c>
      <c r="FP62" s="83">
        <v>10</v>
      </c>
      <c r="FQ62" s="83">
        <v>10</v>
      </c>
      <c r="FR62" s="84">
        <v>10</v>
      </c>
      <c r="FS62" s="83">
        <v>10</v>
      </c>
      <c r="FT62" s="83">
        <v>10</v>
      </c>
      <c r="FU62" s="83">
        <v>10</v>
      </c>
      <c r="FV62" s="83">
        <v>10</v>
      </c>
      <c r="FW62" s="83">
        <v>10</v>
      </c>
      <c r="FX62" s="83">
        <v>10</v>
      </c>
      <c r="FY62" s="83">
        <v>10</v>
      </c>
      <c r="FZ62" s="83">
        <v>10</v>
      </c>
      <c r="GA62" s="83"/>
      <c r="GB62" s="83"/>
      <c r="GC62" s="83"/>
      <c r="GD62" s="83"/>
      <c r="GE62" s="83"/>
      <c r="GF62" s="83"/>
      <c r="GG62" s="83"/>
      <c r="GH62" s="83"/>
      <c r="GI62" s="83"/>
      <c r="GJ62" s="83"/>
      <c r="GK62" s="83"/>
      <c r="GL62" s="83"/>
      <c r="GM62" s="83"/>
      <c r="GN62" s="83"/>
      <c r="GO62" s="83"/>
      <c r="GP62" s="83"/>
      <c r="GQ62" s="83"/>
      <c r="GR62" s="83"/>
      <c r="GS62" s="83"/>
      <c r="GT62" s="83"/>
      <c r="GU62" s="83"/>
      <c r="GV62" s="84"/>
      <c r="MS62" s="1"/>
    </row>
    <row r="63" spans="2:357" ht="15.75" hidden="1" x14ac:dyDescent="0.25">
      <c r="B63" s="254" t="s">
        <v>80</v>
      </c>
      <c r="C63" s="254"/>
      <c r="D63" s="51"/>
      <c r="E63" s="252"/>
      <c r="F63" s="110" t="s">
        <v>79</v>
      </c>
      <c r="G63" s="110"/>
      <c r="H63" s="110"/>
      <c r="I63" s="254" t="s">
        <v>261</v>
      </c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EN63" s="85">
        <v>10</v>
      </c>
      <c r="EO63" s="83">
        <v>10</v>
      </c>
      <c r="EP63" s="83">
        <v>10</v>
      </c>
      <c r="EQ63" s="83">
        <v>10</v>
      </c>
      <c r="ER63" s="83">
        <v>10</v>
      </c>
      <c r="ES63" s="83">
        <v>10</v>
      </c>
      <c r="ET63" s="83">
        <v>10</v>
      </c>
      <c r="EU63" s="83">
        <v>10</v>
      </c>
      <c r="EV63" s="83">
        <v>10</v>
      </c>
      <c r="EW63" s="83">
        <v>10</v>
      </c>
      <c r="EX63" s="83">
        <v>10</v>
      </c>
      <c r="EY63" s="83"/>
      <c r="EZ63" s="83"/>
      <c r="FA63" s="83"/>
      <c r="FB63" s="83"/>
      <c r="FC63" s="83"/>
      <c r="FD63" s="83"/>
      <c r="FE63" s="83"/>
      <c r="FF63" s="83"/>
      <c r="FG63" s="83"/>
      <c r="FH63" s="83"/>
      <c r="FI63" s="83"/>
      <c r="FJ63" s="83"/>
      <c r="FK63" s="83"/>
      <c r="FL63" s="83"/>
      <c r="FM63" s="83"/>
      <c r="FN63" s="83"/>
      <c r="FO63" s="83"/>
      <c r="FP63" s="83"/>
      <c r="FQ63" s="83"/>
      <c r="FR63" s="84"/>
      <c r="FS63" s="83"/>
      <c r="FT63" s="83"/>
      <c r="FU63" s="83"/>
      <c r="FV63" s="83"/>
      <c r="FW63" s="83"/>
      <c r="FX63" s="83"/>
      <c r="FY63" s="83"/>
      <c r="FZ63" s="83"/>
      <c r="GA63" s="83">
        <v>10</v>
      </c>
      <c r="GB63" s="83">
        <v>10</v>
      </c>
      <c r="GC63" s="83">
        <v>10</v>
      </c>
      <c r="GD63" s="83">
        <v>10</v>
      </c>
      <c r="GE63" s="83">
        <v>10</v>
      </c>
      <c r="GF63" s="83">
        <v>10</v>
      </c>
      <c r="GG63" s="83">
        <v>10</v>
      </c>
      <c r="GH63" s="83">
        <v>10</v>
      </c>
      <c r="GI63" s="83">
        <v>10</v>
      </c>
      <c r="GJ63" s="83">
        <v>10</v>
      </c>
      <c r="GK63" s="83">
        <v>10</v>
      </c>
      <c r="GL63" s="83">
        <v>10</v>
      </c>
      <c r="GM63" s="83">
        <v>10</v>
      </c>
      <c r="GN63" s="83">
        <v>10</v>
      </c>
      <c r="GO63" s="83">
        <v>10</v>
      </c>
      <c r="GP63" s="83">
        <v>10</v>
      </c>
      <c r="GQ63" s="83">
        <v>10</v>
      </c>
      <c r="GR63" s="83">
        <v>10</v>
      </c>
      <c r="GS63" s="83">
        <v>10</v>
      </c>
      <c r="GT63" s="83">
        <v>10</v>
      </c>
      <c r="GU63" s="83">
        <v>10</v>
      </c>
      <c r="GV63" s="84">
        <v>10</v>
      </c>
      <c r="MS63" s="1"/>
    </row>
    <row r="64" spans="2:357" ht="15.75" hidden="1" x14ac:dyDescent="0.25">
      <c r="B64" s="254" t="s">
        <v>97</v>
      </c>
      <c r="C64" s="254"/>
      <c r="D64" s="51"/>
      <c r="E64" s="252"/>
      <c r="F64" s="110" t="s">
        <v>82</v>
      </c>
      <c r="G64" s="110"/>
      <c r="H64" s="110"/>
      <c r="I64" s="254" t="s">
        <v>259</v>
      </c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EN64" s="85">
        <v>10</v>
      </c>
      <c r="EO64" s="83">
        <v>10</v>
      </c>
      <c r="EP64" s="83">
        <v>10</v>
      </c>
      <c r="EQ64" s="83">
        <v>10</v>
      </c>
      <c r="ER64" s="83"/>
      <c r="ES64" s="83"/>
      <c r="ET64" s="83"/>
      <c r="EU64" s="83"/>
      <c r="EV64" s="83"/>
      <c r="EW64" s="83"/>
      <c r="EX64" s="83"/>
      <c r="EY64" s="83"/>
      <c r="EZ64" s="83"/>
      <c r="FA64" s="83"/>
      <c r="FB64" s="83"/>
      <c r="FC64" s="83"/>
      <c r="FD64" s="83"/>
      <c r="FE64" s="83"/>
      <c r="FF64" s="83"/>
      <c r="FG64" s="83"/>
      <c r="FH64" s="83"/>
      <c r="FI64" s="83"/>
      <c r="FJ64" s="83"/>
      <c r="FK64" s="83"/>
      <c r="FL64" s="83"/>
      <c r="FM64" s="83"/>
      <c r="FN64" s="83"/>
      <c r="FO64" s="83"/>
      <c r="FP64" s="83"/>
      <c r="FQ64" s="83"/>
      <c r="FR64" s="84"/>
      <c r="FS64" s="83"/>
      <c r="FT64" s="83">
        <v>10</v>
      </c>
      <c r="FU64" s="83">
        <v>10</v>
      </c>
      <c r="FV64" s="83">
        <v>10</v>
      </c>
      <c r="FW64" s="83">
        <v>10</v>
      </c>
      <c r="FX64" s="83">
        <v>10</v>
      </c>
      <c r="FY64" s="83">
        <v>10</v>
      </c>
      <c r="FZ64" s="83">
        <v>10</v>
      </c>
      <c r="GA64" s="83">
        <v>10</v>
      </c>
      <c r="GB64" s="83">
        <v>10</v>
      </c>
      <c r="GC64" s="83">
        <v>10</v>
      </c>
      <c r="GD64" s="83">
        <v>10</v>
      </c>
      <c r="GE64" s="83">
        <v>10</v>
      </c>
      <c r="GF64" s="83">
        <v>10</v>
      </c>
      <c r="GG64" s="83">
        <v>10</v>
      </c>
      <c r="GH64" s="83">
        <v>10</v>
      </c>
      <c r="GI64" s="83">
        <v>10</v>
      </c>
      <c r="GJ64" s="83">
        <v>10</v>
      </c>
      <c r="GK64" s="83">
        <v>10</v>
      </c>
      <c r="GL64" s="83">
        <v>10</v>
      </c>
      <c r="GM64" s="83">
        <v>10</v>
      </c>
      <c r="GN64" s="83">
        <v>10</v>
      </c>
      <c r="GO64" s="83">
        <v>10</v>
      </c>
      <c r="GP64" s="83">
        <v>10</v>
      </c>
      <c r="GQ64" s="83">
        <v>10</v>
      </c>
      <c r="GR64" s="83">
        <v>10</v>
      </c>
      <c r="GS64" s="83">
        <v>10</v>
      </c>
      <c r="GT64" s="83">
        <v>10</v>
      </c>
      <c r="GU64" s="83">
        <v>10</v>
      </c>
      <c r="GV64" s="84"/>
      <c r="MS64" s="1"/>
    </row>
    <row r="65" spans="2:357" ht="16.5" hidden="1" thickBot="1" x14ac:dyDescent="0.3">
      <c r="B65" s="254" t="s">
        <v>83</v>
      </c>
      <c r="C65" s="254"/>
      <c r="D65" s="51"/>
      <c r="E65" s="252"/>
      <c r="F65" s="110" t="s">
        <v>82</v>
      </c>
      <c r="G65" s="110"/>
      <c r="H65" s="110"/>
      <c r="I65" s="254" t="s">
        <v>260</v>
      </c>
      <c r="J65" s="367"/>
      <c r="K65" s="367"/>
      <c r="L65" s="367"/>
      <c r="M65" s="367"/>
      <c r="N65" s="367"/>
      <c r="O65" s="367"/>
      <c r="P65" s="367"/>
      <c r="Q65" s="367"/>
      <c r="R65" s="367"/>
      <c r="S65" s="367"/>
      <c r="T65" s="367"/>
      <c r="U65" s="367"/>
      <c r="V65" s="367"/>
      <c r="W65" s="367"/>
      <c r="EN65" s="86"/>
      <c r="EO65" s="87"/>
      <c r="EP65" s="87"/>
      <c r="EQ65" s="87"/>
      <c r="ER65" s="87">
        <v>10</v>
      </c>
      <c r="ES65" s="87">
        <v>10</v>
      </c>
      <c r="ET65" s="87">
        <v>10</v>
      </c>
      <c r="EU65" s="87">
        <v>10</v>
      </c>
      <c r="EV65" s="87">
        <v>10</v>
      </c>
      <c r="EW65" s="87">
        <v>10</v>
      </c>
      <c r="EX65" s="87">
        <v>10</v>
      </c>
      <c r="EY65" s="87">
        <v>10</v>
      </c>
      <c r="EZ65" s="87">
        <v>10</v>
      </c>
      <c r="FA65" s="87">
        <v>10</v>
      </c>
      <c r="FB65" s="87">
        <v>10</v>
      </c>
      <c r="FC65" s="87">
        <v>10</v>
      </c>
      <c r="FD65" s="87">
        <v>10</v>
      </c>
      <c r="FE65" s="87">
        <v>10</v>
      </c>
      <c r="FF65" s="87">
        <v>10</v>
      </c>
      <c r="FG65" s="87">
        <v>10</v>
      </c>
      <c r="FH65" s="87">
        <v>10</v>
      </c>
      <c r="FI65" s="87">
        <v>10</v>
      </c>
      <c r="FJ65" s="87">
        <v>10</v>
      </c>
      <c r="FK65" s="87">
        <v>10</v>
      </c>
      <c r="FL65" s="87">
        <v>10</v>
      </c>
      <c r="FM65" s="87">
        <v>10</v>
      </c>
      <c r="FN65" s="87">
        <v>10</v>
      </c>
      <c r="FO65" s="87">
        <v>10</v>
      </c>
      <c r="FP65" s="87">
        <v>10</v>
      </c>
      <c r="FQ65" s="87">
        <v>10</v>
      </c>
      <c r="FR65" s="88">
        <v>10</v>
      </c>
      <c r="FS65" s="87">
        <v>10</v>
      </c>
      <c r="FT65" s="87"/>
      <c r="FU65" s="87"/>
      <c r="FV65" s="87"/>
      <c r="FW65" s="87"/>
      <c r="FX65" s="87"/>
      <c r="FY65" s="87"/>
      <c r="FZ65" s="87"/>
      <c r="GA65" s="87"/>
      <c r="GB65" s="87"/>
      <c r="GC65" s="87"/>
      <c r="GD65" s="87"/>
      <c r="GE65" s="87"/>
      <c r="GF65" s="87"/>
      <c r="GG65" s="87"/>
      <c r="GH65" s="87"/>
      <c r="GI65" s="87"/>
      <c r="GJ65" s="87"/>
      <c r="GK65" s="87"/>
      <c r="GL65" s="87"/>
      <c r="GM65" s="87"/>
      <c r="GN65" s="87"/>
      <c r="GO65" s="87"/>
      <c r="GP65" s="87"/>
      <c r="GQ65" s="87"/>
      <c r="GR65" s="87"/>
      <c r="GS65" s="87"/>
      <c r="GT65" s="87"/>
      <c r="GU65" s="87"/>
      <c r="GV65" s="88">
        <v>10</v>
      </c>
      <c r="MS65" s="1"/>
    </row>
    <row r="66" spans="2:357" hidden="1" x14ac:dyDescent="0.25">
      <c r="B66" s="318"/>
      <c r="C66" s="318"/>
      <c r="EN66" s="272">
        <f t="shared" ref="EN66:FS66" si="8">COUNT(EN42:EN65)-COUNTIF(EN42:EN65,"=0")</f>
        <v>12</v>
      </c>
      <c r="EO66" s="272">
        <f t="shared" si="8"/>
        <v>12</v>
      </c>
      <c r="EP66" s="272">
        <f t="shared" si="8"/>
        <v>11</v>
      </c>
      <c r="EQ66" s="272">
        <f t="shared" si="8"/>
        <v>10</v>
      </c>
      <c r="ER66" s="272">
        <f t="shared" si="8"/>
        <v>16</v>
      </c>
      <c r="ES66" s="272">
        <f t="shared" si="8"/>
        <v>13</v>
      </c>
      <c r="ET66" s="272">
        <f t="shared" si="8"/>
        <v>13</v>
      </c>
      <c r="EU66" s="272">
        <f t="shared" si="8"/>
        <v>13</v>
      </c>
      <c r="EV66" s="272">
        <f t="shared" si="8"/>
        <v>12</v>
      </c>
      <c r="EW66" s="272">
        <f t="shared" si="8"/>
        <v>12</v>
      </c>
      <c r="EX66" s="272">
        <f t="shared" si="8"/>
        <v>12</v>
      </c>
      <c r="EY66" s="272">
        <f t="shared" si="8"/>
        <v>16</v>
      </c>
      <c r="EZ66" s="272">
        <f t="shared" si="8"/>
        <v>12</v>
      </c>
      <c r="FA66" s="272">
        <f t="shared" si="8"/>
        <v>12</v>
      </c>
      <c r="FB66" s="272">
        <f t="shared" si="8"/>
        <v>12</v>
      </c>
      <c r="FC66" s="272">
        <f t="shared" si="8"/>
        <v>12</v>
      </c>
      <c r="FD66" s="272">
        <f t="shared" si="8"/>
        <v>11</v>
      </c>
      <c r="FE66" s="272">
        <f t="shared" si="8"/>
        <v>11</v>
      </c>
      <c r="FF66" s="272">
        <f t="shared" si="8"/>
        <v>13</v>
      </c>
      <c r="FG66" s="272">
        <f t="shared" si="8"/>
        <v>8</v>
      </c>
      <c r="FH66" s="272">
        <f t="shared" si="8"/>
        <v>8</v>
      </c>
      <c r="FI66" s="272">
        <f t="shared" si="8"/>
        <v>8</v>
      </c>
      <c r="FJ66" s="272">
        <f t="shared" si="8"/>
        <v>8</v>
      </c>
      <c r="FK66" s="272">
        <f t="shared" si="8"/>
        <v>8</v>
      </c>
      <c r="FL66" s="272">
        <f t="shared" si="8"/>
        <v>8</v>
      </c>
      <c r="FM66" s="272">
        <f t="shared" si="8"/>
        <v>12</v>
      </c>
      <c r="FN66" s="272">
        <f t="shared" si="8"/>
        <v>8</v>
      </c>
      <c r="FO66" s="272">
        <f t="shared" si="8"/>
        <v>8</v>
      </c>
      <c r="FP66" s="272">
        <f t="shared" si="8"/>
        <v>8</v>
      </c>
      <c r="FQ66" s="272">
        <f t="shared" si="8"/>
        <v>8</v>
      </c>
      <c r="FR66" s="272">
        <f t="shared" si="8"/>
        <v>8</v>
      </c>
      <c r="FS66" s="272">
        <f t="shared" si="8"/>
        <v>8</v>
      </c>
      <c r="FT66" s="272">
        <f t="shared" ref="FT66:GV66" si="9">COUNT(FT42:FT65)-COUNTIF(FT42:FT65,"=0")</f>
        <v>22</v>
      </c>
      <c r="FU66" s="272">
        <f t="shared" si="9"/>
        <v>22</v>
      </c>
      <c r="FV66" s="272">
        <f t="shared" si="9"/>
        <v>22</v>
      </c>
      <c r="FW66" s="272">
        <f t="shared" si="9"/>
        <v>22</v>
      </c>
      <c r="FX66" s="272">
        <f t="shared" si="9"/>
        <v>22</v>
      </c>
      <c r="FY66" s="272">
        <f t="shared" si="9"/>
        <v>22</v>
      </c>
      <c r="FZ66" s="272">
        <f t="shared" si="9"/>
        <v>22</v>
      </c>
      <c r="GA66" s="272">
        <f t="shared" si="9"/>
        <v>22</v>
      </c>
      <c r="GB66" s="272">
        <f t="shared" si="9"/>
        <v>22</v>
      </c>
      <c r="GC66" s="272">
        <f t="shared" si="9"/>
        <v>22</v>
      </c>
      <c r="GD66" s="272">
        <f t="shared" si="9"/>
        <v>22</v>
      </c>
      <c r="GE66" s="272">
        <f t="shared" si="9"/>
        <v>22</v>
      </c>
      <c r="GF66" s="272">
        <f t="shared" si="9"/>
        <v>22</v>
      </c>
      <c r="GG66" s="272">
        <f t="shared" si="9"/>
        <v>22</v>
      </c>
      <c r="GH66" s="272">
        <f t="shared" si="9"/>
        <v>22</v>
      </c>
      <c r="GI66" s="272">
        <f t="shared" si="9"/>
        <v>12</v>
      </c>
      <c r="GJ66" s="272">
        <f t="shared" si="9"/>
        <v>12</v>
      </c>
      <c r="GK66" s="272">
        <f t="shared" si="9"/>
        <v>12</v>
      </c>
      <c r="GL66" s="272">
        <f t="shared" si="9"/>
        <v>12</v>
      </c>
      <c r="GM66" s="272">
        <f t="shared" si="9"/>
        <v>12</v>
      </c>
      <c r="GN66" s="272">
        <f t="shared" si="9"/>
        <v>12</v>
      </c>
      <c r="GO66" s="272">
        <f t="shared" si="9"/>
        <v>16</v>
      </c>
      <c r="GP66" s="272">
        <f t="shared" si="9"/>
        <v>10</v>
      </c>
      <c r="GQ66" s="272">
        <f t="shared" si="9"/>
        <v>10</v>
      </c>
      <c r="GR66" s="272">
        <f t="shared" si="9"/>
        <v>10</v>
      </c>
      <c r="GS66" s="272">
        <f t="shared" si="9"/>
        <v>10</v>
      </c>
      <c r="GT66" s="272">
        <f t="shared" si="9"/>
        <v>10</v>
      </c>
      <c r="GU66" s="272">
        <f t="shared" si="9"/>
        <v>10</v>
      </c>
      <c r="GV66" s="272">
        <f t="shared" si="9"/>
        <v>16</v>
      </c>
      <c r="MS66" s="1"/>
    </row>
    <row r="67" spans="2:357" ht="15.75" x14ac:dyDescent="0.25">
      <c r="B67" s="415" t="s">
        <v>393</v>
      </c>
      <c r="C67" s="415"/>
      <c r="F67" s="387" t="s">
        <v>394</v>
      </c>
      <c r="MS67" s="1"/>
    </row>
    <row r="68" spans="2:357" ht="15.75" x14ac:dyDescent="0.25">
      <c r="B68" s="441"/>
      <c r="C68" s="441"/>
      <c r="F68" s="387" t="s">
        <v>451</v>
      </c>
      <c r="MS68" s="1"/>
    </row>
    <row r="69" spans="2:357" x14ac:dyDescent="0.25">
      <c r="B69" s="318"/>
      <c r="C69" s="318"/>
      <c r="MS69" s="1"/>
    </row>
    <row r="70" spans="2:357" x14ac:dyDescent="0.25">
      <c r="B70" s="416"/>
      <c r="C70" s="416"/>
      <c r="F70" t="s">
        <v>389</v>
      </c>
      <c r="FC70" s="81"/>
      <c r="FD70" s="1"/>
      <c r="MS70" s="1"/>
    </row>
    <row r="71" spans="2:357" x14ac:dyDescent="0.25">
      <c r="MS71" s="1"/>
    </row>
    <row r="72" spans="2:357" x14ac:dyDescent="0.25">
      <c r="FC72" s="81"/>
      <c r="FD72" s="1"/>
      <c r="MS72" s="1"/>
    </row>
    <row r="73" spans="2:357" x14ac:dyDescent="0.25">
      <c r="F73" t="s">
        <v>390</v>
      </c>
      <c r="FC73" s="81"/>
      <c r="FD73" s="1"/>
      <c r="MS73" s="1"/>
    </row>
    <row r="74" spans="2:357" x14ac:dyDescent="0.25">
      <c r="F74" t="s">
        <v>391</v>
      </c>
      <c r="FC74" s="1"/>
      <c r="FD74" s="1"/>
      <c r="MS74" s="1"/>
    </row>
    <row r="75" spans="2:357" x14ac:dyDescent="0.25">
      <c r="FC75" s="1"/>
      <c r="FD75" s="1"/>
      <c r="MS75" s="1"/>
    </row>
    <row r="76" spans="2:357" x14ac:dyDescent="0.25">
      <c r="FC76" s="1"/>
      <c r="FD76" s="1"/>
      <c r="MS76" s="1"/>
    </row>
    <row r="77" spans="2:357" x14ac:dyDescent="0.25">
      <c r="FC77" s="1"/>
      <c r="FD77" s="1"/>
      <c r="MS77" s="1"/>
    </row>
    <row r="78" spans="2:357" x14ac:dyDescent="0.25">
      <c r="F78" s="170"/>
      <c r="FC78" s="1"/>
      <c r="FD78" s="1"/>
      <c r="MS78" s="1"/>
    </row>
    <row r="79" spans="2:357" x14ac:dyDescent="0.25">
      <c r="FC79" s="1"/>
      <c r="FD79" s="1"/>
      <c r="MS79" s="1"/>
    </row>
    <row r="80" spans="2:357" x14ac:dyDescent="0.25">
      <c r="MS80" s="1"/>
    </row>
    <row r="81" spans="357:357" x14ac:dyDescent="0.25">
      <c r="MS81" s="1"/>
    </row>
    <row r="82" spans="357:357" x14ac:dyDescent="0.25">
      <c r="MS82" s="1"/>
    </row>
  </sheetData>
  <autoFilter ref="B3:I33"/>
  <dataConsolidate/>
  <mergeCells count="12">
    <mergeCell ref="LP1:MS1"/>
    <mergeCell ref="MT1:NX1"/>
    <mergeCell ref="JG1:KJ1"/>
    <mergeCell ref="KK1:LO1"/>
    <mergeCell ref="IB1:JF1"/>
    <mergeCell ref="GW1:IA1"/>
    <mergeCell ref="FS1:GV1"/>
    <mergeCell ref="X1:BB1"/>
    <mergeCell ref="BC1:CD1"/>
    <mergeCell ref="CE1:DI1"/>
    <mergeCell ref="DJ1:EM1"/>
    <mergeCell ref="EN1:FR1"/>
  </mergeCells>
  <conditionalFormatting sqref="EN12:GH13 EN22:GZ22 EN20:GZ20 EN9:GY9 EN10:HT10 HK9:HT9 GW12:II13 EN21:IP21 EN11:JT11 EN23:HB23 HC20:IP20 IA10:IR10 JH10:LX10 IA9:JT9 HK23:KN23 EN5:JF7 JB17:JM18 JV17:KS18 EN8:PC8 JV5:KR6 JB16:KS16 JX7:KR7 JZ19:KA23 EN14:II18 LK6:LQ6 EN2:PC3 IX21:PC21 EN4:KR4 KT6:KV6 HK22:MA22 KC9:LQ9 KU16:LQ18 LZ9:PC9 EN19:PC19 LV18 MG10:PC10 LV16:PC16 LV17:LY17 MB17 JB15:LX15 MF15:PC15 EN25:PC29 EN24:MD24 KW11:PC11 LD23:PC23 JA20:PC20 MG17:PC18 KT4:PC5 MF24:PC24 MC22:PC22 JB12:PC14 KT7:PC7 LZ6:PC6">
    <cfRule type="expression" dxfId="184" priority="63">
      <formula>EN$3=TODAY()</formula>
    </cfRule>
  </conditionalFormatting>
  <conditionalFormatting sqref="GI12:GV12">
    <cfRule type="expression" dxfId="183" priority="62">
      <formula>GI$3=TODAY()</formula>
    </cfRule>
  </conditionalFormatting>
  <conditionalFormatting sqref="HC23">
    <cfRule type="expression" dxfId="182" priority="432">
      <formula>HD$3=TODAY()</formula>
    </cfRule>
  </conditionalFormatting>
  <conditionalFormatting sqref="GR13">
    <cfRule type="expression" dxfId="181" priority="61">
      <formula>GR$3=TODAY()</formula>
    </cfRule>
  </conditionalFormatting>
  <conditionalFormatting sqref="GS13">
    <cfRule type="expression" dxfId="180" priority="60">
      <formula>GS$3=TODAY()</formula>
    </cfRule>
  </conditionalFormatting>
  <conditionalFormatting sqref="HD23:HJ23">
    <cfRule type="expression" dxfId="179" priority="59">
      <formula>HD$3=TODAY()</formula>
    </cfRule>
  </conditionalFormatting>
  <conditionalFormatting sqref="HU9:HZ10">
    <cfRule type="expression" dxfId="178" priority="58">
      <formula>HU$3=TODAY()</formula>
    </cfRule>
  </conditionalFormatting>
  <conditionalFormatting sqref="IJ14:IK15">
    <cfRule type="expression" dxfId="177" priority="56">
      <formula>IJ$3=TODAY()</formula>
    </cfRule>
  </conditionalFormatting>
  <conditionalFormatting sqref="IJ12:IK12">
    <cfRule type="expression" dxfId="176" priority="55">
      <formula>IJ$3=TODAY()</formula>
    </cfRule>
  </conditionalFormatting>
  <conditionalFormatting sqref="IQ21:IW21">
    <cfRule type="expression" dxfId="175" priority="54">
      <formula>IQ$3=TODAY()</formula>
    </cfRule>
  </conditionalFormatting>
  <conditionalFormatting sqref="IL17:IZ17">
    <cfRule type="expression" dxfId="174" priority="53">
      <formula>IL$3=TODAY()</formula>
    </cfRule>
  </conditionalFormatting>
  <conditionalFormatting sqref="IL18:IZ18">
    <cfRule type="expression" dxfId="173" priority="52">
      <formula>IL$3=TODAY()</formula>
    </cfRule>
  </conditionalFormatting>
  <conditionalFormatting sqref="IL13:IZ13">
    <cfRule type="expression" dxfId="172" priority="51">
      <formula>IL$3=TODAY()</formula>
    </cfRule>
  </conditionalFormatting>
  <conditionalFormatting sqref="KH11:KV11">
    <cfRule type="expression" dxfId="171" priority="46">
      <formula>KH$3=TODAY()</formula>
    </cfRule>
  </conditionalFormatting>
  <conditionalFormatting sqref="KC11:KG11">
    <cfRule type="expression" dxfId="170" priority="48">
      <formula>KC$3=TODAY()</formula>
    </cfRule>
  </conditionalFormatting>
  <conditionalFormatting sqref="IJ13">
    <cfRule type="expression" dxfId="169" priority="45">
      <formula>IJ$3=TODAY()</formula>
    </cfRule>
  </conditionalFormatting>
  <conditionalFormatting sqref="IJ17:IJ18">
    <cfRule type="expression" dxfId="168" priority="44">
      <formula>IJ$3=TODAY()</formula>
    </cfRule>
  </conditionalFormatting>
  <conditionalFormatting sqref="IJ16">
    <cfRule type="expression" dxfId="167" priority="43">
      <formula>IJ$3=TODAY()</formula>
    </cfRule>
  </conditionalFormatting>
  <conditionalFormatting sqref="IK16">
    <cfRule type="expression" dxfId="166" priority="42">
      <formula>IK$3=TODAY()</formula>
    </cfRule>
  </conditionalFormatting>
  <conditionalFormatting sqref="IL16">
    <cfRule type="expression" dxfId="165" priority="41">
      <formula>IL$3=TODAY()</formula>
    </cfRule>
  </conditionalFormatting>
  <conditionalFormatting sqref="IM16">
    <cfRule type="expression" dxfId="164" priority="40">
      <formula>IM$3=TODAY()</formula>
    </cfRule>
  </conditionalFormatting>
  <conditionalFormatting sqref="IN16">
    <cfRule type="expression" dxfId="163" priority="39">
      <formula>IN$3=TODAY()</formula>
    </cfRule>
  </conditionalFormatting>
  <conditionalFormatting sqref="IO16">
    <cfRule type="expression" dxfId="162" priority="38">
      <formula>IO$3=TODAY()</formula>
    </cfRule>
  </conditionalFormatting>
  <conditionalFormatting sqref="IP16">
    <cfRule type="expression" dxfId="161" priority="37">
      <formula>IP$3=TODAY()</formula>
    </cfRule>
  </conditionalFormatting>
  <conditionalFormatting sqref="IQ16">
    <cfRule type="expression" dxfId="160" priority="36">
      <formula>IQ$3=TODAY()</formula>
    </cfRule>
  </conditionalFormatting>
  <conditionalFormatting sqref="IR16">
    <cfRule type="expression" dxfId="159" priority="35">
      <formula>IR$3=TODAY()</formula>
    </cfRule>
  </conditionalFormatting>
  <conditionalFormatting sqref="IK17:IK18">
    <cfRule type="expression" dxfId="158" priority="34">
      <formula>IK$3=TODAY()</formula>
    </cfRule>
  </conditionalFormatting>
  <conditionalFormatting sqref="IK13">
    <cfRule type="expression" dxfId="157" priority="33">
      <formula>IK$3=TODAY()</formula>
    </cfRule>
  </conditionalFormatting>
  <conditionalFormatting sqref="L4">
    <cfRule type="expression" dxfId="156" priority="32">
      <formula>L4&lt;K4</formula>
    </cfRule>
  </conditionalFormatting>
  <conditionalFormatting sqref="L5:L24">
    <cfRule type="expression" dxfId="155" priority="31">
      <formula>L5&lt;K5</formula>
    </cfRule>
  </conditionalFormatting>
  <conditionalFormatting sqref="IL14:IZ15">
    <cfRule type="expression" dxfId="154" priority="26">
      <formula>IL$3=TODAY()</formula>
    </cfRule>
  </conditionalFormatting>
  <conditionalFormatting sqref="IL12">
    <cfRule type="expression" dxfId="153" priority="29">
      <formula>IL$3=TODAY()</formula>
    </cfRule>
  </conditionalFormatting>
  <conditionalFormatting sqref="IM12">
    <cfRule type="expression" dxfId="152" priority="28">
      <formula>IM$3=TODAY()</formula>
    </cfRule>
  </conditionalFormatting>
  <conditionalFormatting sqref="IN12:IZ12">
    <cfRule type="expression" dxfId="151" priority="27">
      <formula>IN$3=TODAY()</formula>
    </cfRule>
  </conditionalFormatting>
  <conditionalFormatting sqref="IQ20:IR20">
    <cfRule type="expression" dxfId="150" priority="25">
      <formula>IQ$3=TODAY()</formula>
    </cfRule>
  </conditionalFormatting>
  <conditionalFormatting sqref="IS16:IZ16">
    <cfRule type="expression" dxfId="149" priority="22">
      <formula>IS$3=TODAY()</formula>
    </cfRule>
  </conditionalFormatting>
  <conditionalFormatting sqref="IS10:JG10">
    <cfRule type="expression" dxfId="148" priority="21">
      <formula>IS$3=TODAY()</formula>
    </cfRule>
  </conditionalFormatting>
  <conditionalFormatting sqref="IS20:IZ20">
    <cfRule type="expression" dxfId="147" priority="20">
      <formula>IS$3=TODAY()</formula>
    </cfRule>
  </conditionalFormatting>
  <conditionalFormatting sqref="HH22:HJ22">
    <cfRule type="expression" dxfId="146" priority="19">
      <formula>HH$3=TODAY()</formula>
    </cfRule>
  </conditionalFormatting>
  <conditionalFormatting sqref="KO23">
    <cfRule type="expression" dxfId="145" priority="17">
      <formula>KO$3=TODAY()</formula>
    </cfRule>
  </conditionalFormatting>
  <conditionalFormatting sqref="JG5:JM5">
    <cfRule type="expression" dxfId="144" priority="15">
      <formula>JG$3=TODAY()</formula>
    </cfRule>
  </conditionalFormatting>
  <conditionalFormatting sqref="JN18:JU18">
    <cfRule type="expression" dxfId="143" priority="14">
      <formula>JN$3=TODAY()</formula>
    </cfRule>
  </conditionalFormatting>
  <conditionalFormatting sqref="JN5:JT5">
    <cfRule type="expression" dxfId="142" priority="12">
      <formula>JN$3=TODAY()</formula>
    </cfRule>
  </conditionalFormatting>
  <conditionalFormatting sqref="JU5">
    <cfRule type="expression" dxfId="141" priority="11">
      <formula>JU$3=TODAY()</formula>
    </cfRule>
  </conditionalFormatting>
  <conditionalFormatting sqref="KT16:KT18">
    <cfRule type="expression" dxfId="140" priority="10">
      <formula>KT$3=TODAY()</formula>
    </cfRule>
  </conditionalFormatting>
  <conditionalFormatting sqref="KP23:LC23">
    <cfRule type="expression" dxfId="139" priority="9">
      <formula>KP$3=TODAY()</formula>
    </cfRule>
  </conditionalFormatting>
  <conditionalFormatting sqref="KW6:LJ6">
    <cfRule type="expression" dxfId="138" priority="8">
      <formula>KW$3=TODAY()</formula>
    </cfRule>
  </conditionalFormatting>
  <conditionalFormatting sqref="KS4:KS7">
    <cfRule type="expression" dxfId="137" priority="7">
      <formula>KS$3=TODAY()</formula>
    </cfRule>
  </conditionalFormatting>
  <conditionalFormatting sqref="LR16:LU16">
    <cfRule type="expression" dxfId="136" priority="5">
      <formula>LR$3=TODAY()</formula>
    </cfRule>
  </conditionalFormatting>
  <conditionalFormatting sqref="LY10:MF10">
    <cfRule type="expression" dxfId="135" priority="4">
      <formula>LY$3=TODAY()</formula>
    </cfRule>
  </conditionalFormatting>
  <conditionalFormatting sqref="MB22">
    <cfRule type="expression" dxfId="134" priority="434">
      <formula>ME$3=TODAY()</formula>
    </cfRule>
  </conditionalFormatting>
  <conditionalFormatting sqref="NA34:NI34">
    <cfRule type="expression" dxfId="133" priority="3">
      <formula>NA$3=TODAY()</formula>
    </cfRule>
  </conditionalFormatting>
  <conditionalFormatting sqref="NJ34:NP34">
    <cfRule type="expression" dxfId="132" priority="2">
      <formula>NJ$3=TODAY()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OV53"/>
  <sheetViews>
    <sheetView zoomScale="70" zoomScaleNormal="70" workbookViewId="0">
      <pane xSplit="2" topLeftCell="EL1" activePane="topRight" state="frozen"/>
      <selection pane="topRight" activeCell="A10" sqref="A10:XFD10"/>
    </sheetView>
  </sheetViews>
  <sheetFormatPr defaultRowHeight="15" outlineLevelCol="1" x14ac:dyDescent="0.25"/>
  <cols>
    <col min="1" max="1" width="4.140625" customWidth="1"/>
    <col min="2" max="2" width="21.42578125" bestFit="1" customWidth="1"/>
    <col min="3" max="3" width="16.28515625" hidden="1" customWidth="1"/>
    <col min="4" max="4" width="11.85546875" hidden="1" customWidth="1"/>
    <col min="5" max="5" width="17.28515625" hidden="1" customWidth="1"/>
    <col min="6" max="6" width="24" customWidth="1"/>
    <col min="7" max="7" width="5.85546875" customWidth="1"/>
    <col min="8" max="8" width="15.140625" bestFit="1" customWidth="1"/>
    <col min="9" max="9" width="9" hidden="1" customWidth="1" collapsed="1"/>
    <col min="10" max="11" width="7" hidden="1" customWidth="1" outlineLevel="1"/>
    <col min="12" max="12" width="10.140625" hidden="1" customWidth="1" outlineLevel="1"/>
    <col min="13" max="13" width="5.42578125" hidden="1" customWidth="1" outlineLevel="1"/>
    <col min="14" max="15" width="5.140625" hidden="1" customWidth="1" outlineLevel="1"/>
    <col min="16" max="16" width="6.140625" hidden="1" customWidth="1" outlineLevel="1"/>
    <col min="17" max="17" width="5.7109375" customWidth="1" collapsed="1"/>
    <col min="18" max="47" width="5.7109375" customWidth="1"/>
    <col min="48" max="56" width="5.5703125" style="318" customWidth="1"/>
    <col min="57" max="71" width="6.42578125" style="318" customWidth="1"/>
    <col min="72" max="72" width="6.5703125" style="318" customWidth="1"/>
    <col min="73" max="75" width="6.42578125" style="318" customWidth="1"/>
    <col min="76" max="84" width="5.7109375" style="318" customWidth="1"/>
    <col min="85" max="106" width="6.5703125" style="318" customWidth="1"/>
    <col min="107" max="115" width="5.42578125" style="318" customWidth="1"/>
    <col min="116" max="136" width="6.28515625" style="318" customWidth="1"/>
    <col min="137" max="138" width="5.7109375" style="318" customWidth="1"/>
    <col min="139" max="139" width="6.42578125" style="318" customWidth="1"/>
    <col min="140" max="145" width="5.7109375" style="318" customWidth="1"/>
    <col min="146" max="167" width="6.5703125" style="318" customWidth="1"/>
    <col min="168" max="168" width="5.7109375" style="318" customWidth="1"/>
    <col min="169" max="176" width="5.7109375" style="318" bestFit="1" customWidth="1"/>
    <col min="177" max="197" width="6.5703125" style="318" bestFit="1" customWidth="1"/>
    <col min="198" max="206" width="5.5703125" style="318" bestFit="1" customWidth="1"/>
    <col min="207" max="215" width="6.42578125" style="318" bestFit="1" customWidth="1"/>
    <col min="216" max="216" width="6.42578125" style="318" customWidth="1"/>
    <col min="217" max="217" width="6.42578125" style="318" bestFit="1" customWidth="1"/>
    <col min="218" max="218" width="6.42578125" style="318" customWidth="1"/>
    <col min="219" max="223" width="6.42578125" style="318" bestFit="1" customWidth="1"/>
    <col min="224" max="224" width="6" style="318" customWidth="1"/>
    <col min="225" max="228" width="6.42578125" style="318" bestFit="1" customWidth="1"/>
    <col min="229" max="237" width="5.28515625" style="318" bestFit="1" customWidth="1"/>
    <col min="238" max="259" width="6.140625" style="318" bestFit="1" customWidth="1"/>
    <col min="260" max="268" width="5.140625" style="318" bestFit="1" customWidth="1"/>
    <col min="269" max="289" width="6" style="318" bestFit="1" customWidth="1"/>
    <col min="290" max="298" width="5.85546875" style="318" bestFit="1" customWidth="1"/>
    <col min="299" max="320" width="6.7109375" style="318" bestFit="1" customWidth="1"/>
    <col min="321" max="329" width="5.42578125" style="318" bestFit="1" customWidth="1"/>
    <col min="330" max="350" width="6.28515625" style="318" bestFit="1" customWidth="1"/>
    <col min="351" max="359" width="5.28515625" style="318" bestFit="1" customWidth="1"/>
    <col min="360" max="381" width="6.140625" style="318" bestFit="1" customWidth="1"/>
    <col min="382" max="390" width="5.28515625" style="318" bestFit="1" customWidth="1"/>
    <col min="391" max="412" width="6.140625" style="318" bestFit="1" customWidth="1"/>
  </cols>
  <sheetData>
    <row r="1" spans="1:412" x14ac:dyDescent="0.25">
      <c r="Q1" s="1259" t="s">
        <v>202</v>
      </c>
      <c r="R1" s="1260"/>
      <c r="S1" s="1260"/>
      <c r="T1" s="1260"/>
      <c r="U1" s="1260"/>
      <c r="V1" s="1260"/>
      <c r="W1" s="1260"/>
      <c r="X1" s="1260"/>
      <c r="Y1" s="1260"/>
      <c r="Z1" s="1260"/>
      <c r="AA1" s="1260"/>
      <c r="AB1" s="1260"/>
      <c r="AC1" s="1260"/>
      <c r="AD1" s="1260"/>
      <c r="AE1" s="1260"/>
      <c r="AF1" s="1260"/>
      <c r="AG1" s="1260"/>
      <c r="AH1" s="1260"/>
      <c r="AI1" s="1260"/>
      <c r="AJ1" s="1260"/>
      <c r="AK1" s="1260"/>
      <c r="AL1" s="1260"/>
      <c r="AM1" s="1260"/>
      <c r="AN1" s="1260"/>
      <c r="AO1" s="1260"/>
      <c r="AP1" s="1260"/>
      <c r="AQ1" s="1260"/>
      <c r="AR1" s="1260"/>
      <c r="AS1" s="1260"/>
      <c r="AT1" s="1260"/>
      <c r="AU1" s="1261"/>
      <c r="AV1" s="1262" t="s">
        <v>265</v>
      </c>
      <c r="AW1" s="1263"/>
      <c r="AX1" s="1263"/>
      <c r="AY1" s="1263"/>
      <c r="AZ1" s="1263"/>
      <c r="BA1" s="1263"/>
      <c r="BB1" s="1263"/>
      <c r="BC1" s="1263"/>
      <c r="BD1" s="1263"/>
      <c r="BE1" s="1263"/>
      <c r="BF1" s="1263"/>
      <c r="BG1" s="1263"/>
      <c r="BH1" s="1263"/>
      <c r="BI1" s="1263"/>
      <c r="BJ1" s="1263"/>
      <c r="BK1" s="1263"/>
      <c r="BL1" s="1263"/>
      <c r="BM1" s="1263"/>
      <c r="BN1" s="1263"/>
      <c r="BO1" s="1263"/>
      <c r="BP1" s="1263"/>
      <c r="BQ1" s="1263"/>
      <c r="BR1" s="1263"/>
      <c r="BS1" s="1263"/>
      <c r="BT1" s="1263"/>
      <c r="BU1" s="1263"/>
      <c r="BV1" s="1263"/>
      <c r="BW1" s="1263"/>
      <c r="BX1" s="1262" t="s">
        <v>115</v>
      </c>
      <c r="BY1" s="1263"/>
      <c r="BZ1" s="1263"/>
      <c r="CA1" s="1263"/>
      <c r="CB1" s="1263"/>
      <c r="CC1" s="1263"/>
      <c r="CD1" s="1263"/>
      <c r="CE1" s="1263"/>
      <c r="CF1" s="1263"/>
      <c r="CG1" s="1263"/>
      <c r="CH1" s="1263"/>
      <c r="CI1" s="1263"/>
      <c r="CJ1" s="1263"/>
      <c r="CK1" s="1263"/>
      <c r="CL1" s="1263"/>
      <c r="CM1" s="1263"/>
      <c r="CN1" s="1263"/>
      <c r="CO1" s="1263"/>
      <c r="CP1" s="1263"/>
      <c r="CQ1" s="1263"/>
      <c r="CR1" s="1263"/>
      <c r="CS1" s="1263"/>
      <c r="CT1" s="1263"/>
      <c r="CU1" s="1263"/>
      <c r="CV1" s="1263"/>
      <c r="CW1" s="1263"/>
      <c r="CX1" s="1263"/>
      <c r="CY1" s="1263"/>
      <c r="CZ1" s="1263"/>
      <c r="DA1" s="1263"/>
      <c r="DB1" s="1264"/>
      <c r="DC1" s="1257" t="s">
        <v>114</v>
      </c>
      <c r="DD1" s="1257"/>
      <c r="DE1" s="1257"/>
      <c r="DF1" s="1257"/>
      <c r="DG1" s="1257"/>
      <c r="DH1" s="1257"/>
      <c r="DI1" s="1257"/>
      <c r="DJ1" s="1257"/>
      <c r="DK1" s="1257"/>
      <c r="DL1" s="1257"/>
      <c r="DM1" s="1257"/>
      <c r="DN1" s="1257"/>
      <c r="DO1" s="1257"/>
      <c r="DP1" s="1257"/>
      <c r="DQ1" s="1257"/>
      <c r="DR1" s="1257"/>
      <c r="DS1" s="1257"/>
      <c r="DT1" s="1257"/>
      <c r="DU1" s="1257"/>
      <c r="DV1" s="1257"/>
      <c r="DW1" s="1257"/>
      <c r="DX1" s="1257"/>
      <c r="DY1" s="1257"/>
      <c r="DZ1" s="1257"/>
      <c r="EA1" s="1257"/>
      <c r="EB1" s="1257"/>
      <c r="EC1" s="1257"/>
      <c r="ED1" s="1257"/>
      <c r="EE1" s="1257"/>
      <c r="EF1" s="1257"/>
      <c r="EG1" s="1256" t="s">
        <v>104</v>
      </c>
      <c r="EH1" s="1257"/>
      <c r="EI1" s="1257"/>
      <c r="EJ1" s="1257"/>
      <c r="EK1" s="1257"/>
      <c r="EL1" s="1257"/>
      <c r="EM1" s="1257"/>
      <c r="EN1" s="1257"/>
      <c r="EO1" s="1257"/>
      <c r="EP1" s="1257"/>
      <c r="EQ1" s="1257"/>
      <c r="ER1" s="1257"/>
      <c r="ES1" s="1257"/>
      <c r="ET1" s="1257"/>
      <c r="EU1" s="1257"/>
      <c r="EV1" s="1257"/>
      <c r="EW1" s="1257"/>
      <c r="EX1" s="1257"/>
      <c r="EY1" s="1257"/>
      <c r="EZ1" s="1257"/>
      <c r="FA1" s="1257"/>
      <c r="FB1" s="1257"/>
      <c r="FC1" s="1257"/>
      <c r="FD1" s="1257"/>
      <c r="FE1" s="1257"/>
      <c r="FF1" s="1257"/>
      <c r="FG1" s="1257"/>
      <c r="FH1" s="1257"/>
      <c r="FI1" s="1257"/>
      <c r="FJ1" s="1257"/>
      <c r="FK1" s="1257"/>
      <c r="FL1" s="1256" t="s">
        <v>103</v>
      </c>
      <c r="FM1" s="1257"/>
      <c r="FN1" s="1257"/>
      <c r="FO1" s="1257"/>
      <c r="FP1" s="1257"/>
      <c r="FQ1" s="1257"/>
      <c r="FR1" s="1257"/>
      <c r="FS1" s="1257"/>
      <c r="FT1" s="1257"/>
      <c r="FU1" s="1257"/>
      <c r="FV1" s="1257"/>
      <c r="FW1" s="1257"/>
      <c r="FX1" s="1257"/>
      <c r="FY1" s="1257"/>
      <c r="FZ1" s="1257"/>
      <c r="GA1" s="1257"/>
      <c r="GB1" s="1257"/>
      <c r="GC1" s="1257"/>
      <c r="GD1" s="1257"/>
      <c r="GE1" s="1257"/>
      <c r="GF1" s="1257"/>
      <c r="GG1" s="1257"/>
      <c r="GH1" s="1257"/>
      <c r="GI1" s="1257"/>
      <c r="GJ1" s="1257"/>
      <c r="GK1" s="1257"/>
      <c r="GL1" s="1257"/>
      <c r="GM1" s="1257"/>
      <c r="GN1" s="1257"/>
      <c r="GO1" s="1258"/>
      <c r="GP1" s="1256" t="s">
        <v>105</v>
      </c>
      <c r="GQ1" s="1257"/>
      <c r="GR1" s="1257"/>
      <c r="GS1" s="1257"/>
      <c r="GT1" s="1257"/>
      <c r="GU1" s="1257"/>
      <c r="GV1" s="1257"/>
      <c r="GW1" s="1257"/>
      <c r="GX1" s="1257"/>
      <c r="GY1" s="1257"/>
      <c r="GZ1" s="1257"/>
      <c r="HA1" s="1257"/>
      <c r="HB1" s="1257"/>
      <c r="HC1" s="1257"/>
      <c r="HD1" s="1257"/>
      <c r="HE1" s="1257"/>
      <c r="HF1" s="1257"/>
      <c r="HG1" s="1257"/>
      <c r="HH1" s="1257"/>
      <c r="HI1" s="1257"/>
      <c r="HJ1" s="1257"/>
      <c r="HK1" s="1257"/>
      <c r="HL1" s="1257"/>
      <c r="HM1" s="1257"/>
      <c r="HN1" s="1257"/>
      <c r="HO1" s="1257"/>
      <c r="HP1" s="1257"/>
      <c r="HQ1" s="1257"/>
      <c r="HR1" s="1257"/>
      <c r="HS1" s="1257"/>
      <c r="HT1" s="1257"/>
      <c r="HU1" s="1256" t="s">
        <v>41</v>
      </c>
      <c r="HV1" s="1257"/>
      <c r="HW1" s="1257"/>
      <c r="HX1" s="1257"/>
      <c r="HY1" s="1257"/>
      <c r="HZ1" s="1257"/>
      <c r="IA1" s="1257"/>
      <c r="IB1" s="1257"/>
      <c r="IC1" s="1257"/>
      <c r="ID1" s="1257"/>
      <c r="IE1" s="1257"/>
      <c r="IF1" s="1257"/>
      <c r="IG1" s="1257"/>
      <c r="IH1" s="1257"/>
      <c r="II1" s="1257"/>
      <c r="IJ1" s="1257"/>
      <c r="IK1" s="1257"/>
      <c r="IL1" s="1257"/>
      <c r="IM1" s="1257"/>
      <c r="IN1" s="1257"/>
      <c r="IO1" s="1257"/>
      <c r="IP1" s="1257"/>
      <c r="IQ1" s="1257"/>
      <c r="IR1" s="1257"/>
      <c r="IS1" s="1257"/>
      <c r="IT1" s="1257"/>
      <c r="IU1" s="1257"/>
      <c r="IV1" s="1257"/>
      <c r="IW1" s="1257"/>
      <c r="IX1" s="1257"/>
      <c r="IY1" s="1258"/>
      <c r="IZ1" s="1257" t="s">
        <v>123</v>
      </c>
      <c r="JA1" s="1257"/>
      <c r="JB1" s="1257"/>
      <c r="JC1" s="1257"/>
      <c r="JD1" s="1257"/>
      <c r="JE1" s="1257"/>
      <c r="JF1" s="1257"/>
      <c r="JG1" s="1257"/>
      <c r="JH1" s="1257"/>
      <c r="JI1" s="1257"/>
      <c r="JJ1" s="1257"/>
      <c r="JK1" s="1257"/>
      <c r="JL1" s="1257"/>
      <c r="JM1" s="1257"/>
      <c r="JN1" s="1257"/>
      <c r="JO1" s="1257"/>
      <c r="JP1" s="1257"/>
      <c r="JQ1" s="1257"/>
      <c r="JR1" s="1257"/>
      <c r="JS1" s="1257"/>
      <c r="JT1" s="1257"/>
      <c r="JU1" s="1257"/>
      <c r="JV1" s="1257"/>
      <c r="JW1" s="1257"/>
      <c r="JX1" s="1257"/>
      <c r="JY1" s="1257"/>
      <c r="JZ1" s="1257"/>
      <c r="KA1" s="1257"/>
      <c r="KB1" s="1257"/>
      <c r="KC1" s="1258"/>
      <c r="KD1" s="1257" t="s">
        <v>43</v>
      </c>
      <c r="KE1" s="1257"/>
      <c r="KF1" s="1257"/>
      <c r="KG1" s="1257"/>
      <c r="KH1" s="1257"/>
      <c r="KI1" s="1257"/>
      <c r="KJ1" s="1257"/>
      <c r="KK1" s="1257"/>
      <c r="KL1" s="1257"/>
      <c r="KM1" s="1257"/>
      <c r="KN1" s="1257"/>
      <c r="KO1" s="1257"/>
      <c r="KP1" s="1257"/>
      <c r="KQ1" s="1257"/>
      <c r="KR1" s="1257"/>
      <c r="KS1" s="1257"/>
      <c r="KT1" s="1257"/>
      <c r="KU1" s="1257"/>
      <c r="KV1" s="1257"/>
      <c r="KW1" s="1257"/>
      <c r="KX1" s="1257"/>
      <c r="KY1" s="1257"/>
      <c r="KZ1" s="1257"/>
      <c r="LA1" s="1257"/>
      <c r="LB1" s="1257"/>
      <c r="LC1" s="1257"/>
      <c r="LD1" s="1257"/>
      <c r="LE1" s="1257"/>
      <c r="LF1" s="1257"/>
      <c r="LG1" s="1257"/>
      <c r="LH1" s="1257"/>
      <c r="LI1" s="1256" t="s">
        <v>204</v>
      </c>
      <c r="LJ1" s="1257"/>
      <c r="LK1" s="1257"/>
      <c r="LL1" s="1257"/>
      <c r="LM1" s="1257"/>
      <c r="LN1" s="1257"/>
      <c r="LO1" s="1257"/>
      <c r="LP1" s="1257"/>
      <c r="LQ1" s="1257"/>
      <c r="LR1" s="1257"/>
      <c r="LS1" s="1257"/>
      <c r="LT1" s="1257"/>
      <c r="LU1" s="1257"/>
      <c r="LV1" s="1257"/>
      <c r="LW1" s="1257"/>
      <c r="LX1" s="1257"/>
      <c r="LY1" s="1257"/>
      <c r="LZ1" s="1257"/>
      <c r="MA1" s="1257"/>
      <c r="MB1" s="1257"/>
      <c r="MC1" s="1257"/>
      <c r="MD1" s="1257"/>
      <c r="ME1" s="1257"/>
      <c r="MF1" s="1257"/>
      <c r="MG1" s="1257"/>
      <c r="MH1" s="1257"/>
      <c r="MI1" s="1257"/>
      <c r="MJ1" s="1257"/>
      <c r="MK1" s="1257"/>
      <c r="ML1" s="1257"/>
      <c r="MM1" s="1256" t="s">
        <v>205</v>
      </c>
      <c r="MN1" s="1257"/>
      <c r="MO1" s="1257"/>
      <c r="MP1" s="1257"/>
      <c r="MQ1" s="1257"/>
      <c r="MR1" s="1257"/>
      <c r="MS1" s="1257"/>
      <c r="MT1" s="1257"/>
      <c r="MU1" s="1257"/>
      <c r="MV1" s="1257"/>
      <c r="MW1" s="1257"/>
      <c r="MX1" s="1257"/>
      <c r="MY1" s="1257"/>
      <c r="MZ1" s="1257"/>
      <c r="NA1" s="1257"/>
      <c r="NB1" s="1257"/>
      <c r="NC1" s="1257"/>
      <c r="ND1" s="1257"/>
      <c r="NE1" s="1257"/>
      <c r="NF1" s="1257"/>
      <c r="NG1" s="1257"/>
      <c r="NH1" s="1257"/>
      <c r="NI1" s="1257"/>
      <c r="NJ1" s="1257"/>
      <c r="NK1" s="1257"/>
      <c r="NL1" s="1257"/>
      <c r="NM1" s="1257"/>
      <c r="NN1" s="1257"/>
      <c r="NO1" s="1257"/>
      <c r="NP1" s="1257"/>
      <c r="NQ1" s="1258"/>
      <c r="NR1" s="1265">
        <v>44927</v>
      </c>
      <c r="NS1" s="1257"/>
      <c r="NT1" s="1257"/>
      <c r="NU1" s="1257"/>
      <c r="NV1" s="1257"/>
      <c r="NW1" s="1257"/>
      <c r="NX1" s="1257"/>
      <c r="NY1" s="1257"/>
      <c r="NZ1" s="1257"/>
      <c r="OA1" s="1257"/>
      <c r="OB1" s="1257"/>
      <c r="OC1" s="1257"/>
      <c r="OD1" s="1257"/>
      <c r="OE1" s="1257"/>
      <c r="OF1" s="1257"/>
      <c r="OG1" s="1257"/>
      <c r="OH1" s="1257"/>
      <c r="OI1" s="1257"/>
      <c r="OJ1" s="1257"/>
      <c r="OK1" s="1257"/>
      <c r="OL1" s="1257"/>
      <c r="OM1" s="1257"/>
      <c r="ON1" s="1257"/>
      <c r="OO1" s="1257"/>
      <c r="OP1" s="1257"/>
      <c r="OQ1" s="1257"/>
      <c r="OR1" s="1257"/>
      <c r="OS1" s="1257"/>
      <c r="OT1" s="1257"/>
      <c r="OU1" s="1257"/>
      <c r="OV1" s="1258"/>
    </row>
    <row r="2" spans="1:412" x14ac:dyDescent="0.25">
      <c r="Q2" s="223" t="s">
        <v>94</v>
      </c>
      <c r="R2" s="49" t="s">
        <v>88</v>
      </c>
      <c r="S2" s="49" t="s">
        <v>89</v>
      </c>
      <c r="T2" s="49" t="s">
        <v>90</v>
      </c>
      <c r="U2" s="135" t="s">
        <v>91</v>
      </c>
      <c r="V2" s="49" t="s">
        <v>92</v>
      </c>
      <c r="W2" s="49" t="s">
        <v>93</v>
      </c>
      <c r="X2" s="49" t="s">
        <v>94</v>
      </c>
      <c r="Y2" s="49" t="s">
        <v>88</v>
      </c>
      <c r="Z2" s="49" t="s">
        <v>89</v>
      </c>
      <c r="AA2" s="49" t="s">
        <v>90</v>
      </c>
      <c r="AB2" s="135" t="s">
        <v>91</v>
      </c>
      <c r="AC2" s="49" t="s">
        <v>92</v>
      </c>
      <c r="AD2" s="49" t="s">
        <v>93</v>
      </c>
      <c r="AE2" s="49" t="s">
        <v>94</v>
      </c>
      <c r="AF2" s="49" t="s">
        <v>88</v>
      </c>
      <c r="AG2" s="49" t="s">
        <v>89</v>
      </c>
      <c r="AH2" s="49" t="s">
        <v>90</v>
      </c>
      <c r="AI2" s="135" t="s">
        <v>91</v>
      </c>
      <c r="AJ2" s="49" t="s">
        <v>92</v>
      </c>
      <c r="AK2" s="49" t="s">
        <v>93</v>
      </c>
      <c r="AL2" s="49" t="s">
        <v>94</v>
      </c>
      <c r="AM2" s="49" t="s">
        <v>88</v>
      </c>
      <c r="AN2" s="49" t="s">
        <v>89</v>
      </c>
      <c r="AO2" s="49" t="s">
        <v>90</v>
      </c>
      <c r="AP2" s="135" t="s">
        <v>91</v>
      </c>
      <c r="AQ2" s="49" t="s">
        <v>92</v>
      </c>
      <c r="AR2" s="49" t="s">
        <v>93</v>
      </c>
      <c r="AS2" s="49" t="s">
        <v>94</v>
      </c>
      <c r="AT2" s="49" t="s">
        <v>88</v>
      </c>
      <c r="AU2" s="166" t="s">
        <v>89</v>
      </c>
      <c r="AV2" s="66" t="s">
        <v>90</v>
      </c>
      <c r="AW2" s="491" t="s">
        <v>91</v>
      </c>
      <c r="AX2" s="490" t="s">
        <v>92</v>
      </c>
      <c r="AY2" s="490" t="s">
        <v>93</v>
      </c>
      <c r="AZ2" s="490" t="s">
        <v>94</v>
      </c>
      <c r="BA2" s="490" t="s">
        <v>88</v>
      </c>
      <c r="BB2" s="490" t="s">
        <v>89</v>
      </c>
      <c r="BC2" s="490" t="s">
        <v>90</v>
      </c>
      <c r="BD2" s="491" t="s">
        <v>91</v>
      </c>
      <c r="BE2" s="490" t="s">
        <v>92</v>
      </c>
      <c r="BF2" s="490" t="s">
        <v>93</v>
      </c>
      <c r="BG2" s="490" t="s">
        <v>94</v>
      </c>
      <c r="BH2" s="490" t="s">
        <v>88</v>
      </c>
      <c r="BI2" s="490" t="s">
        <v>89</v>
      </c>
      <c r="BJ2" s="490" t="s">
        <v>90</v>
      </c>
      <c r="BK2" s="491" t="s">
        <v>91</v>
      </c>
      <c r="BL2" s="490" t="s">
        <v>92</v>
      </c>
      <c r="BM2" s="490" t="s">
        <v>93</v>
      </c>
      <c r="BN2" s="490" t="s">
        <v>94</v>
      </c>
      <c r="BO2" s="490" t="s">
        <v>88</v>
      </c>
      <c r="BP2" s="490" t="s">
        <v>89</v>
      </c>
      <c r="BQ2" s="490" t="s">
        <v>90</v>
      </c>
      <c r="BR2" s="491" t="s">
        <v>91</v>
      </c>
      <c r="BS2" s="490" t="s">
        <v>92</v>
      </c>
      <c r="BT2" s="490" t="s">
        <v>93</v>
      </c>
      <c r="BU2" s="490" t="s">
        <v>94</v>
      </c>
      <c r="BV2" s="490" t="s">
        <v>88</v>
      </c>
      <c r="BW2" s="166" t="s">
        <v>89</v>
      </c>
      <c r="BX2" s="66" t="s">
        <v>90</v>
      </c>
      <c r="BY2" s="515" t="s">
        <v>91</v>
      </c>
      <c r="BZ2" s="516" t="s">
        <v>92</v>
      </c>
      <c r="CA2" s="516" t="s">
        <v>93</v>
      </c>
      <c r="CB2" s="516" t="s">
        <v>94</v>
      </c>
      <c r="CC2" s="516" t="s">
        <v>88</v>
      </c>
      <c r="CD2" s="516" t="s">
        <v>89</v>
      </c>
      <c r="CE2" s="517" t="s">
        <v>90</v>
      </c>
      <c r="CF2" s="515" t="s">
        <v>91</v>
      </c>
      <c r="CG2" s="516" t="s">
        <v>92</v>
      </c>
      <c r="CH2" s="516" t="s">
        <v>93</v>
      </c>
      <c r="CI2" s="516" t="s">
        <v>94</v>
      </c>
      <c r="CJ2" s="516" t="s">
        <v>88</v>
      </c>
      <c r="CK2" s="516" t="s">
        <v>89</v>
      </c>
      <c r="CL2" s="516" t="s">
        <v>90</v>
      </c>
      <c r="CM2" s="515" t="s">
        <v>91</v>
      </c>
      <c r="CN2" s="516" t="s">
        <v>92</v>
      </c>
      <c r="CO2" s="516" t="s">
        <v>93</v>
      </c>
      <c r="CP2" s="516" t="s">
        <v>94</v>
      </c>
      <c r="CQ2" s="516" t="s">
        <v>88</v>
      </c>
      <c r="CR2" s="517" t="s">
        <v>89</v>
      </c>
      <c r="CS2" s="516" t="s">
        <v>90</v>
      </c>
      <c r="CT2" s="515" t="s">
        <v>91</v>
      </c>
      <c r="CU2" s="516" t="s">
        <v>92</v>
      </c>
      <c r="CV2" s="516" t="s">
        <v>93</v>
      </c>
      <c r="CW2" s="516" t="s">
        <v>94</v>
      </c>
      <c r="CX2" s="516" t="s">
        <v>88</v>
      </c>
      <c r="CY2" s="516" t="s">
        <v>89</v>
      </c>
      <c r="CZ2" s="516" t="s">
        <v>90</v>
      </c>
      <c r="DA2" s="515" t="s">
        <v>91</v>
      </c>
      <c r="DB2" s="67" t="s">
        <v>92</v>
      </c>
      <c r="DC2" s="113" t="s">
        <v>93</v>
      </c>
      <c r="DD2" s="49" t="s">
        <v>94</v>
      </c>
      <c r="DE2" s="49" t="s">
        <v>88</v>
      </c>
      <c r="DF2" s="49" t="s">
        <v>89</v>
      </c>
      <c r="DG2" s="49" t="s">
        <v>90</v>
      </c>
      <c r="DH2" s="135" t="s">
        <v>91</v>
      </c>
      <c r="DI2" s="49" t="s">
        <v>92</v>
      </c>
      <c r="DJ2" s="49" t="s">
        <v>93</v>
      </c>
      <c r="DK2" s="49" t="s">
        <v>94</v>
      </c>
      <c r="DL2" s="49" t="s">
        <v>88</v>
      </c>
      <c r="DM2" s="49" t="s">
        <v>89</v>
      </c>
      <c r="DN2" s="49" t="s">
        <v>90</v>
      </c>
      <c r="DO2" s="135" t="s">
        <v>91</v>
      </c>
      <c r="DP2" s="49" t="s">
        <v>92</v>
      </c>
      <c r="DQ2" s="49" t="s">
        <v>93</v>
      </c>
      <c r="DR2" s="49" t="s">
        <v>94</v>
      </c>
      <c r="DS2" s="49" t="s">
        <v>88</v>
      </c>
      <c r="DT2" s="49" t="s">
        <v>89</v>
      </c>
      <c r="DU2" s="49" t="s">
        <v>90</v>
      </c>
      <c r="DV2" s="135" t="s">
        <v>91</v>
      </c>
      <c r="DW2" s="49" t="s">
        <v>92</v>
      </c>
      <c r="DX2" s="49" t="s">
        <v>93</v>
      </c>
      <c r="DY2" s="49" t="s">
        <v>94</v>
      </c>
      <c r="DZ2" s="49" t="s">
        <v>88</v>
      </c>
      <c r="EA2" s="49" t="s">
        <v>89</v>
      </c>
      <c r="EB2" s="49" t="s">
        <v>90</v>
      </c>
      <c r="EC2" s="135" t="s">
        <v>91</v>
      </c>
      <c r="ED2" s="49" t="s">
        <v>92</v>
      </c>
      <c r="EE2" s="49" t="s">
        <v>93</v>
      </c>
      <c r="EF2" s="527" t="s">
        <v>94</v>
      </c>
      <c r="EG2" s="66" t="s">
        <v>88</v>
      </c>
      <c r="EH2" s="539" t="s">
        <v>89</v>
      </c>
      <c r="EI2" s="540" t="s">
        <v>90</v>
      </c>
      <c r="EJ2" s="541" t="s">
        <v>91</v>
      </c>
      <c r="EK2" s="540" t="s">
        <v>92</v>
      </c>
      <c r="EL2" s="540" t="s">
        <v>93</v>
      </c>
      <c r="EM2" s="540" t="s">
        <v>94</v>
      </c>
      <c r="EN2" s="540" t="s">
        <v>88</v>
      </c>
      <c r="EO2" s="539" t="s">
        <v>89</v>
      </c>
      <c r="EP2" s="540" t="s">
        <v>90</v>
      </c>
      <c r="EQ2" s="541" t="s">
        <v>91</v>
      </c>
      <c r="ER2" s="540" t="s">
        <v>92</v>
      </c>
      <c r="ES2" s="540" t="s">
        <v>93</v>
      </c>
      <c r="ET2" s="540" t="s">
        <v>94</v>
      </c>
      <c r="EU2" s="540" t="s">
        <v>88</v>
      </c>
      <c r="EV2" s="540" t="s">
        <v>89</v>
      </c>
      <c r="EW2" s="540" t="s">
        <v>90</v>
      </c>
      <c r="EX2" s="541" t="s">
        <v>91</v>
      </c>
      <c r="EY2" s="540" t="s">
        <v>92</v>
      </c>
      <c r="EZ2" s="540" t="s">
        <v>93</v>
      </c>
      <c r="FA2" s="540" t="s">
        <v>94</v>
      </c>
      <c r="FB2" s="540" t="s">
        <v>88</v>
      </c>
      <c r="FC2" s="540" t="s">
        <v>89</v>
      </c>
      <c r="FD2" s="540" t="s">
        <v>90</v>
      </c>
      <c r="FE2" s="541" t="s">
        <v>91</v>
      </c>
      <c r="FF2" s="540" t="s">
        <v>92</v>
      </c>
      <c r="FG2" s="540" t="s">
        <v>93</v>
      </c>
      <c r="FH2" s="540" t="s">
        <v>94</v>
      </c>
      <c r="FI2" s="540" t="s">
        <v>88</v>
      </c>
      <c r="FJ2" s="540" t="s">
        <v>89</v>
      </c>
      <c r="FK2" s="554" t="s">
        <v>90</v>
      </c>
      <c r="FL2" s="402" t="s">
        <v>91</v>
      </c>
      <c r="FM2" s="556" t="s">
        <v>92</v>
      </c>
      <c r="FN2" s="556" t="s">
        <v>93</v>
      </c>
      <c r="FO2" s="556" t="s">
        <v>94</v>
      </c>
      <c r="FP2" s="556" t="s">
        <v>88</v>
      </c>
      <c r="FQ2" s="556" t="s">
        <v>89</v>
      </c>
      <c r="FR2" s="556" t="s">
        <v>90</v>
      </c>
      <c r="FS2" s="557" t="s">
        <v>91</v>
      </c>
      <c r="FT2" s="556" t="s">
        <v>92</v>
      </c>
      <c r="FU2" s="556" t="s">
        <v>93</v>
      </c>
      <c r="FV2" s="556" t="s">
        <v>94</v>
      </c>
      <c r="FW2" s="556" t="s">
        <v>88</v>
      </c>
      <c r="FX2" s="556" t="s">
        <v>89</v>
      </c>
      <c r="FY2" s="556" t="s">
        <v>90</v>
      </c>
      <c r="FZ2" s="557" t="s">
        <v>91</v>
      </c>
      <c r="GA2" s="556" t="s">
        <v>92</v>
      </c>
      <c r="GB2" s="556" t="s">
        <v>93</v>
      </c>
      <c r="GC2" s="556" t="s">
        <v>94</v>
      </c>
      <c r="GD2" s="556" t="s">
        <v>88</v>
      </c>
      <c r="GE2" s="556" t="s">
        <v>89</v>
      </c>
      <c r="GF2" s="556" t="s">
        <v>90</v>
      </c>
      <c r="GG2" s="557" t="s">
        <v>91</v>
      </c>
      <c r="GH2" s="556" t="s">
        <v>92</v>
      </c>
      <c r="GI2" s="556" t="s">
        <v>93</v>
      </c>
      <c r="GJ2" s="556" t="s">
        <v>94</v>
      </c>
      <c r="GK2" s="556" t="s">
        <v>88</v>
      </c>
      <c r="GL2" s="556" t="s">
        <v>89</v>
      </c>
      <c r="GM2" s="556" t="s">
        <v>90</v>
      </c>
      <c r="GN2" s="557" t="s">
        <v>91</v>
      </c>
      <c r="GO2" s="67" t="s">
        <v>92</v>
      </c>
      <c r="GP2" s="66" t="s">
        <v>93</v>
      </c>
      <c r="GQ2" s="547" t="s">
        <v>94</v>
      </c>
      <c r="GR2" s="547" t="s">
        <v>88</v>
      </c>
      <c r="GS2" s="547" t="s">
        <v>89</v>
      </c>
      <c r="GT2" s="547" t="s">
        <v>90</v>
      </c>
      <c r="GU2" s="548" t="s">
        <v>91</v>
      </c>
      <c r="GV2" s="547" t="s">
        <v>92</v>
      </c>
      <c r="GW2" s="547" t="s">
        <v>93</v>
      </c>
      <c r="GX2" s="549" t="s">
        <v>94</v>
      </c>
      <c r="GY2" s="547" t="s">
        <v>88</v>
      </c>
      <c r="GZ2" s="547" t="s">
        <v>89</v>
      </c>
      <c r="HA2" s="547" t="s">
        <v>90</v>
      </c>
      <c r="HB2" s="548" t="s">
        <v>91</v>
      </c>
      <c r="HC2" s="547" t="s">
        <v>92</v>
      </c>
      <c r="HD2" s="547" t="s">
        <v>93</v>
      </c>
      <c r="HE2" s="547" t="s">
        <v>94</v>
      </c>
      <c r="HF2" s="547" t="s">
        <v>88</v>
      </c>
      <c r="HG2" s="547" t="s">
        <v>89</v>
      </c>
      <c r="HH2" s="547" t="s">
        <v>90</v>
      </c>
      <c r="HI2" s="548" t="s">
        <v>91</v>
      </c>
      <c r="HJ2" s="547" t="s">
        <v>92</v>
      </c>
      <c r="HK2" s="547" t="s">
        <v>93</v>
      </c>
      <c r="HL2" s="547" t="s">
        <v>94</v>
      </c>
      <c r="HM2" s="547" t="s">
        <v>88</v>
      </c>
      <c r="HN2" s="547" t="s">
        <v>89</v>
      </c>
      <c r="HO2" s="547" t="s">
        <v>90</v>
      </c>
      <c r="HP2" s="548" t="s">
        <v>91</v>
      </c>
      <c r="HQ2" s="547" t="s">
        <v>92</v>
      </c>
      <c r="HR2" s="547" t="s">
        <v>93</v>
      </c>
      <c r="HS2" s="547" t="s">
        <v>94</v>
      </c>
      <c r="HT2" s="615" t="s">
        <v>88</v>
      </c>
      <c r="HU2" s="66" t="s">
        <v>89</v>
      </c>
      <c r="HV2" s="611" t="s">
        <v>90</v>
      </c>
      <c r="HW2" s="612" t="s">
        <v>91</v>
      </c>
      <c r="HX2" s="611" t="s">
        <v>92</v>
      </c>
      <c r="HY2" s="611" t="s">
        <v>93</v>
      </c>
      <c r="HZ2" s="611" t="s">
        <v>94</v>
      </c>
      <c r="IA2" s="611" t="s">
        <v>88</v>
      </c>
      <c r="IB2" s="611" t="s">
        <v>89</v>
      </c>
      <c r="IC2" s="611" t="s">
        <v>90</v>
      </c>
      <c r="ID2" s="612" t="s">
        <v>91</v>
      </c>
      <c r="IE2" s="611" t="s">
        <v>92</v>
      </c>
      <c r="IF2" s="611" t="s">
        <v>93</v>
      </c>
      <c r="IG2" s="611" t="s">
        <v>94</v>
      </c>
      <c r="IH2" s="611" t="s">
        <v>88</v>
      </c>
      <c r="II2" s="611" t="s">
        <v>89</v>
      </c>
      <c r="IJ2" s="611" t="s">
        <v>90</v>
      </c>
      <c r="IK2" s="612" t="s">
        <v>91</v>
      </c>
      <c r="IL2" s="611" t="s">
        <v>92</v>
      </c>
      <c r="IM2" s="611" t="s">
        <v>93</v>
      </c>
      <c r="IN2" s="611" t="s">
        <v>94</v>
      </c>
      <c r="IO2" s="611" t="s">
        <v>88</v>
      </c>
      <c r="IP2" s="611" t="s">
        <v>89</v>
      </c>
      <c r="IQ2" s="611" t="s">
        <v>90</v>
      </c>
      <c r="IR2" s="612" t="s">
        <v>91</v>
      </c>
      <c r="IS2" s="611" t="s">
        <v>92</v>
      </c>
      <c r="IT2" s="611" t="s">
        <v>93</v>
      </c>
      <c r="IU2" s="611" t="s">
        <v>94</v>
      </c>
      <c r="IV2" s="611" t="s">
        <v>88</v>
      </c>
      <c r="IW2" s="611" t="s">
        <v>89</v>
      </c>
      <c r="IX2" s="611" t="s">
        <v>90</v>
      </c>
      <c r="IY2" s="403" t="s">
        <v>91</v>
      </c>
      <c r="IZ2" s="609" t="s">
        <v>92</v>
      </c>
      <c r="JA2" s="611" t="s">
        <v>93</v>
      </c>
      <c r="JB2" s="611" t="s">
        <v>94</v>
      </c>
      <c r="JC2" s="611" t="s">
        <v>88</v>
      </c>
      <c r="JD2" s="611" t="s">
        <v>89</v>
      </c>
      <c r="JE2" s="611" t="s">
        <v>90</v>
      </c>
      <c r="JF2" s="612" t="s">
        <v>91</v>
      </c>
      <c r="JG2" s="611" t="s">
        <v>92</v>
      </c>
      <c r="JH2" s="611" t="s">
        <v>93</v>
      </c>
      <c r="JI2" s="611" t="s">
        <v>94</v>
      </c>
      <c r="JJ2" s="611" t="s">
        <v>88</v>
      </c>
      <c r="JK2" s="611" t="s">
        <v>89</v>
      </c>
      <c r="JL2" s="611" t="s">
        <v>90</v>
      </c>
      <c r="JM2" s="612" t="s">
        <v>91</v>
      </c>
      <c r="JN2" s="611" t="s">
        <v>92</v>
      </c>
      <c r="JO2" s="611" t="s">
        <v>93</v>
      </c>
      <c r="JP2" s="611" t="s">
        <v>94</v>
      </c>
      <c r="JQ2" s="611" t="s">
        <v>88</v>
      </c>
      <c r="JR2" s="611" t="s">
        <v>89</v>
      </c>
      <c r="JS2" s="611" t="s">
        <v>90</v>
      </c>
      <c r="JT2" s="612" t="s">
        <v>91</v>
      </c>
      <c r="JU2" s="611" t="s">
        <v>92</v>
      </c>
      <c r="JV2" s="611" t="s">
        <v>93</v>
      </c>
      <c r="JW2" s="611" t="s">
        <v>94</v>
      </c>
      <c r="JX2" s="611" t="s">
        <v>88</v>
      </c>
      <c r="JY2" s="611" t="s">
        <v>89</v>
      </c>
      <c r="JZ2" s="611" t="s">
        <v>90</v>
      </c>
      <c r="KA2" s="612" t="s">
        <v>91</v>
      </c>
      <c r="KB2" s="611" t="s">
        <v>92</v>
      </c>
      <c r="KC2" s="67" t="s">
        <v>93</v>
      </c>
      <c r="KD2" s="609" t="s">
        <v>94</v>
      </c>
      <c r="KE2" s="49" t="s">
        <v>88</v>
      </c>
      <c r="KF2" s="49" t="s">
        <v>89</v>
      </c>
      <c r="KG2" s="49" t="s">
        <v>90</v>
      </c>
      <c r="KH2" s="135" t="s">
        <v>91</v>
      </c>
      <c r="KI2" s="49" t="s">
        <v>92</v>
      </c>
      <c r="KJ2" s="49" t="s">
        <v>93</v>
      </c>
      <c r="KK2" s="49" t="s">
        <v>94</v>
      </c>
      <c r="KL2" s="49" t="s">
        <v>88</v>
      </c>
      <c r="KM2" s="49" t="s">
        <v>89</v>
      </c>
      <c r="KN2" s="49" t="s">
        <v>90</v>
      </c>
      <c r="KO2" s="135" t="s">
        <v>91</v>
      </c>
      <c r="KP2" s="49" t="s">
        <v>92</v>
      </c>
      <c r="KQ2" s="49" t="s">
        <v>93</v>
      </c>
      <c r="KR2" s="49" t="s">
        <v>94</v>
      </c>
      <c r="KS2" s="49" t="s">
        <v>88</v>
      </c>
      <c r="KT2" s="49" t="s">
        <v>89</v>
      </c>
      <c r="KU2" s="49" t="s">
        <v>90</v>
      </c>
      <c r="KV2" s="135" t="s">
        <v>91</v>
      </c>
      <c r="KW2" s="49" t="s">
        <v>92</v>
      </c>
      <c r="KX2" s="49" t="s">
        <v>93</v>
      </c>
      <c r="KY2" s="49" t="s">
        <v>94</v>
      </c>
      <c r="KZ2" s="49" t="s">
        <v>88</v>
      </c>
      <c r="LA2" s="49" t="s">
        <v>89</v>
      </c>
      <c r="LB2" s="49" t="s">
        <v>90</v>
      </c>
      <c r="LC2" s="135" t="s">
        <v>91</v>
      </c>
      <c r="LD2" s="49" t="s">
        <v>92</v>
      </c>
      <c r="LE2" s="49" t="s">
        <v>93</v>
      </c>
      <c r="LF2" s="49" t="s">
        <v>94</v>
      </c>
      <c r="LG2" s="49" t="s">
        <v>88</v>
      </c>
      <c r="LH2" s="652" t="s">
        <v>89</v>
      </c>
      <c r="LI2" s="66" t="s">
        <v>90</v>
      </c>
      <c r="LJ2" s="653" t="s">
        <v>91</v>
      </c>
      <c r="LK2" s="654" t="s">
        <v>92</v>
      </c>
      <c r="LL2" s="654" t="s">
        <v>93</v>
      </c>
      <c r="LM2" s="654" t="s">
        <v>94</v>
      </c>
      <c r="LN2" s="654" t="s">
        <v>88</v>
      </c>
      <c r="LO2" s="654" t="s">
        <v>89</v>
      </c>
      <c r="LP2" s="654" t="s">
        <v>90</v>
      </c>
      <c r="LQ2" s="653" t="s">
        <v>91</v>
      </c>
      <c r="LR2" s="654" t="s">
        <v>92</v>
      </c>
      <c r="LS2" s="654" t="s">
        <v>93</v>
      </c>
      <c r="LT2" s="654" t="s">
        <v>94</v>
      </c>
      <c r="LU2" s="654" t="s">
        <v>88</v>
      </c>
      <c r="LV2" s="654" t="s">
        <v>89</v>
      </c>
      <c r="LW2" s="654" t="s">
        <v>90</v>
      </c>
      <c r="LX2" s="653" t="s">
        <v>91</v>
      </c>
      <c r="LY2" s="654" t="s">
        <v>92</v>
      </c>
      <c r="LZ2" s="654" t="s">
        <v>93</v>
      </c>
      <c r="MA2" s="654" t="s">
        <v>94</v>
      </c>
      <c r="MB2" s="654" t="s">
        <v>88</v>
      </c>
      <c r="MC2" s="654" t="s">
        <v>89</v>
      </c>
      <c r="MD2" s="654" t="s">
        <v>90</v>
      </c>
      <c r="ME2" s="653" t="s">
        <v>91</v>
      </c>
      <c r="MF2" s="654" t="s">
        <v>92</v>
      </c>
      <c r="MG2" s="654" t="s">
        <v>93</v>
      </c>
      <c r="MH2" s="654" t="s">
        <v>94</v>
      </c>
      <c r="MI2" s="654" t="s">
        <v>88</v>
      </c>
      <c r="MJ2" s="654" t="s">
        <v>89</v>
      </c>
      <c r="MK2" s="654" t="s">
        <v>90</v>
      </c>
      <c r="ML2" s="700" t="s">
        <v>91</v>
      </c>
      <c r="MM2" s="66" t="s">
        <v>92</v>
      </c>
      <c r="MN2" s="721" t="s">
        <v>93</v>
      </c>
      <c r="MO2" s="721" t="s">
        <v>94</v>
      </c>
      <c r="MP2" s="721" t="s">
        <v>88</v>
      </c>
      <c r="MQ2" s="721" t="s">
        <v>89</v>
      </c>
      <c r="MR2" s="721" t="s">
        <v>90</v>
      </c>
      <c r="MS2" s="722" t="s">
        <v>91</v>
      </c>
      <c r="MT2" s="723" t="s">
        <v>92</v>
      </c>
      <c r="MU2" s="721" t="s">
        <v>93</v>
      </c>
      <c r="MV2" s="721" t="s">
        <v>94</v>
      </c>
      <c r="MW2" s="721" t="s">
        <v>88</v>
      </c>
      <c r="MX2" s="721" t="s">
        <v>89</v>
      </c>
      <c r="MY2" s="721" t="s">
        <v>90</v>
      </c>
      <c r="MZ2" s="722" t="s">
        <v>91</v>
      </c>
      <c r="NA2" s="721" t="s">
        <v>92</v>
      </c>
      <c r="NB2" s="721" t="s">
        <v>93</v>
      </c>
      <c r="NC2" s="721" t="s">
        <v>94</v>
      </c>
      <c r="ND2" s="721" t="s">
        <v>88</v>
      </c>
      <c r="NE2" s="721" t="s">
        <v>89</v>
      </c>
      <c r="NF2" s="721" t="s">
        <v>90</v>
      </c>
      <c r="NG2" s="722" t="s">
        <v>91</v>
      </c>
      <c r="NH2" s="721" t="s">
        <v>92</v>
      </c>
      <c r="NI2" s="721" t="s">
        <v>93</v>
      </c>
      <c r="NJ2" s="721" t="s">
        <v>94</v>
      </c>
      <c r="NK2" s="721" t="s">
        <v>88</v>
      </c>
      <c r="NL2" s="721" t="s">
        <v>89</v>
      </c>
      <c r="NM2" s="721" t="s">
        <v>90</v>
      </c>
      <c r="NN2" s="722" t="s">
        <v>91</v>
      </c>
      <c r="NO2" s="721" t="s">
        <v>92</v>
      </c>
      <c r="NP2" s="721" t="s">
        <v>93</v>
      </c>
      <c r="NQ2" s="67" t="s">
        <v>94</v>
      </c>
      <c r="NR2" s="66" t="s">
        <v>88</v>
      </c>
      <c r="NS2" s="49" t="s">
        <v>89</v>
      </c>
      <c r="NT2" s="49" t="s">
        <v>90</v>
      </c>
      <c r="NU2" s="135" t="s">
        <v>91</v>
      </c>
      <c r="NV2" s="49" t="s">
        <v>92</v>
      </c>
      <c r="NW2" s="49" t="s">
        <v>93</v>
      </c>
      <c r="NX2" s="49" t="s">
        <v>94</v>
      </c>
      <c r="NY2" s="49" t="s">
        <v>88</v>
      </c>
      <c r="NZ2" s="49" t="s">
        <v>89</v>
      </c>
      <c r="OA2" s="49" t="s">
        <v>90</v>
      </c>
      <c r="OB2" s="49" t="s">
        <v>91</v>
      </c>
      <c r="OC2" s="49" t="s">
        <v>92</v>
      </c>
      <c r="OD2" s="49" t="s">
        <v>93</v>
      </c>
      <c r="OE2" s="49" t="s">
        <v>94</v>
      </c>
      <c r="OF2" s="49" t="s">
        <v>88</v>
      </c>
      <c r="OG2" s="49" t="s">
        <v>89</v>
      </c>
      <c r="OH2" s="49" t="s">
        <v>90</v>
      </c>
      <c r="OI2" s="49" t="s">
        <v>91</v>
      </c>
      <c r="OJ2" s="49" t="s">
        <v>92</v>
      </c>
      <c r="OK2" s="49" t="s">
        <v>93</v>
      </c>
      <c r="OL2" s="49" t="s">
        <v>94</v>
      </c>
      <c r="OM2" s="49" t="s">
        <v>88</v>
      </c>
      <c r="ON2" s="49" t="s">
        <v>89</v>
      </c>
      <c r="OO2" s="49" t="s">
        <v>90</v>
      </c>
      <c r="OP2" s="49" t="s">
        <v>91</v>
      </c>
      <c r="OQ2" s="49" t="s">
        <v>92</v>
      </c>
      <c r="OR2" s="49" t="s">
        <v>93</v>
      </c>
      <c r="OS2" s="49" t="s">
        <v>94</v>
      </c>
      <c r="OT2" s="49" t="s">
        <v>88</v>
      </c>
      <c r="OU2" s="49" t="s">
        <v>89</v>
      </c>
      <c r="OV2" s="67" t="s">
        <v>90</v>
      </c>
    </row>
    <row r="3" spans="1:412" ht="39" thickBot="1" x14ac:dyDescent="0.3">
      <c r="A3" s="702" t="s">
        <v>717</v>
      </c>
      <c r="B3" t="s">
        <v>20</v>
      </c>
      <c r="D3" t="s">
        <v>308</v>
      </c>
      <c r="E3" t="s">
        <v>309</v>
      </c>
      <c r="F3" t="s">
        <v>110</v>
      </c>
      <c r="G3" s="7" t="s">
        <v>604</v>
      </c>
      <c r="H3" s="7" t="s">
        <v>46</v>
      </c>
      <c r="I3" s="7" t="s">
        <v>382</v>
      </c>
      <c r="J3" s="7" t="s">
        <v>380</v>
      </c>
      <c r="K3" s="7" t="s">
        <v>378</v>
      </c>
      <c r="L3" s="7" t="s">
        <v>381</v>
      </c>
      <c r="M3" s="7" t="s">
        <v>201</v>
      </c>
      <c r="N3" s="7" t="s">
        <v>379</v>
      </c>
      <c r="O3" s="7" t="s">
        <v>362</v>
      </c>
      <c r="P3" s="7" t="s">
        <v>371</v>
      </c>
      <c r="Q3" s="223">
        <v>44562</v>
      </c>
      <c r="R3" s="217">
        <v>44563</v>
      </c>
      <c r="S3" s="217">
        <v>44564</v>
      </c>
      <c r="T3" s="217">
        <v>44565</v>
      </c>
      <c r="U3" s="217">
        <v>44566</v>
      </c>
      <c r="V3" s="217">
        <v>44567</v>
      </c>
      <c r="W3" s="217">
        <v>44568</v>
      </c>
      <c r="X3" s="217">
        <v>44569</v>
      </c>
      <c r="Y3" s="217">
        <v>44570</v>
      </c>
      <c r="Z3" s="217">
        <v>44571</v>
      </c>
      <c r="AA3" s="217">
        <v>44572</v>
      </c>
      <c r="AB3" s="217">
        <v>44573</v>
      </c>
      <c r="AC3" s="217">
        <v>44574</v>
      </c>
      <c r="AD3" s="217">
        <v>44575</v>
      </c>
      <c r="AE3" s="217">
        <v>44576</v>
      </c>
      <c r="AF3" s="217">
        <v>44577</v>
      </c>
      <c r="AG3" s="217">
        <v>44578</v>
      </c>
      <c r="AH3" s="217">
        <v>44579</v>
      </c>
      <c r="AI3" s="217">
        <v>44580</v>
      </c>
      <c r="AJ3" s="217">
        <v>44581</v>
      </c>
      <c r="AK3" s="217">
        <v>44582</v>
      </c>
      <c r="AL3" s="217">
        <v>44583</v>
      </c>
      <c r="AM3" s="217">
        <v>44584</v>
      </c>
      <c r="AN3" s="217">
        <v>44585</v>
      </c>
      <c r="AO3" s="217">
        <v>44586</v>
      </c>
      <c r="AP3" s="217">
        <v>44587</v>
      </c>
      <c r="AQ3" s="217">
        <v>44588</v>
      </c>
      <c r="AR3" s="217">
        <v>44589</v>
      </c>
      <c r="AS3" s="217">
        <v>44590</v>
      </c>
      <c r="AT3" s="217">
        <v>44591</v>
      </c>
      <c r="AU3" s="400">
        <v>44592</v>
      </c>
      <c r="AV3" s="401">
        <v>44593</v>
      </c>
      <c r="AW3" s="489">
        <v>44594</v>
      </c>
      <c r="AX3" s="489">
        <v>44595</v>
      </c>
      <c r="AY3" s="489">
        <v>44596</v>
      </c>
      <c r="AZ3" s="489">
        <v>44597</v>
      </c>
      <c r="BA3" s="489">
        <v>44598</v>
      </c>
      <c r="BB3" s="489">
        <v>44599</v>
      </c>
      <c r="BC3" s="489">
        <v>44600</v>
      </c>
      <c r="BD3" s="489">
        <v>44601</v>
      </c>
      <c r="BE3" s="489">
        <v>44602</v>
      </c>
      <c r="BF3" s="489">
        <v>44603</v>
      </c>
      <c r="BG3" s="489">
        <v>44604</v>
      </c>
      <c r="BH3" s="489">
        <v>44605</v>
      </c>
      <c r="BI3" s="489">
        <v>44606</v>
      </c>
      <c r="BJ3" s="489">
        <v>44607</v>
      </c>
      <c r="BK3" s="489">
        <v>44608</v>
      </c>
      <c r="BL3" s="489">
        <v>44609</v>
      </c>
      <c r="BM3" s="489">
        <v>44610</v>
      </c>
      <c r="BN3" s="489">
        <v>44611</v>
      </c>
      <c r="BO3" s="489">
        <v>44612</v>
      </c>
      <c r="BP3" s="489">
        <v>44613</v>
      </c>
      <c r="BQ3" s="489">
        <v>44614</v>
      </c>
      <c r="BR3" s="489">
        <v>44615</v>
      </c>
      <c r="BS3" s="489">
        <v>44616</v>
      </c>
      <c r="BT3" s="489">
        <v>44617</v>
      </c>
      <c r="BU3" s="489">
        <v>44618</v>
      </c>
      <c r="BV3" s="489">
        <v>44619</v>
      </c>
      <c r="BW3" s="400">
        <v>44620</v>
      </c>
      <c r="BX3" s="518">
        <v>44621</v>
      </c>
      <c r="BY3" s="518">
        <v>44622</v>
      </c>
      <c r="BZ3" s="518">
        <v>44623</v>
      </c>
      <c r="CA3" s="518">
        <v>44624</v>
      </c>
      <c r="CB3" s="518">
        <v>44625</v>
      </c>
      <c r="CC3" s="518">
        <v>44626</v>
      </c>
      <c r="CD3" s="518">
        <v>44627</v>
      </c>
      <c r="CE3" s="519">
        <v>44628</v>
      </c>
      <c r="CF3" s="518">
        <v>44629</v>
      </c>
      <c r="CG3" s="518">
        <v>44630</v>
      </c>
      <c r="CH3" s="518">
        <v>44631</v>
      </c>
      <c r="CI3" s="518">
        <v>44632</v>
      </c>
      <c r="CJ3" s="518">
        <v>44633</v>
      </c>
      <c r="CK3" s="518">
        <v>44634</v>
      </c>
      <c r="CL3" s="518">
        <v>44635</v>
      </c>
      <c r="CM3" s="518">
        <v>44636</v>
      </c>
      <c r="CN3" s="518">
        <v>44637</v>
      </c>
      <c r="CO3" s="518">
        <v>44638</v>
      </c>
      <c r="CP3" s="518">
        <v>44639</v>
      </c>
      <c r="CQ3" s="518">
        <v>44640</v>
      </c>
      <c r="CR3" s="519">
        <v>44641</v>
      </c>
      <c r="CS3" s="519">
        <v>44642</v>
      </c>
      <c r="CT3" s="519">
        <v>44643</v>
      </c>
      <c r="CU3" s="518">
        <v>44644</v>
      </c>
      <c r="CV3" s="518">
        <v>44645</v>
      </c>
      <c r="CW3" s="518">
        <v>44646</v>
      </c>
      <c r="CX3" s="518">
        <v>44647</v>
      </c>
      <c r="CY3" s="518">
        <v>44648</v>
      </c>
      <c r="CZ3" s="518">
        <v>44649</v>
      </c>
      <c r="DA3" s="518">
        <v>44650</v>
      </c>
      <c r="DB3" s="518">
        <v>44651</v>
      </c>
      <c r="DC3" s="239">
        <v>44652</v>
      </c>
      <c r="DD3" s="217">
        <v>44653</v>
      </c>
      <c r="DE3" s="217">
        <v>44654</v>
      </c>
      <c r="DF3" s="217">
        <v>44655</v>
      </c>
      <c r="DG3" s="217">
        <v>44656</v>
      </c>
      <c r="DH3" s="217">
        <v>44657</v>
      </c>
      <c r="DI3" s="217">
        <v>44658</v>
      </c>
      <c r="DJ3" s="217">
        <v>44659</v>
      </c>
      <c r="DK3" s="217">
        <v>44660</v>
      </c>
      <c r="DL3" s="217">
        <v>44661</v>
      </c>
      <c r="DM3" s="217">
        <v>44662</v>
      </c>
      <c r="DN3" s="217">
        <v>44663</v>
      </c>
      <c r="DO3" s="217">
        <v>44664</v>
      </c>
      <c r="DP3" s="217">
        <v>44665</v>
      </c>
      <c r="DQ3" s="217">
        <v>44666</v>
      </c>
      <c r="DR3" s="217">
        <v>44667</v>
      </c>
      <c r="DS3" s="217">
        <v>44668</v>
      </c>
      <c r="DT3" s="217">
        <v>44669</v>
      </c>
      <c r="DU3" s="217">
        <v>44670</v>
      </c>
      <c r="DV3" s="217">
        <v>44671</v>
      </c>
      <c r="DW3" s="217">
        <v>44672</v>
      </c>
      <c r="DX3" s="217">
        <v>44673</v>
      </c>
      <c r="DY3" s="217">
        <v>44674</v>
      </c>
      <c r="DZ3" s="217">
        <v>44675</v>
      </c>
      <c r="EA3" s="217">
        <v>44676</v>
      </c>
      <c r="EB3" s="217">
        <v>44677</v>
      </c>
      <c r="EC3" s="217">
        <v>44678</v>
      </c>
      <c r="ED3" s="217">
        <v>44679</v>
      </c>
      <c r="EE3" s="217">
        <v>44680</v>
      </c>
      <c r="EF3" s="528">
        <v>44681</v>
      </c>
      <c r="EG3" s="401">
        <v>44682</v>
      </c>
      <c r="EH3" s="542">
        <v>44683</v>
      </c>
      <c r="EI3" s="546">
        <v>44684</v>
      </c>
      <c r="EJ3" s="546">
        <v>44685</v>
      </c>
      <c r="EK3" s="543">
        <v>44686</v>
      </c>
      <c r="EL3" s="543">
        <v>44687</v>
      </c>
      <c r="EM3" s="543">
        <v>44688</v>
      </c>
      <c r="EN3" s="543">
        <v>44689</v>
      </c>
      <c r="EO3" s="542">
        <v>44690</v>
      </c>
      <c r="EP3" s="543">
        <v>44691</v>
      </c>
      <c r="EQ3" s="545">
        <v>44692</v>
      </c>
      <c r="ER3" s="545">
        <v>44693</v>
      </c>
      <c r="ES3" s="543">
        <v>44694</v>
      </c>
      <c r="ET3" s="542">
        <v>44695</v>
      </c>
      <c r="EU3" s="543">
        <v>44696</v>
      </c>
      <c r="EV3" s="543">
        <v>44697</v>
      </c>
      <c r="EW3" s="543">
        <v>44698</v>
      </c>
      <c r="EX3" s="543">
        <v>44699</v>
      </c>
      <c r="EY3" s="543">
        <v>44700</v>
      </c>
      <c r="EZ3" s="543">
        <v>44701</v>
      </c>
      <c r="FA3" s="543">
        <v>44702</v>
      </c>
      <c r="FB3" s="543">
        <v>44703</v>
      </c>
      <c r="FC3" s="543">
        <v>44704</v>
      </c>
      <c r="FD3" s="543">
        <v>44705</v>
      </c>
      <c r="FE3" s="543">
        <v>44706</v>
      </c>
      <c r="FF3" s="543">
        <v>44707</v>
      </c>
      <c r="FG3" s="543">
        <v>44708</v>
      </c>
      <c r="FH3" s="543">
        <v>44709</v>
      </c>
      <c r="FI3" s="543">
        <v>44710</v>
      </c>
      <c r="FJ3" s="543">
        <v>44711</v>
      </c>
      <c r="FK3" s="555">
        <v>44712</v>
      </c>
      <c r="FL3" s="401">
        <v>44713</v>
      </c>
      <c r="FM3" s="558">
        <v>44714</v>
      </c>
      <c r="FN3" s="558">
        <v>44715</v>
      </c>
      <c r="FO3" s="558">
        <v>44716</v>
      </c>
      <c r="FP3" s="558">
        <v>44717</v>
      </c>
      <c r="FQ3" s="558">
        <v>44718</v>
      </c>
      <c r="FR3" s="558">
        <v>44719</v>
      </c>
      <c r="FS3" s="558">
        <v>44720</v>
      </c>
      <c r="FT3" s="558">
        <v>44721</v>
      </c>
      <c r="FU3" s="558">
        <v>44722</v>
      </c>
      <c r="FV3" s="558">
        <v>44723</v>
      </c>
      <c r="FW3" s="558">
        <v>44724</v>
      </c>
      <c r="FX3" s="558">
        <v>44725</v>
      </c>
      <c r="FY3" s="558">
        <v>44726</v>
      </c>
      <c r="FZ3" s="558">
        <v>44727</v>
      </c>
      <c r="GA3" s="558">
        <v>44728</v>
      </c>
      <c r="GB3" s="558">
        <v>44729</v>
      </c>
      <c r="GC3" s="558">
        <v>44730</v>
      </c>
      <c r="GD3" s="558">
        <v>44731</v>
      </c>
      <c r="GE3" s="558">
        <v>44732</v>
      </c>
      <c r="GF3" s="558">
        <v>44733</v>
      </c>
      <c r="GG3" s="558">
        <v>44734</v>
      </c>
      <c r="GH3" s="558">
        <v>44735</v>
      </c>
      <c r="GI3" s="558">
        <v>44736</v>
      </c>
      <c r="GJ3" s="558">
        <v>44737</v>
      </c>
      <c r="GK3" s="558">
        <v>44738</v>
      </c>
      <c r="GL3" s="558">
        <v>44739</v>
      </c>
      <c r="GM3" s="558">
        <v>44740</v>
      </c>
      <c r="GN3" s="558">
        <v>44741</v>
      </c>
      <c r="GO3" s="224">
        <v>44742</v>
      </c>
      <c r="GP3" s="401">
        <v>44743</v>
      </c>
      <c r="GQ3" s="550">
        <v>44744</v>
      </c>
      <c r="GR3" s="550">
        <v>44745</v>
      </c>
      <c r="GS3" s="550">
        <v>44746</v>
      </c>
      <c r="GT3" s="550">
        <v>44747</v>
      </c>
      <c r="GU3" s="550">
        <v>44748</v>
      </c>
      <c r="GV3" s="550">
        <v>44749</v>
      </c>
      <c r="GW3" s="550">
        <v>44750</v>
      </c>
      <c r="GX3" s="551">
        <v>44751</v>
      </c>
      <c r="GY3" s="550">
        <v>44752</v>
      </c>
      <c r="GZ3" s="550">
        <v>44753</v>
      </c>
      <c r="HA3" s="550">
        <v>44754</v>
      </c>
      <c r="HB3" s="550">
        <v>44755</v>
      </c>
      <c r="HC3" s="550">
        <v>44756</v>
      </c>
      <c r="HD3" s="550">
        <v>44757</v>
      </c>
      <c r="HE3" s="550">
        <v>44758</v>
      </c>
      <c r="HF3" s="550">
        <v>44759</v>
      </c>
      <c r="HG3" s="550">
        <v>44760</v>
      </c>
      <c r="HH3" s="550">
        <v>44761</v>
      </c>
      <c r="HI3" s="550">
        <v>44762</v>
      </c>
      <c r="HJ3" s="550">
        <v>44763</v>
      </c>
      <c r="HK3" s="550">
        <v>44764</v>
      </c>
      <c r="HL3" s="550">
        <v>44765</v>
      </c>
      <c r="HM3" s="550">
        <v>44766</v>
      </c>
      <c r="HN3" s="550">
        <v>44767</v>
      </c>
      <c r="HO3" s="550">
        <v>44768</v>
      </c>
      <c r="HP3" s="550">
        <v>44769</v>
      </c>
      <c r="HQ3" s="550">
        <v>44770</v>
      </c>
      <c r="HR3" s="550">
        <v>44771</v>
      </c>
      <c r="HS3" s="550">
        <v>44772</v>
      </c>
      <c r="HT3" s="608">
        <v>44773</v>
      </c>
      <c r="HU3" s="401">
        <v>44774</v>
      </c>
      <c r="HV3" s="614">
        <v>44775</v>
      </c>
      <c r="HW3" s="614">
        <v>44776</v>
      </c>
      <c r="HX3" s="614">
        <v>44777</v>
      </c>
      <c r="HY3" s="614">
        <v>44778</v>
      </c>
      <c r="HZ3" s="614">
        <v>44779</v>
      </c>
      <c r="IA3" s="614">
        <v>44780</v>
      </c>
      <c r="IB3" s="614">
        <v>44781</v>
      </c>
      <c r="IC3" s="614">
        <v>44782</v>
      </c>
      <c r="ID3" s="643">
        <v>44783</v>
      </c>
      <c r="IE3" s="643">
        <v>44784</v>
      </c>
      <c r="IF3" s="643">
        <v>44785</v>
      </c>
      <c r="IG3" s="643">
        <v>44786</v>
      </c>
      <c r="IH3" s="643">
        <v>44787</v>
      </c>
      <c r="II3" s="643">
        <v>44788</v>
      </c>
      <c r="IJ3" s="643">
        <v>44789</v>
      </c>
      <c r="IK3" s="643">
        <v>44790</v>
      </c>
      <c r="IL3" s="643">
        <v>44791</v>
      </c>
      <c r="IM3" s="643">
        <v>44792</v>
      </c>
      <c r="IN3" s="643">
        <v>44793</v>
      </c>
      <c r="IO3" s="643">
        <v>44794</v>
      </c>
      <c r="IP3" s="643">
        <v>44795</v>
      </c>
      <c r="IQ3" s="614">
        <v>44796</v>
      </c>
      <c r="IR3" s="614">
        <v>44797</v>
      </c>
      <c r="IS3" s="614">
        <v>44798</v>
      </c>
      <c r="IT3" s="614">
        <v>44799</v>
      </c>
      <c r="IU3" s="614">
        <v>44800</v>
      </c>
      <c r="IV3" s="614">
        <v>44801</v>
      </c>
      <c r="IW3" s="614">
        <v>44802</v>
      </c>
      <c r="IX3" s="614">
        <v>44803</v>
      </c>
      <c r="IY3" s="224">
        <v>44804</v>
      </c>
      <c r="IZ3" s="610">
        <v>44805</v>
      </c>
      <c r="JA3" s="613">
        <v>44806</v>
      </c>
      <c r="JB3" s="614">
        <v>44807</v>
      </c>
      <c r="JC3" s="614">
        <v>44808</v>
      </c>
      <c r="JD3" s="614">
        <v>44809</v>
      </c>
      <c r="JE3" s="614">
        <v>44810</v>
      </c>
      <c r="JF3" s="614">
        <v>44811</v>
      </c>
      <c r="JG3" s="614">
        <v>44812</v>
      </c>
      <c r="JH3" s="614">
        <v>44813</v>
      </c>
      <c r="JI3" s="614">
        <v>44814</v>
      </c>
      <c r="JJ3" s="614">
        <v>44815</v>
      </c>
      <c r="JK3" s="614">
        <v>44816</v>
      </c>
      <c r="JL3" s="614">
        <v>44817</v>
      </c>
      <c r="JM3" s="646">
        <v>44818</v>
      </c>
      <c r="JN3" s="646">
        <v>44819</v>
      </c>
      <c r="JO3" s="646">
        <v>44820</v>
      </c>
      <c r="JP3" s="646">
        <v>44821</v>
      </c>
      <c r="JQ3" s="646">
        <v>44822</v>
      </c>
      <c r="JR3" s="646">
        <v>44823</v>
      </c>
      <c r="JS3" s="646">
        <v>44824</v>
      </c>
      <c r="JT3" s="614">
        <v>44825</v>
      </c>
      <c r="JU3" s="614">
        <v>44826</v>
      </c>
      <c r="JV3" s="614">
        <v>44827</v>
      </c>
      <c r="JW3" s="614">
        <v>44828</v>
      </c>
      <c r="JX3" s="614">
        <v>44829</v>
      </c>
      <c r="JY3" s="614">
        <v>44830</v>
      </c>
      <c r="JZ3" s="614">
        <v>44831</v>
      </c>
      <c r="KA3" s="614">
        <v>44832</v>
      </c>
      <c r="KB3" s="614">
        <v>44833</v>
      </c>
      <c r="KC3" s="224">
        <v>44834</v>
      </c>
      <c r="KD3" s="610">
        <v>44835</v>
      </c>
      <c r="KE3" s="217">
        <v>44836</v>
      </c>
      <c r="KF3" s="217">
        <v>44837</v>
      </c>
      <c r="KG3" s="217">
        <v>44838</v>
      </c>
      <c r="KH3" s="217">
        <v>44839</v>
      </c>
      <c r="KI3" s="217">
        <v>44840</v>
      </c>
      <c r="KJ3" s="217">
        <v>44841</v>
      </c>
      <c r="KK3" s="217">
        <v>44842</v>
      </c>
      <c r="KL3" s="217">
        <v>44843</v>
      </c>
      <c r="KM3" s="217">
        <v>44844</v>
      </c>
      <c r="KN3" s="217">
        <v>44845</v>
      </c>
      <c r="KO3" s="217">
        <v>44846</v>
      </c>
      <c r="KP3" s="217">
        <v>44847</v>
      </c>
      <c r="KQ3" s="217">
        <v>44848</v>
      </c>
      <c r="KR3" s="217">
        <v>44849</v>
      </c>
      <c r="KS3" s="217">
        <v>44850</v>
      </c>
      <c r="KT3" s="217">
        <v>44851</v>
      </c>
      <c r="KU3" s="217">
        <v>44852</v>
      </c>
      <c r="KV3" s="217">
        <v>44853</v>
      </c>
      <c r="KW3" s="217">
        <v>44854</v>
      </c>
      <c r="KX3" s="217">
        <v>44855</v>
      </c>
      <c r="KY3" s="217">
        <v>44856</v>
      </c>
      <c r="KZ3" s="217">
        <v>44857</v>
      </c>
      <c r="LA3" s="217">
        <v>44858</v>
      </c>
      <c r="LB3" s="217">
        <v>44859</v>
      </c>
      <c r="LC3" s="670">
        <v>44860</v>
      </c>
      <c r="LD3" s="670">
        <v>44861</v>
      </c>
      <c r="LE3" s="670">
        <v>44862</v>
      </c>
      <c r="LF3" s="670">
        <v>44863</v>
      </c>
      <c r="LG3" s="670">
        <v>44864</v>
      </c>
      <c r="LH3" s="677">
        <v>44865</v>
      </c>
      <c r="LI3" s="678">
        <v>44866</v>
      </c>
      <c r="LJ3" s="675">
        <v>44867</v>
      </c>
      <c r="LK3" s="675">
        <v>44868</v>
      </c>
      <c r="LL3" s="675">
        <v>44869</v>
      </c>
      <c r="LM3" s="655">
        <v>44870</v>
      </c>
      <c r="LN3" s="655">
        <v>44871</v>
      </c>
      <c r="LO3" s="655">
        <v>44872</v>
      </c>
      <c r="LP3" s="655">
        <v>44873</v>
      </c>
      <c r="LQ3" s="655">
        <v>44874</v>
      </c>
      <c r="LR3" s="655">
        <v>44875</v>
      </c>
      <c r="LS3" s="655">
        <v>44876</v>
      </c>
      <c r="LT3" s="655">
        <v>44877</v>
      </c>
      <c r="LU3" s="655">
        <v>44878</v>
      </c>
      <c r="LV3" s="655">
        <v>44879</v>
      </c>
      <c r="LW3" s="655">
        <v>44880</v>
      </c>
      <c r="LX3" s="655">
        <v>44881</v>
      </c>
      <c r="LY3" s="655">
        <v>44882</v>
      </c>
      <c r="LZ3" s="655">
        <v>44883</v>
      </c>
      <c r="MA3" s="655">
        <v>44884</v>
      </c>
      <c r="MB3" s="655">
        <v>44885</v>
      </c>
      <c r="MC3" s="655">
        <v>44886</v>
      </c>
      <c r="MD3" s="655">
        <v>44887</v>
      </c>
      <c r="ME3" s="655">
        <v>44888</v>
      </c>
      <c r="MF3" s="655">
        <v>44889</v>
      </c>
      <c r="MG3" s="655">
        <v>44890</v>
      </c>
      <c r="MH3" s="655">
        <v>44891</v>
      </c>
      <c r="MI3" s="655">
        <v>44892</v>
      </c>
      <c r="MJ3" s="655">
        <v>44893</v>
      </c>
      <c r="MK3" s="655">
        <v>44894</v>
      </c>
      <c r="ML3" s="692">
        <v>44895</v>
      </c>
      <c r="MM3" s="401">
        <v>44896</v>
      </c>
      <c r="MN3" s="724">
        <v>44897</v>
      </c>
      <c r="MO3" s="724">
        <v>44898</v>
      </c>
      <c r="MP3" s="725">
        <v>44899</v>
      </c>
      <c r="MQ3" s="725">
        <v>44900</v>
      </c>
      <c r="MR3" s="725">
        <v>44901</v>
      </c>
      <c r="MS3" s="725">
        <v>44902</v>
      </c>
      <c r="MT3" s="726">
        <v>44903</v>
      </c>
      <c r="MU3" s="724">
        <v>44904</v>
      </c>
      <c r="MV3" s="724">
        <v>44905</v>
      </c>
      <c r="MW3" s="724">
        <v>44906</v>
      </c>
      <c r="MX3" s="724">
        <v>44907</v>
      </c>
      <c r="MY3" s="724">
        <v>44908</v>
      </c>
      <c r="MZ3" s="724">
        <v>44909</v>
      </c>
      <c r="NA3" s="724">
        <v>44910</v>
      </c>
      <c r="NB3" s="724">
        <v>44911</v>
      </c>
      <c r="NC3" s="724">
        <v>44912</v>
      </c>
      <c r="ND3" s="724">
        <v>44913</v>
      </c>
      <c r="NE3" s="724">
        <v>44914</v>
      </c>
      <c r="NF3" s="724">
        <v>44915</v>
      </c>
      <c r="NG3" s="724">
        <v>44916</v>
      </c>
      <c r="NH3" s="724">
        <v>44917</v>
      </c>
      <c r="NI3" s="724">
        <v>44918</v>
      </c>
      <c r="NJ3" s="724">
        <v>44919</v>
      </c>
      <c r="NK3" s="724">
        <v>44920</v>
      </c>
      <c r="NL3" s="724">
        <v>44921</v>
      </c>
      <c r="NM3" s="724">
        <v>44922</v>
      </c>
      <c r="NN3" s="724">
        <v>44923</v>
      </c>
      <c r="NO3" s="724">
        <v>44924</v>
      </c>
      <c r="NP3" s="724">
        <v>44925</v>
      </c>
      <c r="NQ3" s="224">
        <v>44926</v>
      </c>
      <c r="NR3" s="401">
        <v>44927</v>
      </c>
      <c r="NS3" s="217">
        <v>44928</v>
      </c>
      <c r="NT3" s="217">
        <v>44929</v>
      </c>
      <c r="NU3" s="217">
        <v>44930</v>
      </c>
      <c r="NV3" s="217">
        <v>44931</v>
      </c>
      <c r="NW3" s="217">
        <v>44932</v>
      </c>
      <c r="NX3" s="217">
        <v>44933</v>
      </c>
      <c r="NY3" s="217">
        <v>44934</v>
      </c>
      <c r="NZ3" s="217">
        <v>44935</v>
      </c>
      <c r="OA3" s="217">
        <v>44936</v>
      </c>
      <c r="OB3" s="217">
        <v>44937</v>
      </c>
      <c r="OC3" s="217">
        <v>44938</v>
      </c>
      <c r="OD3" s="217">
        <v>44939</v>
      </c>
      <c r="OE3" s="217">
        <v>44940</v>
      </c>
      <c r="OF3" s="217">
        <v>44941</v>
      </c>
      <c r="OG3" s="217">
        <v>44942</v>
      </c>
      <c r="OH3" s="217">
        <v>44943</v>
      </c>
      <c r="OI3" s="217">
        <v>44944</v>
      </c>
      <c r="OJ3" s="217">
        <v>44945</v>
      </c>
      <c r="OK3" s="217">
        <v>44946</v>
      </c>
      <c r="OL3" s="217">
        <v>44947</v>
      </c>
      <c r="OM3" s="217">
        <v>44948</v>
      </c>
      <c r="ON3" s="217">
        <v>44949</v>
      </c>
      <c r="OO3" s="217">
        <v>44950</v>
      </c>
      <c r="OP3" s="217">
        <v>44951</v>
      </c>
      <c r="OQ3" s="217">
        <v>44952</v>
      </c>
      <c r="OR3" s="217">
        <v>44953</v>
      </c>
      <c r="OS3" s="217">
        <v>44954</v>
      </c>
      <c r="OT3" s="217">
        <v>44955</v>
      </c>
      <c r="OU3" s="217">
        <v>44956</v>
      </c>
      <c r="OV3" s="224">
        <v>44957</v>
      </c>
    </row>
    <row r="4" spans="1:412" ht="16.5" thickBot="1" x14ac:dyDescent="0.3">
      <c r="A4" s="125"/>
      <c r="B4" s="594" t="s">
        <v>95</v>
      </c>
      <c r="C4" s="599" t="str">
        <f>LEFT(B4,FIND(" ",B4))</f>
        <v xml:space="preserve">Ихматуллаев </v>
      </c>
      <c r="D4" s="596">
        <v>6</v>
      </c>
      <c r="E4" s="596">
        <v>3</v>
      </c>
      <c r="F4" s="597" t="s">
        <v>51</v>
      </c>
      <c r="G4" s="659">
        <v>11</v>
      </c>
      <c r="H4" s="591" t="s">
        <v>301</v>
      </c>
      <c r="I4" s="592"/>
      <c r="J4" s="368">
        <v>1995</v>
      </c>
      <c r="K4" s="368">
        <f ca="1">SUM($Q4:OFFSET($Q4,0,DATEVALUE("31.12."&amp;(YEAR(TODAY())))-DATEVALUE("01.01."&amp;YEAR(TODAY()))))</f>
        <v>1830.5</v>
      </c>
      <c r="L4" s="368">
        <f ca="1">SUM($Q4:OFFSET($Q4,0,TODAY()-DATEVALUE("01.01."&amp;YEAR(TODAY()))))</f>
        <v>1492.5</v>
      </c>
      <c r="M4" s="364">
        <f ca="1">COUNTIF($Q4:OFFSET($Q4,0,TODAY()-DATEVALUE("01.01."&amp;YEAR(TODAY()))),$M$3)</f>
        <v>0</v>
      </c>
      <c r="N4" s="364" t="e">
        <f ca="1">COUNTIFS($Q4:OFFSET($Q4,0,TODAY()-DATEVALUE("01.01."&amp;YEAR(TODAY()))),$N$3,#REF!:OFFSET(#REF!,0,TODAY()-DATEVALUE("01.01."&amp;YEAR(TODAY()))),"&lt;&gt;вс")</f>
        <v>#REF!</v>
      </c>
      <c r="O4" s="364">
        <f ca="1">COUNTIF($Q4:OFFSET($Q4,0,TODAY()-DATEVALUE("01.01."&amp;YEAR(TODAY()))),"БЛ")</f>
        <v>7</v>
      </c>
      <c r="P4" s="364" t="e">
        <f ca="1">COUNTIFS($Q4:OFFSET($Q4,0,TODAY()-DATEVALUE("01.01."&amp;YEAR(TODAY()))),"К",#REF!:OFFSET(#REF!,0,TODAY()-DATEVALUE("01.01."&amp;YEAR(TODAY()))),"&lt;&gt;вс",#REF!:OFFSET(#REF!,0,TODAY()-DATEVALUE("01.01."&amp;YEAR(TODAY()))),"&lt;&gt;сб")*8</f>
        <v>#REF!</v>
      </c>
      <c r="Q4" s="521">
        <v>10.5</v>
      </c>
      <c r="R4" s="126">
        <v>10.5</v>
      </c>
      <c r="S4" s="126">
        <v>10.5</v>
      </c>
      <c r="T4" s="126">
        <v>10.5</v>
      </c>
      <c r="U4" s="126">
        <v>10.5</v>
      </c>
      <c r="V4" s="126">
        <v>10.5</v>
      </c>
      <c r="W4" s="126">
        <v>10.5</v>
      </c>
      <c r="X4" s="126">
        <v>10.5</v>
      </c>
      <c r="Y4" s="126">
        <v>10.5</v>
      </c>
      <c r="Z4" s="126">
        <v>10.5</v>
      </c>
      <c r="AA4" s="409">
        <v>5</v>
      </c>
      <c r="AB4" s="249" t="s">
        <v>379</v>
      </c>
      <c r="AC4" s="249" t="s">
        <v>379</v>
      </c>
      <c r="AD4" s="249" t="s">
        <v>379</v>
      </c>
      <c r="AE4" s="249" t="s">
        <v>379</v>
      </c>
      <c r="AF4" s="249"/>
      <c r="AG4" s="249" t="s">
        <v>379</v>
      </c>
      <c r="AH4" s="249" t="s">
        <v>379</v>
      </c>
      <c r="AI4" s="249" t="s">
        <v>379</v>
      </c>
      <c r="AJ4" s="249" t="s">
        <v>379</v>
      </c>
      <c r="AK4" s="249" t="s">
        <v>379</v>
      </c>
      <c r="AL4" s="249" t="s">
        <v>379</v>
      </c>
      <c r="AM4" s="249"/>
      <c r="AN4" s="249" t="s">
        <v>379</v>
      </c>
      <c r="AO4" s="249" t="s">
        <v>379</v>
      </c>
      <c r="AP4" s="81" t="s">
        <v>371</v>
      </c>
      <c r="AQ4" s="81" t="s">
        <v>371</v>
      </c>
      <c r="AR4" s="227">
        <v>4</v>
      </c>
      <c r="AS4" s="405">
        <v>10.5</v>
      </c>
      <c r="AT4" s="405">
        <v>10.5</v>
      </c>
      <c r="AU4" s="405">
        <v>10.5</v>
      </c>
      <c r="AV4" s="226">
        <v>10.5</v>
      </c>
      <c r="AW4" s="227">
        <v>10.5</v>
      </c>
      <c r="AX4" s="227">
        <v>10.5</v>
      </c>
      <c r="AY4" s="227">
        <v>10.5</v>
      </c>
      <c r="AZ4" s="227">
        <v>10.5</v>
      </c>
      <c r="BA4" s="227">
        <v>10.5</v>
      </c>
      <c r="BB4" s="227">
        <v>10.5</v>
      </c>
      <c r="BC4" s="227">
        <v>10.5</v>
      </c>
      <c r="BD4" s="461">
        <v>10.5</v>
      </c>
      <c r="BE4" s="463">
        <v>10.5</v>
      </c>
      <c r="BF4" s="227">
        <v>6.5</v>
      </c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227">
        <v>4</v>
      </c>
      <c r="BS4" s="227">
        <v>10.5</v>
      </c>
      <c r="BT4" s="227">
        <v>10.5</v>
      </c>
      <c r="BU4" s="227">
        <v>10.5</v>
      </c>
      <c r="BV4" s="227">
        <v>10.5</v>
      </c>
      <c r="BW4" s="227">
        <v>10.5</v>
      </c>
      <c r="BX4" s="226">
        <v>10.5</v>
      </c>
      <c r="BY4" s="227">
        <v>10.5</v>
      </c>
      <c r="BZ4" s="227">
        <v>10.5</v>
      </c>
      <c r="CA4" s="227">
        <v>10.5</v>
      </c>
      <c r="CB4" s="227">
        <v>10.5</v>
      </c>
      <c r="CC4" s="227">
        <v>10.5</v>
      </c>
      <c r="CD4" s="227">
        <v>10.5</v>
      </c>
      <c r="CE4" s="227">
        <v>10.5</v>
      </c>
      <c r="CF4" s="227">
        <v>6.5</v>
      </c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3"/>
      <c r="CT4" s="81">
        <v>4</v>
      </c>
      <c r="CU4" s="81">
        <v>10.5</v>
      </c>
      <c r="CV4" s="227">
        <v>10.5</v>
      </c>
      <c r="CW4" s="227">
        <v>10.5</v>
      </c>
      <c r="CX4" s="227">
        <v>10.5</v>
      </c>
      <c r="CY4" s="227">
        <v>10.5</v>
      </c>
      <c r="CZ4" s="227">
        <v>10.5</v>
      </c>
      <c r="DA4" s="227">
        <v>10.5</v>
      </c>
      <c r="DB4" s="229">
        <v>10.5</v>
      </c>
      <c r="DC4" s="227">
        <v>10.5</v>
      </c>
      <c r="DD4" s="227">
        <v>10.5</v>
      </c>
      <c r="DE4" s="227">
        <v>10.5</v>
      </c>
      <c r="DF4" s="227">
        <v>10.5</v>
      </c>
      <c r="DG4" s="227">
        <v>10.5</v>
      </c>
      <c r="DH4" s="227">
        <v>6.5</v>
      </c>
      <c r="DI4" s="83"/>
      <c r="DJ4" s="83"/>
      <c r="DK4" s="83"/>
      <c r="DL4" s="83"/>
      <c r="DM4" s="83"/>
      <c r="DN4" s="83"/>
      <c r="DO4" s="83"/>
      <c r="DP4" s="83"/>
      <c r="DQ4" s="83"/>
      <c r="DR4" s="83"/>
      <c r="DS4" s="83"/>
      <c r="DT4" s="83"/>
      <c r="DU4" s="83"/>
      <c r="DV4" s="52">
        <v>5</v>
      </c>
      <c r="DW4" s="52">
        <v>10.5</v>
      </c>
      <c r="DX4" s="52">
        <v>10.5</v>
      </c>
      <c r="DY4" s="52">
        <v>10.5</v>
      </c>
      <c r="DZ4" s="52">
        <v>10.5</v>
      </c>
      <c r="EA4" s="52">
        <v>10.5</v>
      </c>
      <c r="EB4" s="52">
        <v>10.5</v>
      </c>
      <c r="EC4" s="52">
        <v>10.5</v>
      </c>
      <c r="ED4" s="83">
        <v>10.5</v>
      </c>
      <c r="EE4" s="83">
        <v>10.5</v>
      </c>
      <c r="EF4" s="83">
        <v>10.5</v>
      </c>
      <c r="EG4" s="85">
        <v>10.5</v>
      </c>
      <c r="EH4" s="83">
        <v>10.5</v>
      </c>
      <c r="EI4" s="581">
        <v>10.5</v>
      </c>
      <c r="EJ4" s="83">
        <v>5</v>
      </c>
      <c r="EK4" s="83"/>
      <c r="EL4" s="83"/>
      <c r="EM4" s="83"/>
      <c r="EN4" s="83"/>
      <c r="EO4" s="83"/>
      <c r="EP4" s="83"/>
      <c r="EQ4" s="581"/>
      <c r="ER4" s="83"/>
      <c r="ES4" s="83"/>
      <c r="ET4" s="83"/>
      <c r="EU4" s="83"/>
      <c r="EV4" s="83"/>
      <c r="EW4" s="83"/>
      <c r="EX4" s="305">
        <v>5</v>
      </c>
      <c r="EY4" s="305">
        <v>10.5</v>
      </c>
      <c r="EZ4" s="81">
        <v>10.5</v>
      </c>
      <c r="FA4" s="81">
        <v>10.5</v>
      </c>
      <c r="FB4" s="81">
        <v>10.5</v>
      </c>
      <c r="FC4" s="81">
        <v>10.5</v>
      </c>
      <c r="FD4" s="81">
        <v>10.5</v>
      </c>
      <c r="FE4" s="81">
        <v>10.5</v>
      </c>
      <c r="FF4" s="81">
        <v>10.5</v>
      </c>
      <c r="FG4" s="81">
        <v>10.5</v>
      </c>
      <c r="FH4" s="81">
        <v>10.5</v>
      </c>
      <c r="FI4" s="81">
        <v>10.5</v>
      </c>
      <c r="FJ4" s="81">
        <v>10.5</v>
      </c>
      <c r="FK4" s="83">
        <v>10.5</v>
      </c>
      <c r="FL4" s="268">
        <v>10.5</v>
      </c>
      <c r="FM4" s="81">
        <v>10.5</v>
      </c>
      <c r="FN4" s="81">
        <v>10.5</v>
      </c>
      <c r="FO4" s="81">
        <v>10.5</v>
      </c>
      <c r="FP4" s="81">
        <v>10.5</v>
      </c>
      <c r="FQ4" s="81">
        <v>10.5</v>
      </c>
      <c r="FR4" s="81">
        <v>10.5</v>
      </c>
      <c r="FS4" s="81">
        <v>5</v>
      </c>
      <c r="FT4" s="81"/>
      <c r="FU4" s="81"/>
      <c r="FV4" s="81"/>
      <c r="FW4" s="81"/>
      <c r="FX4" s="81"/>
      <c r="FY4" s="81"/>
      <c r="FZ4" s="227">
        <v>5</v>
      </c>
      <c r="GA4" s="227">
        <v>10.5</v>
      </c>
      <c r="GB4" s="227">
        <v>10.5</v>
      </c>
      <c r="GC4" s="227">
        <v>10.5</v>
      </c>
      <c r="GD4" s="227">
        <v>10.5</v>
      </c>
      <c r="GE4" s="227">
        <v>10.5</v>
      </c>
      <c r="GF4" s="227">
        <v>10.5</v>
      </c>
      <c r="GG4" s="227">
        <v>10.5</v>
      </c>
      <c r="GH4" s="227">
        <v>10.5</v>
      </c>
      <c r="GI4" s="227">
        <v>10.5</v>
      </c>
      <c r="GJ4" s="227">
        <v>10.5</v>
      </c>
      <c r="GK4" s="227">
        <v>10.5</v>
      </c>
      <c r="GL4" s="227">
        <v>10.5</v>
      </c>
      <c r="GM4" s="227">
        <v>10.5</v>
      </c>
      <c r="GN4" s="227">
        <v>5</v>
      </c>
      <c r="GO4" s="84"/>
      <c r="GP4" s="85"/>
      <c r="GQ4" s="83"/>
      <c r="GR4" s="83"/>
      <c r="GS4" s="83"/>
      <c r="GT4" s="83"/>
      <c r="GU4" s="81"/>
      <c r="GV4" s="81"/>
      <c r="GW4" s="81"/>
      <c r="GX4" s="81"/>
      <c r="GY4" s="81"/>
      <c r="GZ4" s="81"/>
      <c r="HA4" s="81"/>
      <c r="HB4" s="302">
        <v>5</v>
      </c>
      <c r="HC4" s="302">
        <v>10.5</v>
      </c>
      <c r="HD4" s="302">
        <v>10.5</v>
      </c>
      <c r="HE4" s="302">
        <v>10.5</v>
      </c>
      <c r="HF4" s="302">
        <v>10.5</v>
      </c>
      <c r="HG4" s="302">
        <v>10.5</v>
      </c>
      <c r="HH4" s="302">
        <v>10.5</v>
      </c>
      <c r="HI4" s="302">
        <v>5</v>
      </c>
      <c r="HJ4" s="83"/>
      <c r="HK4" s="83"/>
      <c r="HL4" s="83"/>
      <c r="HM4" s="83"/>
      <c r="HN4" s="83"/>
      <c r="HO4" s="83"/>
      <c r="HP4" s="83"/>
      <c r="HQ4" s="83"/>
      <c r="HR4" s="83"/>
      <c r="HS4" s="83"/>
      <c r="HT4" s="83"/>
      <c r="HU4" s="85"/>
      <c r="HV4" s="83"/>
      <c r="HW4" s="83">
        <v>5</v>
      </c>
      <c r="HX4" s="83">
        <v>10.5</v>
      </c>
      <c r="HY4" s="83">
        <v>10.5</v>
      </c>
      <c r="HZ4" s="83">
        <v>10.5</v>
      </c>
      <c r="IA4" s="83">
        <v>10.5</v>
      </c>
      <c r="IB4" s="83">
        <v>10.5</v>
      </c>
      <c r="IC4" s="83">
        <v>10.5</v>
      </c>
      <c r="ID4" s="464">
        <v>5</v>
      </c>
      <c r="IE4" s="552"/>
      <c r="IF4" s="552"/>
      <c r="IG4" s="552"/>
      <c r="IH4" s="552"/>
      <c r="II4" s="552"/>
      <c r="IJ4" s="577"/>
      <c r="IK4" s="466" t="s">
        <v>379</v>
      </c>
      <c r="IL4" s="475" t="s">
        <v>379</v>
      </c>
      <c r="IM4" s="475" t="s">
        <v>379</v>
      </c>
      <c r="IN4" s="475" t="s">
        <v>379</v>
      </c>
      <c r="IO4" s="475"/>
      <c r="IP4" s="467" t="s">
        <v>379</v>
      </c>
      <c r="IQ4" s="249" t="s">
        <v>379</v>
      </c>
      <c r="IR4" s="249" t="s">
        <v>379</v>
      </c>
      <c r="IS4" s="249" t="s">
        <v>379</v>
      </c>
      <c r="IT4" s="249" t="s">
        <v>379</v>
      </c>
      <c r="IU4" s="249" t="s">
        <v>379</v>
      </c>
      <c r="IV4" s="249"/>
      <c r="IW4" s="249" t="s">
        <v>379</v>
      </c>
      <c r="IX4" s="249" t="s">
        <v>379</v>
      </c>
      <c r="IY4" s="84">
        <v>5</v>
      </c>
      <c r="IZ4" s="296">
        <v>10.5</v>
      </c>
      <c r="JA4" s="83">
        <v>10.5</v>
      </c>
      <c r="JB4" s="83">
        <v>10.5</v>
      </c>
      <c r="JC4" s="83">
        <v>10.5</v>
      </c>
      <c r="JD4" s="83">
        <v>10.5</v>
      </c>
      <c r="JE4" s="83">
        <v>10.5</v>
      </c>
      <c r="JF4" s="81">
        <v>10.5</v>
      </c>
      <c r="JG4" s="81">
        <v>10.5</v>
      </c>
      <c r="JH4" s="81">
        <v>10.5</v>
      </c>
      <c r="JI4" s="81">
        <v>10.5</v>
      </c>
      <c r="JJ4" s="81">
        <v>10.5</v>
      </c>
      <c r="JK4" s="321">
        <v>10.5</v>
      </c>
      <c r="JL4" s="321">
        <v>10.5</v>
      </c>
      <c r="JM4" s="650">
        <v>10.5</v>
      </c>
      <c r="JN4" s="648">
        <v>10.5</v>
      </c>
      <c r="JO4" s="648">
        <v>10.5</v>
      </c>
      <c r="JP4" s="648">
        <v>10.5</v>
      </c>
      <c r="JQ4" s="648">
        <v>10.5</v>
      </c>
      <c r="JR4" s="648">
        <v>10.5</v>
      </c>
      <c r="JS4" s="474">
        <v>5</v>
      </c>
      <c r="JT4" s="81"/>
      <c r="JU4" s="83"/>
      <c r="JV4" s="83"/>
      <c r="JW4" s="83"/>
      <c r="JX4" s="83"/>
      <c r="JY4" s="83"/>
      <c r="JZ4" s="83"/>
      <c r="KA4" s="83" t="s">
        <v>362</v>
      </c>
      <c r="KB4" s="83" t="s">
        <v>362</v>
      </c>
      <c r="KC4" s="84" t="s">
        <v>362</v>
      </c>
      <c r="KD4" s="83" t="s">
        <v>362</v>
      </c>
      <c r="KE4" s="83" t="s">
        <v>362</v>
      </c>
      <c r="KF4" s="83" t="s">
        <v>362</v>
      </c>
      <c r="KG4" s="83" t="s">
        <v>362</v>
      </c>
      <c r="KH4" s="83">
        <v>5</v>
      </c>
      <c r="KI4" s="83">
        <v>10.5</v>
      </c>
      <c r="KJ4" s="83">
        <v>10.5</v>
      </c>
      <c r="KK4" s="83">
        <v>10.5</v>
      </c>
      <c r="KL4" s="83">
        <v>10.5</v>
      </c>
      <c r="KM4" s="83">
        <v>10.5</v>
      </c>
      <c r="KN4" s="83">
        <v>10.5</v>
      </c>
      <c r="KO4" s="83">
        <v>5</v>
      </c>
      <c r="KP4" s="83"/>
      <c r="KQ4" s="83"/>
      <c r="KR4" s="83"/>
      <c r="KS4" s="321"/>
      <c r="KT4" s="321">
        <v>8</v>
      </c>
      <c r="KU4" s="321">
        <v>8</v>
      </c>
      <c r="KV4" s="321">
        <v>8</v>
      </c>
      <c r="KW4" s="321">
        <v>8</v>
      </c>
      <c r="KX4" s="321">
        <v>8</v>
      </c>
      <c r="KY4" s="321"/>
      <c r="KZ4" s="83"/>
      <c r="LA4" s="83"/>
      <c r="LB4" s="83"/>
      <c r="LC4" s="464"/>
      <c r="LD4" s="552"/>
      <c r="LE4" s="552"/>
      <c r="LF4" s="552"/>
      <c r="LG4" s="552"/>
      <c r="LH4" s="464"/>
      <c r="LI4" s="581"/>
      <c r="LJ4" s="552">
        <v>5</v>
      </c>
      <c r="LK4" s="552">
        <v>10.5</v>
      </c>
      <c r="LL4" s="680">
        <v>10.5</v>
      </c>
      <c r="LM4" s="83">
        <v>10.5</v>
      </c>
      <c r="LN4" s="83">
        <v>10.5</v>
      </c>
      <c r="LO4" s="83">
        <v>10.5</v>
      </c>
      <c r="LP4" s="83">
        <v>10.5</v>
      </c>
      <c r="LQ4" s="83">
        <v>5</v>
      </c>
      <c r="LR4" s="83"/>
      <c r="LS4" s="83"/>
      <c r="LT4" s="83"/>
      <c r="LU4" s="83"/>
      <c r="LV4" s="83"/>
      <c r="LW4" s="83"/>
      <c r="LX4" s="83"/>
      <c r="LY4" s="83"/>
      <c r="LZ4" s="83"/>
      <c r="MA4" s="83"/>
      <c r="MB4" s="83"/>
      <c r="MC4" s="83"/>
      <c r="MD4" s="83"/>
      <c r="ME4" s="83">
        <v>5</v>
      </c>
      <c r="MF4" s="83">
        <v>10.5</v>
      </c>
      <c r="MG4" s="83">
        <v>10.5</v>
      </c>
      <c r="MH4" s="83">
        <v>10.5</v>
      </c>
      <c r="MI4" s="83">
        <v>10.5</v>
      </c>
      <c r="MJ4" s="83">
        <v>10.5</v>
      </c>
      <c r="MK4" s="83">
        <v>10.5</v>
      </c>
      <c r="ML4" s="83">
        <v>10.5</v>
      </c>
      <c r="MM4" s="85">
        <v>10.5</v>
      </c>
      <c r="MN4" s="83">
        <v>10.5</v>
      </c>
      <c r="MO4" s="83">
        <v>10.5</v>
      </c>
      <c r="MP4" s="83">
        <v>5</v>
      </c>
      <c r="MQ4" s="672"/>
      <c r="MR4" s="673"/>
      <c r="MS4" s="674"/>
      <c r="MT4" s="83"/>
      <c r="MU4" s="83"/>
      <c r="MV4" s="83"/>
      <c r="MW4" s="83"/>
      <c r="MX4" s="83"/>
      <c r="MY4" s="83"/>
      <c r="MZ4" s="83"/>
      <c r="NA4" s="83"/>
      <c r="NB4" s="83"/>
      <c r="NC4" s="83"/>
      <c r="ND4" s="83"/>
      <c r="NE4" s="83"/>
      <c r="NF4" s="83"/>
      <c r="NG4" s="83">
        <v>5</v>
      </c>
      <c r="NH4" s="83">
        <v>10.5</v>
      </c>
      <c r="NI4" s="83">
        <v>10.5</v>
      </c>
      <c r="NJ4" s="83">
        <v>10.5</v>
      </c>
      <c r="NK4" s="83">
        <v>10.5</v>
      </c>
      <c r="NL4" s="83">
        <v>10.5</v>
      </c>
      <c r="NM4" s="83">
        <v>10.5</v>
      </c>
      <c r="NN4" s="83">
        <v>10.5</v>
      </c>
      <c r="NO4" s="83">
        <v>10.5</v>
      </c>
      <c r="NP4" s="83">
        <v>10.5</v>
      </c>
      <c r="NQ4" s="84">
        <v>10.5</v>
      </c>
      <c r="NR4" s="85">
        <v>10.5</v>
      </c>
      <c r="NS4" s="83">
        <v>10.5</v>
      </c>
      <c r="NT4" s="83">
        <v>10.5</v>
      </c>
      <c r="NU4" s="83">
        <v>5</v>
      </c>
      <c r="NV4" s="83"/>
      <c r="NW4" s="83"/>
      <c r="NX4" s="83"/>
      <c r="NY4" s="83"/>
      <c r="NZ4" s="83"/>
      <c r="OA4" s="83"/>
      <c r="OB4" s="83"/>
      <c r="OC4" s="83"/>
      <c r="OD4" s="83"/>
      <c r="OE4" s="83"/>
      <c r="OF4" s="83"/>
      <c r="OG4" s="83"/>
      <c r="OH4" s="83"/>
      <c r="OI4" s="83"/>
      <c r="OJ4" s="83"/>
      <c r="OK4" s="83"/>
      <c r="OL4" s="83"/>
      <c r="OM4" s="83"/>
      <c r="ON4" s="83"/>
      <c r="OO4" s="83"/>
      <c r="OP4" s="83"/>
      <c r="OQ4" s="83"/>
      <c r="OR4" s="83"/>
      <c r="OS4" s="83"/>
      <c r="OT4" s="83"/>
      <c r="OU4" s="83"/>
      <c r="OV4" s="84"/>
    </row>
    <row r="5" spans="1:412" ht="16.5" thickBot="1" x14ac:dyDescent="0.3">
      <c r="A5" s="125"/>
      <c r="B5" s="594" t="s">
        <v>77</v>
      </c>
      <c r="C5" s="598" t="str">
        <f>LEFT(B5,FIND(" ",B5))</f>
        <v xml:space="preserve">Гузаров </v>
      </c>
      <c r="D5" s="596">
        <v>8</v>
      </c>
      <c r="E5" s="596">
        <v>1</v>
      </c>
      <c r="F5" s="597" t="s">
        <v>48</v>
      </c>
      <c r="G5" s="661">
        <v>5</v>
      </c>
      <c r="H5" s="591" t="s">
        <v>301</v>
      </c>
      <c r="I5" s="592"/>
      <c r="J5" s="368">
        <v>1995</v>
      </c>
      <c r="K5" s="368">
        <f ca="1">SUM($Q5:OFFSET($Q5,0,DATEVALUE("31.12."&amp;(YEAR(TODAY())))-DATEVALUE("01.01."&amp;YEAR(TODAY()))))</f>
        <v>1811</v>
      </c>
      <c r="L5" s="368">
        <f ca="1">SUM($Q5:OFFSET($Q5,0,TODAY()-DATEVALUE("01.01."&amp;YEAR(TODAY()))))</f>
        <v>1408</v>
      </c>
      <c r="M5" s="364">
        <f ca="1">COUNTIF($Q5:OFFSET($Q5,0,TODAY()-DATEVALUE("01.01."&amp;YEAR(TODAY()))),$M$3)</f>
        <v>0</v>
      </c>
      <c r="N5" s="364" t="e">
        <f ca="1">COUNTIFS($Q5:OFFSET($Q5,0,TODAY()-DATEVALUE("01.01."&amp;YEAR(TODAY()))),$N$3,#REF!:OFFSET(#REF!,0,TODAY()-DATEVALUE("01.01."&amp;YEAR(TODAY()))),"&lt;&gt;вс")</f>
        <v>#REF!</v>
      </c>
      <c r="O5" s="364">
        <f ca="1">COUNTIF($Q5:OFFSET($Q5,0,TODAY()-DATEVALUE("01.01."&amp;YEAR(TODAY()))),"БЛ")</f>
        <v>0</v>
      </c>
      <c r="P5" s="364" t="e">
        <f ca="1">COUNTIFS($Q5:OFFSET($Q5,0,TODAY()-DATEVALUE("01.01."&amp;YEAR(TODAY()))),"К",#REF!:OFFSET(#REF!,0,TODAY()-DATEVALUE("01.01."&amp;YEAR(TODAY()))),"&lt;&gt;вс",#REF!:OFFSET(#REF!,0,TODAY()-DATEVALUE("01.01."&amp;YEAR(TODAY()))),"&lt;&gt;сб")*8</f>
        <v>#REF!</v>
      </c>
      <c r="Q5" s="589">
        <v>10.5</v>
      </c>
      <c r="R5" s="261">
        <v>10.5</v>
      </c>
      <c r="S5" s="261">
        <v>10.5</v>
      </c>
      <c r="T5" s="261">
        <v>10.5</v>
      </c>
      <c r="U5" s="376">
        <v>5</v>
      </c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358">
        <v>5</v>
      </c>
      <c r="AJ5" s="358">
        <v>10.5</v>
      </c>
      <c r="AK5" s="358">
        <v>10.5</v>
      </c>
      <c r="AL5" s="358">
        <v>10.5</v>
      </c>
      <c r="AM5" s="358">
        <v>10.5</v>
      </c>
      <c r="AN5" s="358">
        <v>10.5</v>
      </c>
      <c r="AO5" s="358">
        <v>10.5</v>
      </c>
      <c r="AP5" s="358">
        <v>10.5</v>
      </c>
      <c r="AQ5" s="358">
        <v>10.5</v>
      </c>
      <c r="AR5" s="358">
        <v>10.5</v>
      </c>
      <c r="AS5" s="358">
        <v>10.5</v>
      </c>
      <c r="AT5" s="358">
        <v>10.5</v>
      </c>
      <c r="AU5" s="358">
        <v>10.5</v>
      </c>
      <c r="AV5" s="362">
        <v>10.5</v>
      </c>
      <c r="AW5" s="470">
        <v>10.5</v>
      </c>
      <c r="AX5" s="472">
        <v>10.5</v>
      </c>
      <c r="AY5" s="471">
        <v>5</v>
      </c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464" t="s">
        <v>371</v>
      </c>
      <c r="BL5" s="465" t="s">
        <v>371</v>
      </c>
      <c r="BM5" s="356">
        <v>10.5</v>
      </c>
      <c r="BN5" s="356">
        <v>10.5</v>
      </c>
      <c r="BO5" s="356">
        <v>10.5</v>
      </c>
      <c r="BP5" s="356">
        <v>10.5</v>
      </c>
      <c r="BQ5" s="356">
        <v>10.5</v>
      </c>
      <c r="BR5" s="356">
        <v>10.5</v>
      </c>
      <c r="BS5" s="356">
        <v>10.5</v>
      </c>
      <c r="BT5" s="356">
        <v>10.5</v>
      </c>
      <c r="BU5" s="356">
        <v>10.5</v>
      </c>
      <c r="BV5" s="356">
        <v>10.5</v>
      </c>
      <c r="BW5" s="356">
        <v>5</v>
      </c>
      <c r="BX5" s="258" t="s">
        <v>379</v>
      </c>
      <c r="BY5" s="249" t="s">
        <v>379</v>
      </c>
      <c r="BZ5" s="249" t="s">
        <v>379</v>
      </c>
      <c r="CA5" s="249" t="s">
        <v>379</v>
      </c>
      <c r="CB5" s="249" t="s">
        <v>379</v>
      </c>
      <c r="CC5" s="249"/>
      <c r="CD5" s="249" t="s">
        <v>379</v>
      </c>
      <c r="CE5" s="249"/>
      <c r="CF5" s="249" t="s">
        <v>379</v>
      </c>
      <c r="CG5" s="249" t="s">
        <v>379</v>
      </c>
      <c r="CH5" s="249" t="s">
        <v>379</v>
      </c>
      <c r="CI5" s="249" t="s">
        <v>379</v>
      </c>
      <c r="CJ5" s="249"/>
      <c r="CK5" s="249" t="s">
        <v>379</v>
      </c>
      <c r="CL5" s="249" t="s">
        <v>379</v>
      </c>
      <c r="CM5" s="524">
        <v>5</v>
      </c>
      <c r="CN5" s="524">
        <v>10.5</v>
      </c>
      <c r="CO5" s="524">
        <v>10.5</v>
      </c>
      <c r="CP5" s="524">
        <v>10.5</v>
      </c>
      <c r="CQ5" s="524">
        <v>10.5</v>
      </c>
      <c r="CR5" s="524">
        <v>10.5</v>
      </c>
      <c r="CS5" s="524">
        <v>10.5</v>
      </c>
      <c r="CT5" s="524">
        <v>10.5</v>
      </c>
      <c r="CU5" s="524">
        <v>10.5</v>
      </c>
      <c r="CV5" s="524">
        <v>10.5</v>
      </c>
      <c r="CW5" s="524">
        <v>10.5</v>
      </c>
      <c r="CX5" s="524">
        <v>10.5</v>
      </c>
      <c r="CY5" s="524">
        <v>10.5</v>
      </c>
      <c r="CZ5" s="524">
        <v>10.5</v>
      </c>
      <c r="DA5" s="524">
        <v>5</v>
      </c>
      <c r="DB5" s="84"/>
      <c r="DC5" s="83"/>
      <c r="DD5" s="83"/>
      <c r="DE5" s="83"/>
      <c r="DF5" s="83"/>
      <c r="DG5" s="83"/>
      <c r="DH5" s="83"/>
      <c r="DI5" s="83"/>
      <c r="DJ5" s="83"/>
      <c r="DK5" s="83"/>
      <c r="DL5" s="83"/>
      <c r="DM5" s="83"/>
      <c r="DN5" s="83"/>
      <c r="DO5" s="305">
        <v>5</v>
      </c>
      <c r="DP5" s="305">
        <v>10.5</v>
      </c>
      <c r="DQ5" s="305">
        <v>10.5</v>
      </c>
      <c r="DR5" s="305">
        <v>10.5</v>
      </c>
      <c r="DS5" s="305">
        <v>10.5</v>
      </c>
      <c r="DT5" s="305">
        <v>10.5</v>
      </c>
      <c r="DU5" s="305">
        <v>10.5</v>
      </c>
      <c r="DV5" s="409">
        <v>10.5</v>
      </c>
      <c r="DW5" s="409">
        <v>10.5</v>
      </c>
      <c r="DX5" s="409">
        <v>10.5</v>
      </c>
      <c r="DY5" s="409">
        <v>10.5</v>
      </c>
      <c r="DZ5" s="409">
        <v>10.5</v>
      </c>
      <c r="EA5" s="409">
        <v>10.5</v>
      </c>
      <c r="EB5" s="409">
        <v>10.5</v>
      </c>
      <c r="EC5" s="409">
        <v>5</v>
      </c>
      <c r="ED5" s="83"/>
      <c r="EE5" s="83"/>
      <c r="EF5" s="83"/>
      <c r="EG5" s="85"/>
      <c r="EH5" s="83"/>
      <c r="EI5" s="83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305">
        <v>5</v>
      </c>
      <c r="EY5" s="305">
        <v>10.5</v>
      </c>
      <c r="EZ5" s="83">
        <v>10.5</v>
      </c>
      <c r="FA5" s="83">
        <v>10.5</v>
      </c>
      <c r="FB5" s="83">
        <v>10.5</v>
      </c>
      <c r="FC5" s="83">
        <v>10.5</v>
      </c>
      <c r="FD5" s="83">
        <v>10.5</v>
      </c>
      <c r="FE5" s="83">
        <v>10.5</v>
      </c>
      <c r="FF5" s="83">
        <v>10.5</v>
      </c>
      <c r="FG5" s="83">
        <v>10.5</v>
      </c>
      <c r="FH5" s="83">
        <v>10.5</v>
      </c>
      <c r="FI5" s="83">
        <v>10.5</v>
      </c>
      <c r="FJ5" s="83">
        <v>10.5</v>
      </c>
      <c r="FK5" s="83">
        <v>10.5</v>
      </c>
      <c r="FL5" s="85">
        <v>10.5</v>
      </c>
      <c r="FM5" s="83">
        <v>10.5</v>
      </c>
      <c r="FN5" s="83">
        <v>10.5</v>
      </c>
      <c r="FO5" s="83">
        <v>10.5</v>
      </c>
      <c r="FP5" s="83">
        <v>10.5</v>
      </c>
      <c r="FQ5" s="83">
        <v>10.5</v>
      </c>
      <c r="FR5" s="83">
        <v>10.5</v>
      </c>
      <c r="FS5" s="83">
        <v>5</v>
      </c>
      <c r="FT5" s="83"/>
      <c r="FU5" s="83"/>
      <c r="FV5" s="83"/>
      <c r="FW5" s="83"/>
      <c r="FX5" s="83"/>
      <c r="FY5" s="83"/>
      <c r="FZ5" s="321" t="s">
        <v>575</v>
      </c>
      <c r="GA5" s="321" t="s">
        <v>575</v>
      </c>
      <c r="GB5" s="321" t="s">
        <v>575</v>
      </c>
      <c r="GC5" s="321" t="s">
        <v>575</v>
      </c>
      <c r="GD5" s="321" t="s">
        <v>575</v>
      </c>
      <c r="GE5" s="321" t="s">
        <v>575</v>
      </c>
      <c r="GF5" s="321" t="s">
        <v>575</v>
      </c>
      <c r="GG5" s="321" t="s">
        <v>575</v>
      </c>
      <c r="GH5" s="83"/>
      <c r="GI5" s="83"/>
      <c r="GJ5" s="83"/>
      <c r="GK5" s="83"/>
      <c r="GL5" s="83"/>
      <c r="GM5" s="83"/>
      <c r="GN5" s="83"/>
      <c r="GO5" s="84"/>
      <c r="GP5" s="85"/>
      <c r="GQ5" s="83"/>
      <c r="GR5" s="83"/>
      <c r="GS5" s="83"/>
      <c r="GT5" s="83"/>
      <c r="GU5" s="305">
        <v>5</v>
      </c>
      <c r="GV5" s="305">
        <v>10.5</v>
      </c>
      <c r="GW5" s="305">
        <v>10.5</v>
      </c>
      <c r="GX5" s="305">
        <v>10.5</v>
      </c>
      <c r="GY5" s="305">
        <v>10.5</v>
      </c>
      <c r="GZ5" s="305">
        <v>10.5</v>
      </c>
      <c r="HA5" s="305">
        <v>10.5</v>
      </c>
      <c r="HB5" s="305">
        <v>10.5</v>
      </c>
      <c r="HC5" s="305">
        <v>10.5</v>
      </c>
      <c r="HD5" s="305">
        <v>10.5</v>
      </c>
      <c r="HE5" s="305">
        <v>10.5</v>
      </c>
      <c r="HF5" s="305">
        <v>10.5</v>
      </c>
      <c r="HG5" s="305">
        <v>10.5</v>
      </c>
      <c r="HH5" s="305">
        <v>10.5</v>
      </c>
      <c r="HI5" s="305">
        <v>5</v>
      </c>
      <c r="HJ5" s="83"/>
      <c r="HK5" s="83"/>
      <c r="HL5" s="83"/>
      <c r="HM5" s="83"/>
      <c r="HN5" s="83"/>
      <c r="HO5" s="83"/>
      <c r="HP5" s="83"/>
      <c r="HQ5" s="83"/>
      <c r="HR5" s="83"/>
      <c r="HS5" s="83"/>
      <c r="HT5" s="83"/>
      <c r="HU5" s="85"/>
      <c r="HV5" s="83"/>
      <c r="HW5" s="83">
        <v>5</v>
      </c>
      <c r="HX5" s="83">
        <v>10.5</v>
      </c>
      <c r="HY5" s="83">
        <v>10.5</v>
      </c>
      <c r="HZ5" s="83">
        <v>10.5</v>
      </c>
      <c r="IA5" s="83">
        <v>10.5</v>
      </c>
      <c r="IB5" s="83">
        <v>10.5</v>
      </c>
      <c r="IC5" s="83">
        <v>10.5</v>
      </c>
      <c r="ID5" s="83">
        <v>10.5</v>
      </c>
      <c r="IE5" s="83">
        <v>10.5</v>
      </c>
      <c r="IF5" s="83">
        <v>10.5</v>
      </c>
      <c r="IG5" s="83">
        <v>10.5</v>
      </c>
      <c r="IH5" s="83">
        <v>10.5</v>
      </c>
      <c r="II5" s="83">
        <v>10.5</v>
      </c>
      <c r="IJ5" s="81">
        <v>5</v>
      </c>
      <c r="IK5" s="249" t="s">
        <v>379</v>
      </c>
      <c r="IL5" s="249" t="s">
        <v>379</v>
      </c>
      <c r="IM5" s="249" t="s">
        <v>379</v>
      </c>
      <c r="IN5" s="249" t="s">
        <v>379</v>
      </c>
      <c r="IO5" s="249"/>
      <c r="IP5" s="249" t="s">
        <v>379</v>
      </c>
      <c r="IQ5" s="249" t="s">
        <v>379</v>
      </c>
      <c r="IR5" s="249" t="s">
        <v>379</v>
      </c>
      <c r="IS5" s="249" t="s">
        <v>379</v>
      </c>
      <c r="IT5" s="249" t="s">
        <v>379</v>
      </c>
      <c r="IU5" s="249" t="s">
        <v>379</v>
      </c>
      <c r="IV5" s="249"/>
      <c r="IW5" s="249" t="s">
        <v>379</v>
      </c>
      <c r="IX5" s="249" t="s">
        <v>379</v>
      </c>
      <c r="IY5" s="312">
        <v>5</v>
      </c>
      <c r="IZ5" s="303">
        <v>10.5</v>
      </c>
      <c r="JA5" s="303">
        <v>10.5</v>
      </c>
      <c r="JB5" s="303">
        <v>10.5</v>
      </c>
      <c r="JC5" s="303">
        <v>10.5</v>
      </c>
      <c r="JD5" s="303">
        <v>10.5</v>
      </c>
      <c r="JE5" s="303">
        <v>10.5</v>
      </c>
      <c r="JF5" s="303">
        <v>10.5</v>
      </c>
      <c r="JG5" s="657">
        <v>10.5</v>
      </c>
      <c r="JH5" s="303">
        <v>10.5</v>
      </c>
      <c r="JI5" s="303">
        <v>10.5</v>
      </c>
      <c r="JJ5" s="461">
        <v>4</v>
      </c>
      <c r="JK5" s="462">
        <v>10.5</v>
      </c>
      <c r="JL5" s="462">
        <v>10.5</v>
      </c>
      <c r="JM5" s="463">
        <v>6.5</v>
      </c>
      <c r="JN5" s="83"/>
      <c r="JO5" s="83"/>
      <c r="JP5" s="83"/>
      <c r="JQ5" s="83"/>
      <c r="JR5" s="83"/>
      <c r="JS5" s="83"/>
      <c r="JT5" s="83"/>
      <c r="JU5" s="83"/>
      <c r="JV5" s="83"/>
      <c r="JW5" s="83"/>
      <c r="JX5" s="83"/>
      <c r="JY5" s="83"/>
      <c r="JZ5" s="83"/>
      <c r="KA5" s="358">
        <v>5</v>
      </c>
      <c r="KB5" s="358">
        <v>10.5</v>
      </c>
      <c r="KC5" s="380">
        <v>10.5</v>
      </c>
      <c r="KD5" s="358">
        <v>10.5</v>
      </c>
      <c r="KE5" s="358">
        <v>10.5</v>
      </c>
      <c r="KF5" s="358">
        <v>10.5</v>
      </c>
      <c r="KG5" s="358">
        <v>10.5</v>
      </c>
      <c r="KH5" s="358">
        <v>10.5</v>
      </c>
      <c r="KI5" s="358">
        <v>10.5</v>
      </c>
      <c r="KJ5" s="358">
        <v>10.5</v>
      </c>
      <c r="KK5" s="358">
        <v>10.5</v>
      </c>
      <c r="KL5" s="358">
        <v>10.5</v>
      </c>
      <c r="KM5" s="358">
        <v>10.5</v>
      </c>
      <c r="KN5" s="358">
        <v>10.5</v>
      </c>
      <c r="KO5" s="358">
        <v>5</v>
      </c>
      <c r="KP5" s="83"/>
      <c r="KQ5" s="83"/>
      <c r="KR5" s="83"/>
      <c r="KS5" s="83"/>
      <c r="KT5" s="83"/>
      <c r="KU5" s="83"/>
      <c r="KV5" s="83"/>
      <c r="KW5" s="83"/>
      <c r="KX5" s="83"/>
      <c r="KY5" s="83"/>
      <c r="KZ5" s="83"/>
      <c r="LA5" s="83"/>
      <c r="LB5" s="83"/>
      <c r="LC5" s="356">
        <v>5</v>
      </c>
      <c r="LD5" s="356">
        <v>10.5</v>
      </c>
      <c r="LE5" s="356">
        <v>10.5</v>
      </c>
      <c r="LF5" s="356">
        <v>10.5</v>
      </c>
      <c r="LG5" s="356">
        <v>10.5</v>
      </c>
      <c r="LH5" s="356">
        <v>10.5</v>
      </c>
      <c r="LI5" s="457">
        <v>10.5</v>
      </c>
      <c r="LJ5" s="356">
        <v>10.5</v>
      </c>
      <c r="LK5" s="356">
        <v>10.5</v>
      </c>
      <c r="LL5" s="356">
        <v>10.5</v>
      </c>
      <c r="LM5" s="356">
        <v>10.5</v>
      </c>
      <c r="LN5" s="356">
        <v>10.5</v>
      </c>
      <c r="LO5" s="356">
        <v>10.5</v>
      </c>
      <c r="LP5" s="356">
        <v>10.5</v>
      </c>
      <c r="LQ5" s="356">
        <v>5</v>
      </c>
      <c r="LR5" s="83"/>
      <c r="LS5" s="83"/>
      <c r="LT5" s="83"/>
      <c r="LU5" s="83"/>
      <c r="LV5" s="83"/>
      <c r="LW5" s="83"/>
      <c r="LX5" s="83"/>
      <c r="LY5" s="83"/>
      <c r="LZ5" s="83"/>
      <c r="MA5" s="83"/>
      <c r="MB5" s="83"/>
      <c r="MC5" s="83"/>
      <c r="MD5" s="83"/>
      <c r="ME5" s="83">
        <v>5</v>
      </c>
      <c r="MF5" s="302">
        <v>10.5</v>
      </c>
      <c r="MG5" s="302">
        <v>10.5</v>
      </c>
      <c r="MH5" s="302">
        <v>10.5</v>
      </c>
      <c r="MI5" s="302">
        <v>10.5</v>
      </c>
      <c r="MJ5" s="464">
        <v>10.5</v>
      </c>
      <c r="MK5" s="552">
        <v>10.5</v>
      </c>
      <c r="ML5" s="552">
        <v>10.5</v>
      </c>
      <c r="MM5" s="464">
        <v>10.5</v>
      </c>
      <c r="MN5" s="552">
        <v>10.5</v>
      </c>
      <c r="MO5" s="680">
        <v>10.5</v>
      </c>
      <c r="MP5" s="83">
        <v>10.5</v>
      </c>
      <c r="MQ5" s="83">
        <v>10.5</v>
      </c>
      <c r="MR5" s="83">
        <v>10.5</v>
      </c>
      <c r="MS5" s="83">
        <v>5</v>
      </c>
      <c r="MT5" s="83"/>
      <c r="MU5" s="83"/>
      <c r="MV5" s="83"/>
      <c r="MW5" s="83"/>
      <c r="MX5" s="83"/>
      <c r="MY5" s="83"/>
      <c r="MZ5" s="83"/>
      <c r="NA5" s="83"/>
      <c r="NB5" s="83"/>
      <c r="NC5" s="83"/>
      <c r="ND5" s="83"/>
      <c r="NE5" s="83"/>
      <c r="NF5" s="83"/>
      <c r="NG5" s="321">
        <v>5</v>
      </c>
      <c r="NH5" s="321">
        <v>10.5</v>
      </c>
      <c r="NI5" s="321">
        <v>10.5</v>
      </c>
      <c r="NJ5" s="321">
        <v>10.5</v>
      </c>
      <c r="NK5" s="321">
        <v>10.5</v>
      </c>
      <c r="NL5" s="321">
        <v>10.5</v>
      </c>
      <c r="NM5" s="321">
        <v>10.5</v>
      </c>
      <c r="NN5" s="321">
        <v>10.5</v>
      </c>
      <c r="NO5" s="321">
        <v>10.5</v>
      </c>
      <c r="NP5" s="321">
        <v>10.5</v>
      </c>
      <c r="NQ5" s="562">
        <v>10.5</v>
      </c>
      <c r="NR5" s="563">
        <v>10.5</v>
      </c>
      <c r="NS5" s="321">
        <v>10.5</v>
      </c>
      <c r="NT5" s="321">
        <v>10.5</v>
      </c>
      <c r="NU5" s="321">
        <v>5</v>
      </c>
      <c r="NV5" s="83"/>
      <c r="NW5" s="83"/>
      <c r="NX5" s="83"/>
      <c r="NY5" s="83"/>
      <c r="NZ5" s="83"/>
      <c r="OA5" s="83"/>
      <c r="OB5" s="83"/>
      <c r="OC5" s="83"/>
      <c r="OD5" s="83"/>
      <c r="OE5" s="83"/>
      <c r="OF5" s="83"/>
      <c r="OG5" s="83"/>
      <c r="OH5" s="83"/>
      <c r="OI5" s="83"/>
      <c r="OJ5" s="83"/>
      <c r="OK5" s="83"/>
      <c r="OL5" s="83"/>
      <c r="OM5" s="83"/>
      <c r="ON5" s="83"/>
      <c r="OO5" s="83"/>
      <c r="OP5" s="83"/>
      <c r="OQ5" s="83"/>
      <c r="OR5" s="83"/>
      <c r="OS5" s="83"/>
      <c r="OT5" s="83"/>
      <c r="OU5" s="83"/>
      <c r="OV5" s="84"/>
    </row>
    <row r="6" spans="1:412" ht="16.5" thickBot="1" x14ac:dyDescent="0.3">
      <c r="A6" s="125"/>
      <c r="B6" s="594" t="s">
        <v>404</v>
      </c>
      <c r="C6" s="598" t="str">
        <f>LEFT(B6,FIND(" ",B6))</f>
        <v xml:space="preserve">Нишонов </v>
      </c>
      <c r="D6" s="596"/>
      <c r="E6" s="596"/>
      <c r="F6" s="597" t="s">
        <v>48</v>
      </c>
      <c r="G6" s="661">
        <v>5</v>
      </c>
      <c r="H6" s="591" t="s">
        <v>301</v>
      </c>
      <c r="I6" s="592"/>
      <c r="J6" s="368"/>
      <c r="K6" s="368"/>
      <c r="L6" s="368"/>
      <c r="M6" s="364"/>
      <c r="N6" s="364"/>
      <c r="O6" s="364"/>
      <c r="P6" s="364"/>
      <c r="Q6" s="457">
        <v>10.5</v>
      </c>
      <c r="R6" s="356">
        <v>10.5</v>
      </c>
      <c r="S6" s="356">
        <v>10.5</v>
      </c>
      <c r="T6" s="356">
        <v>10.5</v>
      </c>
      <c r="U6" s="356">
        <v>10.5</v>
      </c>
      <c r="V6" s="356">
        <v>10.5</v>
      </c>
      <c r="W6" s="356">
        <v>10.5</v>
      </c>
      <c r="X6" s="356">
        <v>10.5</v>
      </c>
      <c r="Y6" s="356">
        <v>10.5</v>
      </c>
      <c r="Z6" s="356">
        <v>10.5</v>
      </c>
      <c r="AA6" s="356">
        <v>5</v>
      </c>
      <c r="AB6" s="249" t="s">
        <v>379</v>
      </c>
      <c r="AC6" s="249" t="s">
        <v>379</v>
      </c>
      <c r="AD6" s="249" t="s">
        <v>379</v>
      </c>
      <c r="AE6" s="249" t="s">
        <v>379</v>
      </c>
      <c r="AF6" s="249"/>
      <c r="AG6" s="249" t="s">
        <v>379</v>
      </c>
      <c r="AH6" s="249" t="s">
        <v>379</v>
      </c>
      <c r="AI6" s="249" t="s">
        <v>379</v>
      </c>
      <c r="AJ6" s="249" t="s">
        <v>379</v>
      </c>
      <c r="AK6" s="249" t="s">
        <v>379</v>
      </c>
      <c r="AL6" s="249" t="s">
        <v>379</v>
      </c>
      <c r="AM6" s="249"/>
      <c r="AN6" s="249" t="s">
        <v>379</v>
      </c>
      <c r="AO6" s="249" t="s">
        <v>379</v>
      </c>
      <c r="AP6" s="81" t="s">
        <v>371</v>
      </c>
      <c r="AQ6" s="81" t="s">
        <v>371</v>
      </c>
      <c r="AR6" s="305">
        <v>10.5</v>
      </c>
      <c r="AS6" s="305">
        <v>10.5</v>
      </c>
      <c r="AT6" s="305">
        <v>10.5</v>
      </c>
      <c r="AU6" s="305">
        <v>10.5</v>
      </c>
      <c r="AV6" s="311">
        <v>10.5</v>
      </c>
      <c r="AW6" s="305">
        <v>10.5</v>
      </c>
      <c r="AX6" s="305">
        <v>10.5</v>
      </c>
      <c r="AY6" s="305">
        <v>10.5</v>
      </c>
      <c r="AZ6" s="305">
        <v>10.5</v>
      </c>
      <c r="BA6" s="305">
        <v>10.5</v>
      </c>
      <c r="BB6" s="305">
        <v>10.5</v>
      </c>
      <c r="BC6" s="305">
        <v>10.5</v>
      </c>
      <c r="BD6" s="305">
        <v>10.5</v>
      </c>
      <c r="BE6" s="305">
        <v>10.5</v>
      </c>
      <c r="BF6" s="305">
        <v>5</v>
      </c>
      <c r="BG6" s="83"/>
      <c r="BH6" s="83"/>
      <c r="BI6" s="464"/>
      <c r="BJ6" s="465"/>
      <c r="BK6" s="83"/>
      <c r="BL6" s="83"/>
      <c r="BM6" s="83"/>
      <c r="BN6" s="83"/>
      <c r="BO6" s="83"/>
      <c r="BP6" s="83"/>
      <c r="BQ6" s="83"/>
      <c r="BR6" s="81" t="s">
        <v>362</v>
      </c>
      <c r="BS6" s="81" t="s">
        <v>362</v>
      </c>
      <c r="BT6" s="81" t="s">
        <v>362</v>
      </c>
      <c r="BU6" s="81" t="s">
        <v>362</v>
      </c>
      <c r="BV6" s="81" t="s">
        <v>362</v>
      </c>
      <c r="BW6" s="81" t="s">
        <v>362</v>
      </c>
      <c r="BX6" s="268" t="s">
        <v>362</v>
      </c>
      <c r="BY6" s="81" t="s">
        <v>362</v>
      </c>
      <c r="BZ6" s="81" t="s">
        <v>362</v>
      </c>
      <c r="CA6" s="81" t="s">
        <v>362</v>
      </c>
      <c r="CB6" s="249" t="s">
        <v>362</v>
      </c>
      <c r="CC6" s="249"/>
      <c r="CD6" s="249" t="s">
        <v>379</v>
      </c>
      <c r="CE6" s="249"/>
      <c r="CF6" s="249" t="s">
        <v>379</v>
      </c>
      <c r="CG6" s="466" t="s">
        <v>379</v>
      </c>
      <c r="CH6" s="467" t="s">
        <v>379</v>
      </c>
      <c r="CI6" s="249" t="s">
        <v>379</v>
      </c>
      <c r="CJ6" s="249"/>
      <c r="CK6" s="249" t="s">
        <v>379</v>
      </c>
      <c r="CL6" s="249" t="s">
        <v>379</v>
      </c>
      <c r="CM6" s="249" t="s">
        <v>379</v>
      </c>
      <c r="CN6" s="249" t="s">
        <v>379</v>
      </c>
      <c r="CO6" s="249" t="s">
        <v>379</v>
      </c>
      <c r="CP6" s="249" t="s">
        <v>379</v>
      </c>
      <c r="CQ6" s="83"/>
      <c r="CR6" s="83"/>
      <c r="CS6" s="83"/>
      <c r="CT6" s="302">
        <v>5</v>
      </c>
      <c r="CU6" s="302">
        <v>10.5</v>
      </c>
      <c r="CV6" s="302">
        <v>10.5</v>
      </c>
      <c r="CW6" s="302">
        <v>10.5</v>
      </c>
      <c r="CX6" s="302">
        <v>10.5</v>
      </c>
      <c r="CY6" s="302">
        <v>10.5</v>
      </c>
      <c r="CZ6" s="302">
        <v>10.5</v>
      </c>
      <c r="DA6" s="302">
        <v>10.5</v>
      </c>
      <c r="DB6" s="526">
        <v>10.5</v>
      </c>
      <c r="DC6" s="302">
        <v>10.5</v>
      </c>
      <c r="DD6" s="302">
        <v>10.5</v>
      </c>
      <c r="DE6" s="302">
        <v>10.5</v>
      </c>
      <c r="DF6" s="302">
        <v>10.5</v>
      </c>
      <c r="DG6" s="302">
        <v>10.5</v>
      </c>
      <c r="DH6" s="302">
        <v>5</v>
      </c>
      <c r="DI6" s="83"/>
      <c r="DJ6" s="83"/>
      <c r="DK6" s="83"/>
      <c r="DL6" s="83"/>
      <c r="DM6" s="83"/>
      <c r="DN6" s="83"/>
      <c r="DO6" s="83"/>
      <c r="DP6" s="83"/>
      <c r="DQ6" s="83"/>
      <c r="DR6" s="83"/>
      <c r="DS6" s="83"/>
      <c r="DT6" s="83"/>
      <c r="DU6" s="83"/>
      <c r="DV6" s="305">
        <v>5</v>
      </c>
      <c r="DW6" s="305">
        <v>10.5</v>
      </c>
      <c r="DX6" s="305">
        <v>10.5</v>
      </c>
      <c r="DY6" s="305">
        <v>10.5</v>
      </c>
      <c r="DZ6" s="305">
        <v>10.5</v>
      </c>
      <c r="EA6" s="305">
        <v>10.5</v>
      </c>
      <c r="EB6" s="305">
        <v>10.5</v>
      </c>
      <c r="EC6" s="305">
        <v>10.5</v>
      </c>
      <c r="ED6" s="305">
        <v>10.5</v>
      </c>
      <c r="EE6" s="305">
        <v>10.5</v>
      </c>
      <c r="EF6" s="305">
        <v>10.5</v>
      </c>
      <c r="EG6" s="311">
        <v>10.5</v>
      </c>
      <c r="EH6" s="305">
        <v>10.5</v>
      </c>
      <c r="EI6" s="305">
        <v>10.5</v>
      </c>
      <c r="EJ6" s="305">
        <v>5</v>
      </c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227">
        <v>4</v>
      </c>
      <c r="EY6" s="227">
        <v>10.5</v>
      </c>
      <c r="EZ6" s="227">
        <v>10.5</v>
      </c>
      <c r="FA6" s="227">
        <v>10.5</v>
      </c>
      <c r="FB6" s="227">
        <v>10.5</v>
      </c>
      <c r="FC6" s="227">
        <v>10.5</v>
      </c>
      <c r="FD6" s="227">
        <v>10.5</v>
      </c>
      <c r="FE6" s="227">
        <v>10.5</v>
      </c>
      <c r="FF6" s="227">
        <v>10.5</v>
      </c>
      <c r="FG6" s="227">
        <v>10.5</v>
      </c>
      <c r="FH6" s="227">
        <v>10.5</v>
      </c>
      <c r="FI6" s="227">
        <v>10.5</v>
      </c>
      <c r="FJ6" s="227">
        <v>10.5</v>
      </c>
      <c r="FK6" s="227">
        <v>10.5</v>
      </c>
      <c r="FL6" s="226">
        <v>10.5</v>
      </c>
      <c r="FM6" s="227">
        <v>10.5</v>
      </c>
      <c r="FN6" s="227">
        <v>10.5</v>
      </c>
      <c r="FO6" s="227">
        <v>10.5</v>
      </c>
      <c r="FP6" s="227">
        <v>10.5</v>
      </c>
      <c r="FQ6" s="227">
        <v>10.5</v>
      </c>
      <c r="FR6" s="227">
        <v>10.5</v>
      </c>
      <c r="FS6" s="227">
        <v>5</v>
      </c>
      <c r="FT6" s="81"/>
      <c r="FU6" s="81"/>
      <c r="FV6" s="81"/>
      <c r="FW6" s="81"/>
      <c r="FX6" s="81"/>
      <c r="FY6" s="81"/>
      <c r="FZ6" s="83">
        <v>5</v>
      </c>
      <c r="GA6" s="83">
        <v>10.5</v>
      </c>
      <c r="GB6" s="83">
        <v>10.5</v>
      </c>
      <c r="GC6" s="83">
        <v>10.5</v>
      </c>
      <c r="GD6" s="83">
        <v>10.5</v>
      </c>
      <c r="GE6" s="83">
        <v>10.5</v>
      </c>
      <c r="GF6" s="83">
        <v>10.5</v>
      </c>
      <c r="GG6" s="83">
        <v>10.5</v>
      </c>
      <c r="GH6" s="83">
        <v>10.5</v>
      </c>
      <c r="GI6" s="83">
        <v>10.5</v>
      </c>
      <c r="GJ6" s="83">
        <v>10.5</v>
      </c>
      <c r="GK6" s="83">
        <v>10.5</v>
      </c>
      <c r="GL6" s="83">
        <v>10.5</v>
      </c>
      <c r="GM6" s="83">
        <v>10.5</v>
      </c>
      <c r="GN6" s="83">
        <v>5</v>
      </c>
      <c r="GO6" s="84"/>
      <c r="GP6" s="85"/>
      <c r="GQ6" s="83"/>
      <c r="GR6" s="83"/>
      <c r="GS6" s="83"/>
      <c r="GT6" s="83"/>
      <c r="GU6" s="619">
        <v>5</v>
      </c>
      <c r="GV6" s="641">
        <v>10.5</v>
      </c>
      <c r="GW6" s="641">
        <v>10.5</v>
      </c>
      <c r="GX6" s="641">
        <v>10.5</v>
      </c>
      <c r="GY6" s="641">
        <v>10.5</v>
      </c>
      <c r="GZ6" s="641">
        <v>10.5</v>
      </c>
      <c r="HA6" s="641">
        <v>10.5</v>
      </c>
      <c r="HB6" s="642">
        <v>5</v>
      </c>
      <c r="HC6" s="83"/>
      <c r="HD6" s="83"/>
      <c r="HE6" s="83"/>
      <c r="HF6" s="83"/>
      <c r="HG6" s="83"/>
      <c r="HH6" s="83"/>
      <c r="HI6" s="81"/>
      <c r="HJ6" s="83"/>
      <c r="HK6" s="83"/>
      <c r="HL6" s="83"/>
      <c r="HM6" s="83"/>
      <c r="HN6" s="83"/>
      <c r="HO6" s="83"/>
      <c r="HP6" s="83"/>
      <c r="HQ6" s="83"/>
      <c r="HR6" s="83"/>
      <c r="HS6" s="83"/>
      <c r="HT6" s="83"/>
      <c r="HU6" s="85"/>
      <c r="HV6" s="83"/>
      <c r="HW6" s="83">
        <v>5</v>
      </c>
      <c r="HX6" s="83">
        <v>10.5</v>
      </c>
      <c r="HY6" s="83">
        <v>10.5</v>
      </c>
      <c r="HZ6" s="83">
        <v>10.5</v>
      </c>
      <c r="IA6" s="83">
        <v>10.5</v>
      </c>
      <c r="IB6" s="83">
        <v>10.5</v>
      </c>
      <c r="IC6" s="83">
        <v>10.5</v>
      </c>
      <c r="ID6" s="83">
        <v>10.5</v>
      </c>
      <c r="IE6" s="83">
        <v>10.5</v>
      </c>
      <c r="IF6" s="83">
        <v>10.5</v>
      </c>
      <c r="IG6" s="83">
        <v>10.5</v>
      </c>
      <c r="IH6" s="83">
        <v>10.5</v>
      </c>
      <c r="II6" s="83">
        <v>10.5</v>
      </c>
      <c r="IJ6" s="431">
        <v>10.5</v>
      </c>
      <c r="IK6" s="81">
        <v>5</v>
      </c>
      <c r="IL6" s="83"/>
      <c r="IM6" s="83"/>
      <c r="IN6" s="83"/>
      <c r="IO6" s="83"/>
      <c r="IP6" s="83"/>
      <c r="IQ6" s="83"/>
      <c r="IR6" s="83"/>
      <c r="IS6" s="83"/>
      <c r="IT6" s="83"/>
      <c r="IU6" s="83"/>
      <c r="IV6" s="83"/>
      <c r="IW6" s="83"/>
      <c r="IX6" s="83"/>
      <c r="IY6" s="530">
        <v>5</v>
      </c>
      <c r="IZ6" s="529">
        <v>10.5</v>
      </c>
      <c r="JA6" s="529">
        <v>10.5</v>
      </c>
      <c r="JB6" s="529">
        <v>10.5</v>
      </c>
      <c r="JC6" s="529">
        <v>10.5</v>
      </c>
      <c r="JD6" s="529">
        <v>10.5</v>
      </c>
      <c r="JE6" s="529">
        <v>10.5</v>
      </c>
      <c r="JF6" s="529">
        <v>10.5</v>
      </c>
      <c r="JG6" s="529">
        <v>10.5</v>
      </c>
      <c r="JH6" s="529">
        <v>10.5</v>
      </c>
      <c r="JI6" s="529">
        <v>10.5</v>
      </c>
      <c r="JJ6" s="529">
        <v>10.5</v>
      </c>
      <c r="JK6" s="355">
        <v>10.5</v>
      </c>
      <c r="JL6" s="355">
        <v>10.5</v>
      </c>
      <c r="JM6" s="355">
        <v>5</v>
      </c>
      <c r="JN6" s="81"/>
      <c r="JO6" s="81"/>
      <c r="JP6" s="81"/>
      <c r="JQ6" s="81"/>
      <c r="JR6" s="81"/>
      <c r="JS6" s="83"/>
      <c r="JT6" s="83"/>
      <c r="JU6" s="83"/>
      <c r="JV6" s="83"/>
      <c r="JW6" s="83"/>
      <c r="JX6" s="83"/>
      <c r="JY6" s="83"/>
      <c r="JZ6" s="83"/>
      <c r="KA6" s="303">
        <v>5</v>
      </c>
      <c r="KB6" s="303">
        <v>10</v>
      </c>
      <c r="KC6" s="312">
        <v>10</v>
      </c>
      <c r="KD6" s="303">
        <v>10</v>
      </c>
      <c r="KE6" s="303">
        <v>10</v>
      </c>
      <c r="KF6" s="619">
        <v>10</v>
      </c>
      <c r="KG6" s="641">
        <v>10</v>
      </c>
      <c r="KH6" s="641">
        <v>10</v>
      </c>
      <c r="KI6" s="641">
        <v>10</v>
      </c>
      <c r="KJ6" s="680">
        <v>10</v>
      </c>
      <c r="KK6" s="303">
        <v>10</v>
      </c>
      <c r="KL6" s="303">
        <v>5</v>
      </c>
      <c r="KM6" s="639"/>
      <c r="KN6" s="639"/>
      <c r="KO6" s="639"/>
      <c r="KP6" s="83"/>
      <c r="KQ6" s="83"/>
      <c r="KR6" s="83"/>
      <c r="KS6" s="83"/>
      <c r="KT6" s="83"/>
      <c r="KU6" s="83"/>
      <c r="KV6" s="83"/>
      <c r="KW6" s="83"/>
      <c r="KX6" s="83"/>
      <c r="KY6" s="83"/>
      <c r="KZ6" s="83"/>
      <c r="LA6" s="83"/>
      <c r="LB6" s="83"/>
      <c r="LC6" s="358">
        <v>5</v>
      </c>
      <c r="LD6" s="358">
        <v>10.5</v>
      </c>
      <c r="LE6" s="358">
        <v>10.5</v>
      </c>
      <c r="LF6" s="358">
        <v>10.5</v>
      </c>
      <c r="LG6" s="358">
        <v>10.5</v>
      </c>
      <c r="LH6" s="358">
        <v>10.5</v>
      </c>
      <c r="LI6" s="362">
        <v>10.5</v>
      </c>
      <c r="LJ6" s="358">
        <v>10.5</v>
      </c>
      <c r="LK6" s="358">
        <v>10.5</v>
      </c>
      <c r="LL6" s="358">
        <v>10.5</v>
      </c>
      <c r="LM6" s="358">
        <v>10.5</v>
      </c>
      <c r="LN6" s="358">
        <v>10.5</v>
      </c>
      <c r="LO6" s="358">
        <v>10.5</v>
      </c>
      <c r="LP6" s="358">
        <v>10.5</v>
      </c>
      <c r="LQ6" s="358">
        <v>5</v>
      </c>
      <c r="LR6" s="83"/>
      <c r="LS6" s="83"/>
      <c r="LT6" s="83"/>
      <c r="LU6" s="83"/>
      <c r="LV6" s="83"/>
      <c r="LW6" s="83"/>
      <c r="LX6" s="83"/>
      <c r="LY6" s="83"/>
      <c r="LZ6" s="83"/>
      <c r="MA6" s="83"/>
      <c r="MB6" s="83"/>
      <c r="MC6" s="83"/>
      <c r="MD6" s="83"/>
      <c r="ME6" s="359">
        <v>5</v>
      </c>
      <c r="MF6" s="359">
        <v>10.5</v>
      </c>
      <c r="MG6" s="359">
        <v>10.5</v>
      </c>
      <c r="MH6" s="359">
        <v>10.5</v>
      </c>
      <c r="MI6" s="359">
        <v>10.5</v>
      </c>
      <c r="MJ6" s="359">
        <v>10.5</v>
      </c>
      <c r="MK6" s="359">
        <v>10.5</v>
      </c>
      <c r="ML6" s="359">
        <v>10.5</v>
      </c>
      <c r="MM6" s="727">
        <v>10.5</v>
      </c>
      <c r="MN6" s="359">
        <v>10.5</v>
      </c>
      <c r="MO6" s="359">
        <v>10.5</v>
      </c>
      <c r="MP6" s="359">
        <v>10.5</v>
      </c>
      <c r="MQ6" s="359">
        <v>10.5</v>
      </c>
      <c r="MR6" s="359">
        <v>10.5</v>
      </c>
      <c r="MS6" s="359">
        <v>5</v>
      </c>
      <c r="MT6" s="83"/>
      <c r="MU6" s="83"/>
      <c r="MV6" s="83"/>
      <c r="MW6" s="83"/>
      <c r="MX6" s="83"/>
      <c r="MY6" s="83"/>
      <c r="MZ6" s="83"/>
      <c r="NA6" s="83"/>
      <c r="NB6" s="83"/>
      <c r="NC6" s="83"/>
      <c r="ND6" s="83"/>
      <c r="NE6" s="83"/>
      <c r="NF6" s="83"/>
      <c r="NG6" s="358">
        <v>5</v>
      </c>
      <c r="NH6" s="358">
        <v>10.5</v>
      </c>
      <c r="NI6" s="358">
        <v>10.5</v>
      </c>
      <c r="NJ6" s="358">
        <v>10.5</v>
      </c>
      <c r="NK6" s="358">
        <v>10.5</v>
      </c>
      <c r="NL6" s="358">
        <v>10.5</v>
      </c>
      <c r="NM6" s="358">
        <v>10.5</v>
      </c>
      <c r="NN6" s="358">
        <v>10.5</v>
      </c>
      <c r="NO6" s="358">
        <v>10.5</v>
      </c>
      <c r="NP6" s="358">
        <v>10.5</v>
      </c>
      <c r="NQ6" s="380">
        <v>10.5</v>
      </c>
      <c r="NR6" s="362">
        <v>10.5</v>
      </c>
      <c r="NS6" s="358">
        <v>10.5</v>
      </c>
      <c r="NT6" s="358">
        <v>10.5</v>
      </c>
      <c r="NU6" s="358">
        <v>5</v>
      </c>
      <c r="NV6" s="83"/>
      <c r="NW6" s="83"/>
      <c r="NX6" s="83"/>
      <c r="NY6" s="83"/>
      <c r="NZ6" s="83"/>
      <c r="OA6" s="83"/>
      <c r="OB6" s="83"/>
      <c r="OC6" s="83"/>
      <c r="OD6" s="83"/>
      <c r="OE6" s="83"/>
      <c r="OF6" s="83"/>
      <c r="OG6" s="83"/>
      <c r="OH6" s="83"/>
      <c r="OI6" s="83"/>
      <c r="OJ6" s="83"/>
      <c r="OK6" s="83"/>
      <c r="OL6" s="83"/>
      <c r="OM6" s="83"/>
      <c r="ON6" s="83"/>
      <c r="OO6" s="83"/>
      <c r="OP6" s="83"/>
      <c r="OQ6" s="83"/>
      <c r="OR6" s="83"/>
      <c r="OS6" s="83"/>
      <c r="OT6" s="83"/>
      <c r="OU6" s="83"/>
      <c r="OV6" s="84"/>
    </row>
    <row r="7" spans="1:412" ht="16.5" thickBot="1" x14ac:dyDescent="0.3">
      <c r="A7" s="1"/>
      <c r="B7" s="594"/>
      <c r="C7" s="595" t="e">
        <f>LEFT(B7,FIND(" ",B7))</f>
        <v>#VALUE!</v>
      </c>
      <c r="D7" s="596">
        <v>2</v>
      </c>
      <c r="E7" s="596">
        <v>4</v>
      </c>
      <c r="F7" s="597" t="s">
        <v>48</v>
      </c>
      <c r="G7" s="659">
        <v>11</v>
      </c>
      <c r="H7" s="591" t="s">
        <v>301</v>
      </c>
      <c r="I7" s="592"/>
      <c r="J7" s="368">
        <v>1995</v>
      </c>
      <c r="K7" s="368">
        <f ca="1">SUM($Q7:OFFSET($Q7,0,DATEVALUE("31.12."&amp;(YEAR(TODAY())))-DATEVALUE("01.01."&amp;YEAR(TODAY()))))</f>
        <v>890</v>
      </c>
      <c r="L7" s="368">
        <f ca="1">SUM($Q7:OFFSET($Q7,0,TODAY()-DATEVALUE("01.01."&amp;YEAR(TODAY()))))</f>
        <v>890</v>
      </c>
      <c r="M7" s="364">
        <f ca="1">COUNTIF($Q7:OFFSET($Q7,0,TODAY()-DATEVALUE("01.01."&amp;YEAR(TODAY()))),$M$3)</f>
        <v>0</v>
      </c>
      <c r="N7" s="364" t="e">
        <f ca="1">COUNTIFS($Q7:OFFSET($Q7,0,TODAY()-DATEVALUE("01.01."&amp;YEAR(TODAY()))),$N$3,#REF!:OFFSET(#REF!,0,TODAY()-DATEVALUE("01.01."&amp;YEAR(TODAY()))),"&lt;&gt;вс")</f>
        <v>#REF!</v>
      </c>
      <c r="O7" s="364">
        <f ca="1">COUNTIF($Q7:OFFSET($Q7,0,TODAY()-DATEVALUE("01.01."&amp;YEAR(TODAY()))),"БЛ")</f>
        <v>0</v>
      </c>
      <c r="P7" s="364" t="e">
        <f ca="1">COUNTIFS($Q7:OFFSET($Q7,0,TODAY()-DATEVALUE("01.01."&amp;YEAR(TODAY()))),"К",#REF!:OFFSET(#REF!,0,TODAY()-DATEVALUE("01.01."&amp;YEAR(TODAY()))),"&lt;&gt;вс",#REF!:OFFSET(#REF!,0,TODAY()-DATEVALUE("01.01."&amp;YEAR(TODAY()))),"&lt;&gt;сб")*8</f>
        <v>#REF!</v>
      </c>
      <c r="Q7" s="268"/>
      <c r="R7" s="81"/>
      <c r="S7" s="81"/>
      <c r="T7" s="81"/>
      <c r="U7" s="81"/>
      <c r="V7" s="81"/>
      <c r="W7" s="81"/>
      <c r="X7" s="81"/>
      <c r="Y7" s="81"/>
      <c r="Z7" s="81"/>
      <c r="AA7" s="81"/>
      <c r="AB7" s="81">
        <v>5</v>
      </c>
      <c r="AC7" s="81">
        <v>10.5</v>
      </c>
      <c r="AD7" s="81">
        <v>10.5</v>
      </c>
      <c r="AE7" s="81">
        <v>10.5</v>
      </c>
      <c r="AF7" s="81">
        <v>10.5</v>
      </c>
      <c r="AG7" s="81">
        <v>10.5</v>
      </c>
      <c r="AH7" s="81">
        <v>10.5</v>
      </c>
      <c r="AI7" s="81">
        <v>10.5</v>
      </c>
      <c r="AJ7" s="81">
        <v>10.5</v>
      </c>
      <c r="AK7" s="81">
        <v>10.5</v>
      </c>
      <c r="AL7" s="81">
        <v>10.5</v>
      </c>
      <c r="AM7" s="81">
        <v>10.5</v>
      </c>
      <c r="AN7" s="81">
        <v>10.5</v>
      </c>
      <c r="AO7" s="81">
        <v>10.5</v>
      </c>
      <c r="AP7" s="81">
        <v>5</v>
      </c>
      <c r="AQ7" s="81"/>
      <c r="AR7" s="81"/>
      <c r="AS7" s="81"/>
      <c r="AT7" s="81"/>
      <c r="AU7" s="81"/>
      <c r="AV7" s="85"/>
      <c r="AW7" s="83"/>
      <c r="AX7" s="83"/>
      <c r="AY7" s="83"/>
      <c r="AZ7" s="83"/>
      <c r="BA7" s="83"/>
      <c r="BB7" s="83"/>
      <c r="BC7" s="83"/>
      <c r="BD7" s="277" t="s">
        <v>371</v>
      </c>
      <c r="BE7" s="640" t="s">
        <v>371</v>
      </c>
      <c r="BF7" s="83">
        <v>10.5</v>
      </c>
      <c r="BG7" s="83">
        <v>10.5</v>
      </c>
      <c r="BH7" s="83">
        <v>10.5</v>
      </c>
      <c r="BI7" s="83">
        <v>10.5</v>
      </c>
      <c r="BJ7" s="83">
        <v>10.5</v>
      </c>
      <c r="BK7" s="83">
        <v>10.5</v>
      </c>
      <c r="BL7" s="83">
        <v>10.5</v>
      </c>
      <c r="BM7" s="83">
        <v>10.5</v>
      </c>
      <c r="BN7" s="83">
        <v>10.5</v>
      </c>
      <c r="BO7" s="83">
        <v>10.5</v>
      </c>
      <c r="BP7" s="83">
        <v>10.5</v>
      </c>
      <c r="BQ7" s="83">
        <v>10.5</v>
      </c>
      <c r="BR7" s="83">
        <v>5</v>
      </c>
      <c r="BS7" s="83"/>
      <c r="BT7" s="83"/>
      <c r="BU7" s="83"/>
      <c r="BV7" s="83"/>
      <c r="BW7" s="83"/>
      <c r="BX7" s="85"/>
      <c r="BY7" s="83"/>
      <c r="BZ7" s="83"/>
      <c r="CA7" s="83"/>
      <c r="CB7" s="83"/>
      <c r="CC7" s="83"/>
      <c r="CD7" s="83"/>
      <c r="CE7" s="83"/>
      <c r="CF7" s="83">
        <v>5</v>
      </c>
      <c r="CG7" s="83">
        <v>10.5</v>
      </c>
      <c r="CH7" s="83">
        <v>10.5</v>
      </c>
      <c r="CI7" s="83">
        <v>10.5</v>
      </c>
      <c r="CJ7" s="83">
        <v>10.5</v>
      </c>
      <c r="CK7" s="83">
        <v>10.5</v>
      </c>
      <c r="CL7" s="83">
        <v>10.5</v>
      </c>
      <c r="CM7" s="83">
        <v>10.5</v>
      </c>
      <c r="CN7" s="464">
        <v>10.5</v>
      </c>
      <c r="CO7" s="465">
        <v>5</v>
      </c>
      <c r="CP7" s="249" t="s">
        <v>379</v>
      </c>
      <c r="CQ7" s="249"/>
      <c r="CR7" s="249"/>
      <c r="CS7" s="249"/>
      <c r="CT7" s="249"/>
      <c r="CU7" s="249" t="s">
        <v>379</v>
      </c>
      <c r="CV7" s="249" t="s">
        <v>379</v>
      </c>
      <c r="CW7" s="249" t="s">
        <v>379</v>
      </c>
      <c r="CX7" s="249"/>
      <c r="CY7" s="249" t="s">
        <v>379</v>
      </c>
      <c r="CZ7" s="249" t="s">
        <v>379</v>
      </c>
      <c r="DA7" s="249" t="s">
        <v>379</v>
      </c>
      <c r="DB7" s="253" t="s">
        <v>379</v>
      </c>
      <c r="DC7" s="249" t="s">
        <v>379</v>
      </c>
      <c r="DD7" s="249" t="s">
        <v>379</v>
      </c>
      <c r="DE7" s="249"/>
      <c r="DF7" s="249" t="s">
        <v>379</v>
      </c>
      <c r="DG7" s="249" t="s">
        <v>379</v>
      </c>
      <c r="DH7" s="83">
        <v>5</v>
      </c>
      <c r="DI7" s="83">
        <v>10.5</v>
      </c>
      <c r="DJ7" s="83">
        <v>10.5</v>
      </c>
      <c r="DK7" s="83">
        <v>10.5</v>
      </c>
      <c r="DL7" s="83">
        <v>10.5</v>
      </c>
      <c r="DM7" s="83">
        <v>10.5</v>
      </c>
      <c r="DN7" s="83">
        <v>10.5</v>
      </c>
      <c r="DO7" s="83">
        <v>10.5</v>
      </c>
      <c r="DP7" s="83">
        <v>10.5</v>
      </c>
      <c r="DQ7" s="83">
        <v>10.5</v>
      </c>
      <c r="DR7" s="83">
        <v>10.5</v>
      </c>
      <c r="DS7" s="83">
        <v>10.5</v>
      </c>
      <c r="DT7" s="83">
        <v>10.5</v>
      </c>
      <c r="DU7" s="83">
        <v>10.5</v>
      </c>
      <c r="DV7" s="83">
        <v>5</v>
      </c>
      <c r="DW7" s="83"/>
      <c r="DX7" s="83"/>
      <c r="DY7" s="83"/>
      <c r="DZ7" s="83"/>
      <c r="EA7" s="83"/>
      <c r="EB7" s="83"/>
      <c r="EC7" s="83"/>
      <c r="ED7" s="83"/>
      <c r="EE7" s="83"/>
      <c r="EF7" s="83"/>
      <c r="EG7" s="85"/>
      <c r="EH7" s="83"/>
      <c r="EI7" s="83"/>
      <c r="EJ7" s="83">
        <v>5</v>
      </c>
      <c r="EK7" s="83">
        <v>10.5</v>
      </c>
      <c r="EL7" s="83">
        <v>10.5</v>
      </c>
      <c r="EM7" s="83">
        <v>10.5</v>
      </c>
      <c r="EN7" s="83">
        <v>10.5</v>
      </c>
      <c r="EO7" s="83">
        <v>10.5</v>
      </c>
      <c r="EP7" s="83">
        <v>10.5</v>
      </c>
      <c r="EQ7" s="83">
        <v>10.5</v>
      </c>
      <c r="ER7" s="83">
        <v>10.5</v>
      </c>
      <c r="ES7" s="83">
        <v>10.5</v>
      </c>
      <c r="ET7" s="83">
        <v>10.5</v>
      </c>
      <c r="EU7" s="83">
        <v>10.5</v>
      </c>
      <c r="EV7" s="83">
        <v>10.5</v>
      </c>
      <c r="EW7" s="83">
        <v>10.5</v>
      </c>
      <c r="EX7" s="83">
        <v>10.5</v>
      </c>
      <c r="EY7" s="83"/>
      <c r="EZ7" s="83"/>
      <c r="FA7" s="83"/>
      <c r="FB7" s="83"/>
      <c r="FC7" s="83"/>
      <c r="FD7" s="83"/>
      <c r="FE7" s="83">
        <v>5</v>
      </c>
      <c r="FF7" s="83">
        <v>10.5</v>
      </c>
      <c r="FG7" s="83">
        <v>10.5</v>
      </c>
      <c r="FH7" s="83">
        <v>10.5</v>
      </c>
      <c r="FI7" s="83">
        <v>10.5</v>
      </c>
      <c r="FJ7" s="83">
        <v>10.5</v>
      </c>
      <c r="FK7" s="83">
        <v>10.5</v>
      </c>
      <c r="FL7" s="85">
        <v>10.5</v>
      </c>
      <c r="FM7" s="83">
        <v>10.5</v>
      </c>
      <c r="FN7" s="83">
        <v>10.5</v>
      </c>
      <c r="FO7" s="83">
        <v>10.5</v>
      </c>
      <c r="FP7" s="83">
        <v>10.5</v>
      </c>
      <c r="FQ7" s="83">
        <v>10.5</v>
      </c>
      <c r="FR7" s="83">
        <v>10.5</v>
      </c>
      <c r="FS7" s="83">
        <v>10.5</v>
      </c>
      <c r="FT7" s="83">
        <v>10.5</v>
      </c>
      <c r="FU7" s="83">
        <v>10.5</v>
      </c>
      <c r="FV7" s="83">
        <v>10.5</v>
      </c>
      <c r="FW7" s="83">
        <v>10.5</v>
      </c>
      <c r="FX7" s="83">
        <v>10.5</v>
      </c>
      <c r="FY7" s="83">
        <v>10.5</v>
      </c>
      <c r="FZ7" s="83">
        <v>5</v>
      </c>
      <c r="GA7" s="83"/>
      <c r="GB7" s="83"/>
      <c r="GC7" s="83"/>
      <c r="GD7" s="83"/>
      <c r="GE7" s="83"/>
      <c r="GF7" s="83"/>
      <c r="GG7" s="83"/>
      <c r="GH7" s="83"/>
      <c r="GI7" s="83"/>
      <c r="GJ7" s="83"/>
      <c r="GK7" s="83"/>
      <c r="GL7" s="83"/>
      <c r="GM7" s="83"/>
      <c r="GN7" s="83"/>
      <c r="GO7" s="84"/>
      <c r="GP7" s="85"/>
      <c r="GQ7" s="83"/>
      <c r="GR7" s="83"/>
      <c r="GS7" s="83"/>
      <c r="GT7" s="83"/>
      <c r="GU7" s="83"/>
      <c r="GV7" s="83"/>
      <c r="GW7" s="83"/>
      <c r="GX7" s="83"/>
      <c r="GY7" s="83"/>
      <c r="GZ7" s="83"/>
      <c r="HA7" s="83"/>
      <c r="HB7" s="464"/>
      <c r="HC7" s="552"/>
      <c r="HD7" s="552"/>
      <c r="HE7" s="552"/>
      <c r="HF7" s="552"/>
      <c r="HG7" s="552"/>
      <c r="HH7" s="552"/>
      <c r="HI7" s="465"/>
      <c r="HJ7" s="83"/>
      <c r="HK7" s="83"/>
      <c r="HL7" s="83"/>
      <c r="HM7" s="83"/>
      <c r="HN7" s="83"/>
      <c r="HO7" s="83"/>
      <c r="HP7" s="83"/>
      <c r="HQ7" s="83"/>
      <c r="HR7" s="83"/>
      <c r="HS7" s="83"/>
      <c r="HT7" s="83"/>
      <c r="HU7" s="85"/>
      <c r="HV7" s="83"/>
      <c r="HW7" s="83"/>
      <c r="HX7" s="83"/>
      <c r="HY7" s="83"/>
      <c r="HZ7" s="83"/>
      <c r="IA7" s="83"/>
      <c r="IB7" s="83"/>
      <c r="IC7" s="83"/>
      <c r="ID7" s="83"/>
      <c r="IE7" s="83"/>
      <c r="IF7" s="83"/>
      <c r="IG7" s="83"/>
      <c r="IH7" s="83"/>
      <c r="II7" s="83"/>
      <c r="IJ7" s="83"/>
      <c r="IK7" s="83"/>
      <c r="IL7" s="83"/>
      <c r="IM7" s="83"/>
      <c r="IN7" s="83"/>
      <c r="IO7" s="83"/>
      <c r="IP7" s="83"/>
      <c r="IQ7" s="83"/>
      <c r="IR7" s="83"/>
      <c r="IS7" s="83"/>
      <c r="IT7" s="83"/>
      <c r="IU7" s="83"/>
      <c r="IV7" s="83"/>
      <c r="IW7" s="83"/>
      <c r="IX7" s="83"/>
      <c r="IY7" s="84"/>
      <c r="IZ7" s="83"/>
      <c r="JA7" s="83"/>
      <c r="JB7" s="83"/>
      <c r="JC7" s="83"/>
      <c r="JD7" s="83"/>
      <c r="JE7" s="83"/>
      <c r="JF7" s="83"/>
      <c r="JG7" s="83"/>
      <c r="JH7" s="83"/>
      <c r="JI7" s="83"/>
      <c r="JJ7" s="83"/>
      <c r="JK7" s="83"/>
      <c r="JL7" s="83"/>
      <c r="JM7" s="83"/>
      <c r="JN7" s="83"/>
      <c r="JO7" s="83"/>
      <c r="JP7" s="83"/>
      <c r="JQ7" s="83"/>
      <c r="JR7" s="83"/>
      <c r="JS7" s="83"/>
      <c r="JT7" s="83"/>
      <c r="JU7" s="83"/>
      <c r="JV7" s="83"/>
      <c r="JW7" s="83"/>
      <c r="JX7" s="83"/>
      <c r="JY7" s="83"/>
      <c r="JZ7" s="83"/>
      <c r="KA7" s="83"/>
      <c r="KB7" s="83"/>
      <c r="KC7" s="84"/>
      <c r="KD7" s="83"/>
      <c r="KE7" s="83"/>
      <c r="KF7" s="83"/>
      <c r="KG7" s="83"/>
      <c r="KH7" s="83"/>
      <c r="KI7" s="83"/>
      <c r="KJ7" s="83"/>
      <c r="KK7" s="83"/>
      <c r="KL7" s="83"/>
      <c r="KM7" s="83"/>
      <c r="KN7" s="83"/>
      <c r="KO7" s="83"/>
      <c r="KP7" s="83"/>
      <c r="KQ7" s="83"/>
      <c r="KR7" s="83"/>
      <c r="KS7" s="83"/>
      <c r="KT7" s="83"/>
      <c r="KU7" s="83"/>
      <c r="KV7" s="83"/>
      <c r="KW7" s="83"/>
      <c r="KX7" s="83"/>
      <c r="KY7" s="83"/>
      <c r="KZ7" s="83"/>
      <c r="LA7" s="83"/>
      <c r="LB7" s="83"/>
      <c r="LC7" s="83"/>
      <c r="LD7" s="83"/>
      <c r="LE7" s="83"/>
      <c r="LF7" s="83"/>
      <c r="LG7" s="83"/>
      <c r="LH7" s="83"/>
      <c r="LI7" s="85"/>
      <c r="LJ7" s="83"/>
      <c r="LK7" s="83"/>
      <c r="LL7" s="83"/>
      <c r="LM7" s="83"/>
      <c r="LN7" s="83"/>
      <c r="LO7" s="83"/>
      <c r="LP7" s="83"/>
      <c r="LQ7" s="83"/>
      <c r="LR7" s="83"/>
      <c r="LS7" s="83"/>
      <c r="LT7" s="83"/>
      <c r="LU7" s="83"/>
      <c r="LV7" s="83"/>
      <c r="LW7" s="83"/>
      <c r="LX7" s="83"/>
      <c r="LY7" s="83"/>
      <c r="LZ7" s="83"/>
      <c r="MA7" s="83"/>
      <c r="MB7" s="83"/>
      <c r="MC7" s="83"/>
      <c r="MD7" s="83"/>
      <c r="ME7" s="83"/>
      <c r="MF7" s="83"/>
      <c r="MG7" s="83"/>
      <c r="MH7" s="83"/>
      <c r="MI7" s="83"/>
      <c r="MJ7" s="83"/>
      <c r="MK7" s="83"/>
      <c r="ML7" s="83"/>
      <c r="MM7" s="85"/>
      <c r="MN7" s="83"/>
      <c r="MO7" s="83"/>
      <c r="MP7" s="83"/>
      <c r="MQ7" s="83"/>
      <c r="MR7" s="83"/>
      <c r="MS7" s="83"/>
      <c r="MT7" s="83"/>
      <c r="MU7" s="83"/>
      <c r="MV7" s="83"/>
      <c r="MW7" s="83"/>
      <c r="MX7" s="83"/>
      <c r="MY7" s="83"/>
      <c r="MZ7" s="83"/>
      <c r="NA7" s="83"/>
      <c r="NB7" s="83"/>
      <c r="NC7" s="83"/>
      <c r="ND7" s="83"/>
      <c r="NE7" s="83"/>
      <c r="NF7" s="83"/>
      <c r="NG7" s="83"/>
      <c r="NH7" s="83"/>
      <c r="NI7" s="83"/>
      <c r="NJ7" s="83"/>
      <c r="NK7" s="83"/>
      <c r="NL7" s="83"/>
      <c r="NM7" s="83"/>
      <c r="NN7" s="83"/>
      <c r="NO7" s="83"/>
      <c r="NP7" s="83"/>
      <c r="NQ7" s="84"/>
      <c r="NR7" s="85"/>
      <c r="NS7" s="83"/>
      <c r="NT7" s="83"/>
      <c r="NU7" s="83"/>
      <c r="NV7" s="83"/>
      <c r="NW7" s="83"/>
      <c r="NX7" s="83"/>
      <c r="NY7" s="83"/>
      <c r="NZ7" s="83"/>
      <c r="OA7" s="83"/>
      <c r="OB7" s="83"/>
      <c r="OC7" s="83"/>
      <c r="OD7" s="83"/>
      <c r="OE7" s="83"/>
      <c r="OF7" s="83"/>
      <c r="OG7" s="83"/>
      <c r="OH7" s="83"/>
      <c r="OI7" s="83"/>
      <c r="OJ7" s="83"/>
      <c r="OK7" s="83"/>
      <c r="OL7" s="83"/>
      <c r="OM7" s="83"/>
      <c r="ON7" s="83"/>
      <c r="OO7" s="83"/>
      <c r="OP7" s="83"/>
      <c r="OQ7" s="83"/>
      <c r="OR7" s="83"/>
      <c r="OS7" s="83"/>
      <c r="OT7" s="83"/>
      <c r="OU7" s="83"/>
      <c r="OV7" s="84"/>
    </row>
    <row r="8" spans="1:412" ht="16.5" thickBot="1" x14ac:dyDescent="0.3">
      <c r="A8" s="125"/>
      <c r="B8" s="600" t="s">
        <v>57</v>
      </c>
      <c r="C8" s="595" t="str">
        <f t="shared" ref="C8:C19" si="0">LEFT(B8,FIND(" ",B8))</f>
        <v xml:space="preserve">Валиев </v>
      </c>
      <c r="D8" s="596">
        <v>4</v>
      </c>
      <c r="E8" s="596">
        <v>3</v>
      </c>
      <c r="F8" s="597" t="s">
        <v>51</v>
      </c>
      <c r="G8" s="659">
        <v>11</v>
      </c>
      <c r="H8" s="601" t="s">
        <v>302</v>
      </c>
      <c r="I8" s="592"/>
      <c r="J8" s="368">
        <v>1995</v>
      </c>
      <c r="K8" s="368">
        <f ca="1">SUM($Q8:OFFSET($Q8,0,DATEVALUE("31.12."&amp;(YEAR(TODAY())))-DATEVALUE("01.01."&amp;YEAR(TODAY()))))</f>
        <v>1857.5</v>
      </c>
      <c r="L8" s="368">
        <f ca="1">SUM($Q8:OFFSET($Q8,0,TODAY()-DATEVALUE("01.01."&amp;YEAR(TODAY()))))</f>
        <v>1454.5</v>
      </c>
      <c r="M8" s="364">
        <f ca="1">COUNTIF($Q8:OFFSET($Q8,0,TODAY()-DATEVALUE("01.01."&amp;YEAR(TODAY()))),$M$3)</f>
        <v>0</v>
      </c>
      <c r="N8" s="364" t="e">
        <f ca="1">COUNTIFS($Q8:OFFSET($Q8,0,TODAY()-DATEVALUE("01.01."&amp;YEAR(TODAY()))),$N$3,#REF!:OFFSET(#REF!,0,TODAY()-DATEVALUE("01.01."&amp;YEAR(TODAY()))),"&lt;&gt;вс")</f>
        <v>#REF!</v>
      </c>
      <c r="O8" s="364">
        <f ca="1">COUNTIF($Q8:OFFSET($Q8,0,TODAY()-DATEVALUE("01.01."&amp;YEAR(TODAY()))),"БЛ")</f>
        <v>0</v>
      </c>
      <c r="P8" s="364" t="e">
        <f ca="1">COUNTIFS($Q8:OFFSET($Q8,0,TODAY()-DATEVALUE("01.01."&amp;YEAR(TODAY()))),"К",#REF!:OFFSET(#REF!,0,TODAY()-DATEVALUE("01.01."&amp;YEAR(TODAY()))),"&lt;&gt;вс",#REF!:OFFSET(#REF!,0,TODAY()-DATEVALUE("01.01."&amp;YEAR(TODAY()))),"&lt;&gt;сб")*8</f>
        <v>#REF!</v>
      </c>
      <c r="Q8" s="81"/>
      <c r="R8" s="81"/>
      <c r="S8" s="81"/>
      <c r="T8" s="81"/>
      <c r="U8" s="81">
        <v>5</v>
      </c>
      <c r="V8" s="81">
        <v>10.5</v>
      </c>
      <c r="W8" s="81">
        <v>10.5</v>
      </c>
      <c r="X8" s="81">
        <v>10.5</v>
      </c>
      <c r="Y8" s="81">
        <v>10.5</v>
      </c>
      <c r="Z8" s="81">
        <v>10.5</v>
      </c>
      <c r="AA8" s="81">
        <v>10.5</v>
      </c>
      <c r="AB8" s="81">
        <v>10.5</v>
      </c>
      <c r="AC8" s="81">
        <v>10.5</v>
      </c>
      <c r="AD8" s="81">
        <v>10.5</v>
      </c>
      <c r="AE8" s="81">
        <v>10.5</v>
      </c>
      <c r="AF8" s="81">
        <v>10.5</v>
      </c>
      <c r="AG8" s="81">
        <v>10.5</v>
      </c>
      <c r="AH8" s="81">
        <v>10.5</v>
      </c>
      <c r="AI8" s="81">
        <v>5</v>
      </c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5"/>
      <c r="AW8" s="83" t="s">
        <v>371</v>
      </c>
      <c r="AX8" s="83" t="s">
        <v>371</v>
      </c>
      <c r="AY8" s="479">
        <v>10.5</v>
      </c>
      <c r="AZ8" s="479">
        <v>10.5</v>
      </c>
      <c r="BA8" s="479">
        <v>10.5</v>
      </c>
      <c r="BB8" s="479">
        <v>10.5</v>
      </c>
      <c r="BC8" s="479">
        <v>10.5</v>
      </c>
      <c r="BD8" s="479">
        <v>10.5</v>
      </c>
      <c r="BE8" s="520">
        <v>10.5</v>
      </c>
      <c r="BF8" s="587">
        <v>10.5</v>
      </c>
      <c r="BG8" s="479">
        <v>10.5</v>
      </c>
      <c r="BH8" s="479">
        <v>10.5</v>
      </c>
      <c r="BI8" s="479">
        <v>10.5</v>
      </c>
      <c r="BJ8" s="479">
        <v>5</v>
      </c>
      <c r="BK8" s="249" t="s">
        <v>379</v>
      </c>
      <c r="BL8" s="249" t="s">
        <v>379</v>
      </c>
      <c r="BM8" s="249" t="s">
        <v>379</v>
      </c>
      <c r="BN8" s="249" t="s">
        <v>379</v>
      </c>
      <c r="BO8" s="249"/>
      <c r="BP8" s="249" t="s">
        <v>379</v>
      </c>
      <c r="BQ8" s="249" t="s">
        <v>379</v>
      </c>
      <c r="BR8" s="249" t="s">
        <v>379</v>
      </c>
      <c r="BS8" s="249" t="s">
        <v>379</v>
      </c>
      <c r="BT8" s="249" t="s">
        <v>379</v>
      </c>
      <c r="BU8" s="249" t="s">
        <v>379</v>
      </c>
      <c r="BV8" s="249"/>
      <c r="BW8" s="249" t="s">
        <v>379</v>
      </c>
      <c r="BX8" s="258" t="s">
        <v>379</v>
      </c>
      <c r="BY8" s="83">
        <v>5</v>
      </c>
      <c r="BZ8" s="83">
        <v>10.5</v>
      </c>
      <c r="CA8" s="83">
        <v>10.5</v>
      </c>
      <c r="CB8" s="83">
        <v>10.5</v>
      </c>
      <c r="CC8" s="83">
        <v>10.5</v>
      </c>
      <c r="CD8" s="83">
        <v>10.5</v>
      </c>
      <c r="CE8" s="83">
        <v>10.5</v>
      </c>
      <c r="CF8" s="83">
        <v>10.5</v>
      </c>
      <c r="CG8" s="83">
        <v>10.5</v>
      </c>
      <c r="CH8" s="83">
        <v>10.5</v>
      </c>
      <c r="CI8" s="83">
        <v>10.5</v>
      </c>
      <c r="CJ8" s="83">
        <v>10.5</v>
      </c>
      <c r="CK8" s="83">
        <v>10.5</v>
      </c>
      <c r="CL8" s="83">
        <v>10.5</v>
      </c>
      <c r="CM8" s="83">
        <v>5</v>
      </c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>
        <v>5</v>
      </c>
      <c r="DB8" s="84">
        <v>10.5</v>
      </c>
      <c r="DC8" s="83">
        <v>10.5</v>
      </c>
      <c r="DD8" s="83">
        <v>10.5</v>
      </c>
      <c r="DE8" s="83">
        <v>10.5</v>
      </c>
      <c r="DF8" s="83">
        <v>10.5</v>
      </c>
      <c r="DG8" s="83">
        <v>10.5</v>
      </c>
      <c r="DH8" s="83">
        <v>10.5</v>
      </c>
      <c r="DI8" s="83">
        <v>10.5</v>
      </c>
      <c r="DJ8" s="83">
        <v>10.5</v>
      </c>
      <c r="DK8" s="83">
        <v>10.5</v>
      </c>
      <c r="DL8" s="83">
        <v>10.5</v>
      </c>
      <c r="DM8" s="83">
        <v>10.5</v>
      </c>
      <c r="DN8" s="83">
        <v>5</v>
      </c>
      <c r="DO8" s="249" t="s">
        <v>379</v>
      </c>
      <c r="DP8" s="249" t="s">
        <v>379</v>
      </c>
      <c r="DQ8" s="249" t="s">
        <v>379</v>
      </c>
      <c r="DR8" s="249" t="s">
        <v>379</v>
      </c>
      <c r="DS8" s="249"/>
      <c r="DT8" s="249" t="s">
        <v>379</v>
      </c>
      <c r="DU8" s="249" t="s">
        <v>379</v>
      </c>
      <c r="DV8" s="249" t="s">
        <v>379</v>
      </c>
      <c r="DW8" s="249" t="s">
        <v>379</v>
      </c>
      <c r="DX8" s="249" t="s">
        <v>379</v>
      </c>
      <c r="DY8" s="249" t="s">
        <v>379</v>
      </c>
      <c r="DZ8" s="249"/>
      <c r="EA8" s="249" t="s">
        <v>379</v>
      </c>
      <c r="EB8" s="249" t="s">
        <v>379</v>
      </c>
      <c r="EC8" s="83">
        <v>5</v>
      </c>
      <c r="ED8" s="83">
        <v>10.5</v>
      </c>
      <c r="EE8" s="83">
        <v>10.5</v>
      </c>
      <c r="EF8" s="83">
        <v>10.5</v>
      </c>
      <c r="EG8" s="85">
        <v>10.5</v>
      </c>
      <c r="EH8" s="83">
        <v>10.5</v>
      </c>
      <c r="EI8" s="83">
        <v>10.5</v>
      </c>
      <c r="EJ8" s="83">
        <v>10.5</v>
      </c>
      <c r="EK8" s="83">
        <v>10.5</v>
      </c>
      <c r="EL8" s="83">
        <v>10.5</v>
      </c>
      <c r="EM8" s="83">
        <v>10.5</v>
      </c>
      <c r="EN8" s="83">
        <v>10.5</v>
      </c>
      <c r="EO8" s="83">
        <v>10.5</v>
      </c>
      <c r="EP8" s="83">
        <v>10.5</v>
      </c>
      <c r="EQ8" s="83">
        <v>5</v>
      </c>
      <c r="ER8" s="83"/>
      <c r="ES8" s="83"/>
      <c r="ET8" s="83"/>
      <c r="EU8" s="83"/>
      <c r="EV8" s="83"/>
      <c r="EW8" s="83"/>
      <c r="EX8" s="83">
        <v>5</v>
      </c>
      <c r="EY8" s="83">
        <v>10.5</v>
      </c>
      <c r="EZ8" s="83">
        <v>10.5</v>
      </c>
      <c r="FA8" s="83">
        <v>10.5</v>
      </c>
      <c r="FB8" s="83">
        <v>10.5</v>
      </c>
      <c r="FC8" s="83">
        <v>10.5</v>
      </c>
      <c r="FD8" s="83">
        <v>10.5</v>
      </c>
      <c r="FE8" s="83">
        <v>10.5</v>
      </c>
      <c r="FF8" s="83">
        <v>10.5</v>
      </c>
      <c r="FG8" s="83">
        <v>10.5</v>
      </c>
      <c r="FH8" s="83">
        <v>10.5</v>
      </c>
      <c r="FI8" s="83">
        <v>10.5</v>
      </c>
      <c r="FJ8" s="83">
        <v>10.5</v>
      </c>
      <c r="FK8" s="83">
        <v>10.5</v>
      </c>
      <c r="FL8" s="85">
        <v>10.5</v>
      </c>
      <c r="FM8" s="83">
        <v>10.5</v>
      </c>
      <c r="FN8" s="83">
        <v>10.5</v>
      </c>
      <c r="FO8" s="83">
        <v>10.5</v>
      </c>
      <c r="FP8" s="83">
        <v>10.5</v>
      </c>
      <c r="FQ8" s="83">
        <v>10.5</v>
      </c>
      <c r="FR8" s="83">
        <v>10.5</v>
      </c>
      <c r="FS8" s="83">
        <v>5</v>
      </c>
      <c r="FT8" s="81"/>
      <c r="FU8" s="81"/>
      <c r="FV8" s="81"/>
      <c r="FW8" s="81"/>
      <c r="FX8" s="81"/>
      <c r="FY8" s="81"/>
      <c r="FZ8" s="81"/>
      <c r="GA8" s="83"/>
      <c r="GB8" s="83"/>
      <c r="GC8" s="83"/>
      <c r="GD8" s="83"/>
      <c r="GE8" s="83"/>
      <c r="GF8" s="83"/>
      <c r="GG8" s="83">
        <v>5</v>
      </c>
      <c r="GH8" s="83">
        <v>10.5</v>
      </c>
      <c r="GI8" s="83">
        <v>10.5</v>
      </c>
      <c r="GJ8" s="83">
        <v>10.5</v>
      </c>
      <c r="GK8" s="83">
        <v>10.5</v>
      </c>
      <c r="GL8" s="83">
        <v>10.5</v>
      </c>
      <c r="GM8" s="83">
        <v>10.5</v>
      </c>
      <c r="GN8" s="83">
        <v>10.5</v>
      </c>
      <c r="GO8" s="84">
        <v>10.5</v>
      </c>
      <c r="GP8" s="85">
        <v>10.5</v>
      </c>
      <c r="GQ8" s="83">
        <v>10.5</v>
      </c>
      <c r="GR8" s="83">
        <v>10.5</v>
      </c>
      <c r="GS8" s="83">
        <v>10.5</v>
      </c>
      <c r="GT8" s="83">
        <v>10.5</v>
      </c>
      <c r="GU8" s="81">
        <v>5</v>
      </c>
      <c r="GV8" s="83"/>
      <c r="GW8" s="83"/>
      <c r="GX8" s="83"/>
      <c r="GY8" s="83"/>
      <c r="GZ8" s="83"/>
      <c r="HA8" s="83"/>
      <c r="HB8" s="83"/>
      <c r="HC8" s="83"/>
      <c r="HD8" s="83"/>
      <c r="HE8" s="83"/>
      <c r="HF8" s="83"/>
      <c r="HG8" s="83"/>
      <c r="HH8" s="83"/>
      <c r="HI8" s="81">
        <v>5</v>
      </c>
      <c r="HJ8" s="83">
        <v>10.5</v>
      </c>
      <c r="HK8" s="83">
        <v>10.5</v>
      </c>
      <c r="HL8" s="83">
        <v>10.5</v>
      </c>
      <c r="HM8" s="83">
        <v>10.5</v>
      </c>
      <c r="HN8" s="83">
        <v>10.5</v>
      </c>
      <c r="HO8" s="81">
        <v>10.5</v>
      </c>
      <c r="HP8" s="81">
        <v>10.5</v>
      </c>
      <c r="HQ8" s="81">
        <v>10.5</v>
      </c>
      <c r="HR8" s="81">
        <v>10.5</v>
      </c>
      <c r="HS8" s="81">
        <v>10.5</v>
      </c>
      <c r="HT8" s="81">
        <v>10.5</v>
      </c>
      <c r="HU8" s="268">
        <v>10.5</v>
      </c>
      <c r="HV8" s="81">
        <v>10.5</v>
      </c>
      <c r="HW8" s="81">
        <v>5</v>
      </c>
      <c r="HX8" s="83"/>
      <c r="HY8" s="83"/>
      <c r="HZ8" s="83"/>
      <c r="IA8" s="83"/>
      <c r="IB8" s="83"/>
      <c r="IC8" s="83"/>
      <c r="ID8" s="83"/>
      <c r="IE8" s="83"/>
      <c r="IF8" s="83"/>
      <c r="IG8" s="83"/>
      <c r="IH8" s="83"/>
      <c r="II8" s="83"/>
      <c r="IJ8" s="83"/>
      <c r="IK8" s="464"/>
      <c r="IL8" s="552"/>
      <c r="IM8" s="552"/>
      <c r="IN8" s="552"/>
      <c r="IO8" s="552"/>
      <c r="IP8" s="552"/>
      <c r="IQ8" s="552"/>
      <c r="IR8" s="465">
        <v>5</v>
      </c>
      <c r="IS8" s="83">
        <v>10.5</v>
      </c>
      <c r="IT8" s="83">
        <v>10.5</v>
      </c>
      <c r="IU8" s="83">
        <v>10.5</v>
      </c>
      <c r="IV8" s="83">
        <v>10.5</v>
      </c>
      <c r="IW8" s="83">
        <v>10.5</v>
      </c>
      <c r="IX8" s="83">
        <v>10.5</v>
      </c>
      <c r="IY8" s="84">
        <v>5</v>
      </c>
      <c r="IZ8" s="83"/>
      <c r="JA8" s="83"/>
      <c r="JB8" s="83"/>
      <c r="JC8" s="83"/>
      <c r="JD8" s="83"/>
      <c r="JE8" s="83"/>
      <c r="JF8" s="83"/>
      <c r="JG8" s="83"/>
      <c r="JH8" s="83"/>
      <c r="JI8" s="83"/>
      <c r="JJ8" s="83"/>
      <c r="JK8" s="647"/>
      <c r="JL8" s="648"/>
      <c r="JM8" s="648">
        <v>5</v>
      </c>
      <c r="JN8" s="648">
        <v>10.5</v>
      </c>
      <c r="JO8" s="649">
        <v>10.5</v>
      </c>
      <c r="JP8" s="81">
        <v>10.5</v>
      </c>
      <c r="JQ8" s="81">
        <v>10.5</v>
      </c>
      <c r="JR8" s="81">
        <v>10.5</v>
      </c>
      <c r="JS8" s="83">
        <v>10.5</v>
      </c>
      <c r="JT8" s="83">
        <v>10.5</v>
      </c>
      <c r="JU8" s="83">
        <v>10.5</v>
      </c>
      <c r="JV8" s="83">
        <v>10.5</v>
      </c>
      <c r="JW8" s="83">
        <v>10.5</v>
      </c>
      <c r="JX8" s="83">
        <v>10.5</v>
      </c>
      <c r="JY8" s="83">
        <v>10.5</v>
      </c>
      <c r="JZ8" s="83">
        <v>10.5</v>
      </c>
      <c r="KA8" s="83">
        <v>5</v>
      </c>
      <c r="KB8" s="83"/>
      <c r="KC8" s="84"/>
      <c r="KD8" s="83"/>
      <c r="KE8" s="83"/>
      <c r="KF8" s="83"/>
      <c r="KG8" s="83"/>
      <c r="KH8" s="83"/>
      <c r="KI8" s="83"/>
      <c r="KJ8" s="83"/>
      <c r="KK8" s="83"/>
      <c r="KL8" s="83"/>
      <c r="KM8" s="83"/>
      <c r="KN8" s="83"/>
      <c r="KO8" s="83">
        <v>5</v>
      </c>
      <c r="KP8" s="83">
        <v>10.5</v>
      </c>
      <c r="KQ8" s="83">
        <v>10.5</v>
      </c>
      <c r="KR8" s="83">
        <v>10.5</v>
      </c>
      <c r="KS8" s="83">
        <v>10.5</v>
      </c>
      <c r="KT8" s="464">
        <v>10.5</v>
      </c>
      <c r="KU8" s="552">
        <v>10.5</v>
      </c>
      <c r="KV8" s="552">
        <v>10.5</v>
      </c>
      <c r="KW8" s="552">
        <v>10.5</v>
      </c>
      <c r="KX8" s="680">
        <v>10.5</v>
      </c>
      <c r="KY8" s="83">
        <v>10.5</v>
      </c>
      <c r="KZ8" s="83">
        <v>10.5</v>
      </c>
      <c r="LA8" s="83">
        <v>10.5</v>
      </c>
      <c r="LB8" s="83">
        <v>10.5</v>
      </c>
      <c r="LC8" s="83">
        <v>5</v>
      </c>
      <c r="LD8" s="83"/>
      <c r="LE8" s="83"/>
      <c r="LF8" s="83"/>
      <c r="LG8" s="83"/>
      <c r="LH8" s="83"/>
      <c r="LI8" s="85"/>
      <c r="LJ8" s="83"/>
      <c r="LK8" s="83"/>
      <c r="LL8" s="83"/>
      <c r="LM8" s="83"/>
      <c r="LN8" s="83"/>
      <c r="LO8" s="83"/>
      <c r="LP8" s="83"/>
      <c r="LQ8" s="83">
        <v>5</v>
      </c>
      <c r="LR8" s="83">
        <v>10.5</v>
      </c>
      <c r="LS8" s="83">
        <v>10.5</v>
      </c>
      <c r="LT8" s="83">
        <v>10.5</v>
      </c>
      <c r="LU8" s="83">
        <v>10.5</v>
      </c>
      <c r="LV8" s="83">
        <v>10.5</v>
      </c>
      <c r="LW8" s="83">
        <v>10.5</v>
      </c>
      <c r="LX8" s="83">
        <v>10.5</v>
      </c>
      <c r="LY8" s="83">
        <v>10.5</v>
      </c>
      <c r="LZ8" s="431">
        <v>10.5</v>
      </c>
      <c r="MA8" s="83">
        <v>10.5</v>
      </c>
      <c r="MB8" s="83">
        <v>10.5</v>
      </c>
      <c r="MC8" s="83">
        <v>10.5</v>
      </c>
      <c r="MD8" s="83">
        <v>5</v>
      </c>
      <c r="ME8" s="671"/>
      <c r="MF8" s="83"/>
      <c r="MG8" s="83"/>
      <c r="MH8" s="83"/>
      <c r="MI8" s="83"/>
      <c r="MJ8" s="83"/>
      <c r="MK8" s="83"/>
      <c r="ML8" s="83"/>
      <c r="MM8" s="85"/>
      <c r="MN8" s="83"/>
      <c r="MO8" s="83"/>
      <c r="MP8" s="83"/>
      <c r="MQ8" s="83"/>
      <c r="MR8" s="83"/>
      <c r="MS8" s="83">
        <v>5</v>
      </c>
      <c r="MT8" s="83">
        <v>10.5</v>
      </c>
      <c r="MU8" s="83">
        <v>10.5</v>
      </c>
      <c r="MV8" s="83">
        <v>10.5</v>
      </c>
      <c r="MW8" s="83">
        <v>10.5</v>
      </c>
      <c r="MX8" s="83">
        <v>10.5</v>
      </c>
      <c r="MY8" s="83">
        <v>10.5</v>
      </c>
      <c r="MZ8" s="83">
        <v>10.5</v>
      </c>
      <c r="NA8" s="83">
        <v>10.5</v>
      </c>
      <c r="NB8" s="83">
        <v>10.5</v>
      </c>
      <c r="NC8" s="83">
        <v>10.5</v>
      </c>
      <c r="ND8" s="83">
        <v>10.5</v>
      </c>
      <c r="NE8" s="83">
        <v>10.5</v>
      </c>
      <c r="NF8" s="83">
        <v>10.5</v>
      </c>
      <c r="NG8" s="83">
        <v>5</v>
      </c>
      <c r="NH8" s="83"/>
      <c r="NI8" s="83"/>
      <c r="NJ8" s="83"/>
      <c r="NK8" s="83"/>
      <c r="NL8" s="83"/>
      <c r="NM8" s="83"/>
      <c r="NN8" s="83"/>
      <c r="NO8" s="83"/>
      <c r="NP8" s="83"/>
      <c r="NQ8" s="84"/>
      <c r="NR8" s="85"/>
      <c r="NS8" s="83"/>
      <c r="NT8" s="83"/>
      <c r="NU8" s="83">
        <v>5</v>
      </c>
      <c r="NV8" s="83"/>
      <c r="NW8" s="83"/>
      <c r="NX8" s="83"/>
      <c r="NY8" s="83"/>
      <c r="NZ8" s="83"/>
      <c r="OA8" s="83"/>
      <c r="OB8" s="83"/>
      <c r="OC8" s="83"/>
      <c r="OD8" s="83"/>
      <c r="OE8" s="83"/>
      <c r="OF8" s="83"/>
      <c r="OG8" s="83"/>
      <c r="OH8" s="83"/>
      <c r="OI8" s="83"/>
      <c r="OJ8" s="83"/>
      <c r="OK8" s="83"/>
      <c r="OL8" s="83"/>
      <c r="OM8" s="83"/>
      <c r="ON8" s="83"/>
      <c r="OO8" s="83"/>
      <c r="OP8" s="83"/>
      <c r="OQ8" s="83"/>
      <c r="OR8" s="83"/>
      <c r="OS8" s="83"/>
      <c r="OT8" s="83"/>
      <c r="OU8" s="83"/>
      <c r="OV8" s="84"/>
    </row>
    <row r="9" spans="1:412" ht="16.5" thickBot="1" x14ac:dyDescent="0.3">
      <c r="A9" s="125"/>
      <c r="B9" s="600" t="s">
        <v>47</v>
      </c>
      <c r="C9" s="600" t="str">
        <f t="shared" si="0"/>
        <v xml:space="preserve">Рахмонов </v>
      </c>
      <c r="D9" s="596">
        <v>5</v>
      </c>
      <c r="E9" s="596">
        <v>2</v>
      </c>
      <c r="F9" s="597" t="s">
        <v>48</v>
      </c>
      <c r="G9" s="659">
        <v>5</v>
      </c>
      <c r="H9" s="601" t="s">
        <v>302</v>
      </c>
      <c r="I9" s="592"/>
      <c r="J9" s="368">
        <v>1995</v>
      </c>
      <c r="K9" s="368">
        <f ca="1">SUM($Q9:OFFSET($Q9,0,DATEVALUE("31.12."&amp;(YEAR(TODAY())))-DATEVALUE("01.01."&amp;YEAR(TODAY()))))</f>
        <v>1739.5</v>
      </c>
      <c r="L9" s="368">
        <f ca="1">SUM($Q9:OFFSET($Q9,0,TODAY()-DATEVALUE("01.01."&amp;YEAR(TODAY()))))</f>
        <v>1443.5</v>
      </c>
      <c r="M9" s="364">
        <f ca="1">COUNTIF($Q9:OFFSET($Q9,0,TODAY()-DATEVALUE("01.01."&amp;YEAR(TODAY()))),$M$3)</f>
        <v>0</v>
      </c>
      <c r="N9" s="364" t="e">
        <f ca="1">COUNTIFS($Q9:OFFSET($Q9,0,TODAY()-DATEVALUE("01.01."&amp;YEAR(TODAY()))),$N$3,#REF!:OFFSET(#REF!,0,TODAY()-DATEVALUE("01.01."&amp;YEAR(TODAY()))),"&lt;&gt;вс")</f>
        <v>#REF!</v>
      </c>
      <c r="O9" s="364">
        <f ca="1">COUNTIF($Q9:OFFSET($Q9,0,TODAY()-DATEVALUE("01.01."&amp;YEAR(TODAY()))),"БЛ")</f>
        <v>7</v>
      </c>
      <c r="P9" s="364" t="e">
        <f ca="1">COUNTIFS($Q9:OFFSET($Q9,0,TODAY()-DATEVALUE("01.01."&amp;YEAR(TODAY()))),"К",#REF!:OFFSET(#REF!,0,TODAY()-DATEVALUE("01.01."&amp;YEAR(TODAY()))),"&lt;&gt;вс",#REF!:OFFSET(#REF!,0,TODAY()-DATEVALUE("01.01."&amp;YEAR(TODAY()))),"&lt;&gt;сб")*8</f>
        <v>#REF!</v>
      </c>
      <c r="Q9" s="81"/>
      <c r="R9" s="81"/>
      <c r="S9" s="81"/>
      <c r="T9" s="81"/>
      <c r="U9" s="356">
        <v>5</v>
      </c>
      <c r="V9" s="356">
        <v>10.5</v>
      </c>
      <c r="W9" s="356">
        <v>10.5</v>
      </c>
      <c r="X9" s="356">
        <v>10.5</v>
      </c>
      <c r="Y9" s="356">
        <v>10.5</v>
      </c>
      <c r="Z9" s="356">
        <v>10.5</v>
      </c>
      <c r="AA9" s="356">
        <v>10.5</v>
      </c>
      <c r="AB9" s="356">
        <v>10.5</v>
      </c>
      <c r="AC9" s="356">
        <v>10.5</v>
      </c>
      <c r="AD9" s="356">
        <v>10.5</v>
      </c>
      <c r="AE9" s="356">
        <v>10.5</v>
      </c>
      <c r="AF9" s="356">
        <v>10.5</v>
      </c>
      <c r="AG9" s="356">
        <v>10.5</v>
      </c>
      <c r="AH9" s="356">
        <v>10.5</v>
      </c>
      <c r="AI9" s="356">
        <v>5</v>
      </c>
      <c r="AJ9" s="81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85"/>
      <c r="AW9" s="83" t="s">
        <v>371</v>
      </c>
      <c r="AX9" s="83" t="s">
        <v>371</v>
      </c>
      <c r="AY9" s="305">
        <v>10.5</v>
      </c>
      <c r="AZ9" s="305">
        <v>10.5</v>
      </c>
      <c r="BA9" s="305">
        <v>10.5</v>
      </c>
      <c r="BB9" s="305">
        <v>10.5</v>
      </c>
      <c r="BC9" s="305">
        <v>10.5</v>
      </c>
      <c r="BD9" s="305">
        <v>10.5</v>
      </c>
      <c r="BE9" s="311">
        <v>10.5</v>
      </c>
      <c r="BF9" s="314">
        <v>10.5</v>
      </c>
      <c r="BG9" s="305">
        <v>10.5</v>
      </c>
      <c r="BH9" s="305">
        <v>10.5</v>
      </c>
      <c r="BI9" s="305">
        <v>10.5</v>
      </c>
      <c r="BJ9" s="305">
        <v>10.5</v>
      </c>
      <c r="BK9" s="305">
        <v>10.5</v>
      </c>
      <c r="BL9" s="305">
        <v>10.5</v>
      </c>
      <c r="BM9" s="305">
        <v>5</v>
      </c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5"/>
      <c r="BY9" s="302">
        <v>5</v>
      </c>
      <c r="BZ9" s="302">
        <v>10.5</v>
      </c>
      <c r="CA9" s="302">
        <v>10.5</v>
      </c>
      <c r="CB9" s="302">
        <v>10.5</v>
      </c>
      <c r="CC9" s="302">
        <v>10.5</v>
      </c>
      <c r="CD9" s="302">
        <v>10.5</v>
      </c>
      <c r="CE9" s="302">
        <v>10.5</v>
      </c>
      <c r="CF9" s="355">
        <v>10.5</v>
      </c>
      <c r="CG9" s="355">
        <v>10.5</v>
      </c>
      <c r="CH9" s="355">
        <v>10.5</v>
      </c>
      <c r="CI9" s="355">
        <v>10.5</v>
      </c>
      <c r="CJ9" s="355">
        <v>10.5</v>
      </c>
      <c r="CK9" s="355">
        <v>10.5</v>
      </c>
      <c r="CL9" s="355">
        <v>10.5</v>
      </c>
      <c r="CM9" s="355">
        <v>5</v>
      </c>
      <c r="CN9" s="83"/>
      <c r="CO9" s="83"/>
      <c r="CP9" s="249" t="s">
        <v>379</v>
      </c>
      <c r="CQ9" s="249"/>
      <c r="CR9" s="249"/>
      <c r="CS9" s="249"/>
      <c r="CT9" s="249"/>
      <c r="CU9" s="249" t="s">
        <v>379</v>
      </c>
      <c r="CV9" s="249" t="s">
        <v>379</v>
      </c>
      <c r="CW9" s="249" t="s">
        <v>379</v>
      </c>
      <c r="CX9" s="249"/>
      <c r="CY9" s="249" t="s">
        <v>379</v>
      </c>
      <c r="CZ9" s="249" t="s">
        <v>379</v>
      </c>
      <c r="DA9" s="441">
        <v>5</v>
      </c>
      <c r="DB9" s="580">
        <v>10</v>
      </c>
      <c r="DC9" s="441">
        <v>10.5</v>
      </c>
      <c r="DD9" s="441">
        <v>10.5</v>
      </c>
      <c r="DE9" s="441">
        <v>10.5</v>
      </c>
      <c r="DF9" s="441">
        <v>10.5</v>
      </c>
      <c r="DG9" s="441">
        <v>10.5</v>
      </c>
      <c r="DH9" s="302">
        <v>10.5</v>
      </c>
      <c r="DI9" s="302">
        <v>10.5</v>
      </c>
      <c r="DJ9" s="302">
        <v>10.5</v>
      </c>
      <c r="DK9" s="302">
        <v>10.5</v>
      </c>
      <c r="DL9" s="302">
        <v>10.5</v>
      </c>
      <c r="DM9" s="302">
        <v>10.5</v>
      </c>
      <c r="DN9" s="302">
        <v>5</v>
      </c>
      <c r="DO9" s="249" t="s">
        <v>379</v>
      </c>
      <c r="DP9" s="249" t="s">
        <v>379</v>
      </c>
      <c r="DQ9" s="249" t="s">
        <v>379</v>
      </c>
      <c r="DR9" s="249" t="s">
        <v>379</v>
      </c>
      <c r="DS9" s="249"/>
      <c r="DT9" s="249" t="s">
        <v>379</v>
      </c>
      <c r="DU9" s="249" t="s">
        <v>379</v>
      </c>
      <c r="DV9" s="249" t="s">
        <v>379</v>
      </c>
      <c r="DW9" s="249" t="s">
        <v>379</v>
      </c>
      <c r="DX9" s="249" t="s">
        <v>379</v>
      </c>
      <c r="DY9" s="249" t="s">
        <v>379</v>
      </c>
      <c r="DZ9" s="249"/>
      <c r="EA9" s="249" t="s">
        <v>379</v>
      </c>
      <c r="EB9" s="249" t="s">
        <v>379</v>
      </c>
      <c r="EC9" s="52">
        <v>5</v>
      </c>
      <c r="ED9" s="52">
        <v>10.5</v>
      </c>
      <c r="EE9" s="52">
        <v>10.5</v>
      </c>
      <c r="EF9" s="52">
        <v>10.5</v>
      </c>
      <c r="EG9" s="268">
        <v>10.5</v>
      </c>
      <c r="EH9" s="81">
        <v>10.5</v>
      </c>
      <c r="EI9" s="81">
        <v>10.5</v>
      </c>
      <c r="EJ9" s="302">
        <v>10.5</v>
      </c>
      <c r="EK9" s="302">
        <v>10.5</v>
      </c>
      <c r="EL9" s="302">
        <v>10.5</v>
      </c>
      <c r="EM9" s="302">
        <v>10.5</v>
      </c>
      <c r="EN9" s="302">
        <v>10.5</v>
      </c>
      <c r="EO9" s="302">
        <v>10.5</v>
      </c>
      <c r="EP9" s="302">
        <v>10.5</v>
      </c>
      <c r="EQ9" s="302">
        <v>5</v>
      </c>
      <c r="ER9" s="83"/>
      <c r="ES9" s="83"/>
      <c r="ET9" s="83"/>
      <c r="EU9" s="83"/>
      <c r="EV9" s="249" t="s">
        <v>379</v>
      </c>
      <c r="EW9" s="249" t="s">
        <v>379</v>
      </c>
      <c r="EX9" s="249" t="s">
        <v>379</v>
      </c>
      <c r="EY9" s="249" t="s">
        <v>379</v>
      </c>
      <c r="EZ9" s="249" t="s">
        <v>379</v>
      </c>
      <c r="FA9" s="249" t="s">
        <v>379</v>
      </c>
      <c r="FB9" s="83"/>
      <c r="FC9" s="83"/>
      <c r="FD9" s="83"/>
      <c r="FE9" s="81" t="s">
        <v>362</v>
      </c>
      <c r="FF9" s="81" t="s">
        <v>362</v>
      </c>
      <c r="FG9" s="81" t="s">
        <v>362</v>
      </c>
      <c r="FH9" s="81" t="s">
        <v>362</v>
      </c>
      <c r="FI9" s="81" t="s">
        <v>362</v>
      </c>
      <c r="FJ9" s="81" t="s">
        <v>362</v>
      </c>
      <c r="FK9" s="81" t="s">
        <v>362</v>
      </c>
      <c r="FL9" s="226">
        <v>5</v>
      </c>
      <c r="FM9" s="227">
        <v>10.5</v>
      </c>
      <c r="FN9" s="227">
        <v>10.5</v>
      </c>
      <c r="FO9" s="227">
        <v>10.5</v>
      </c>
      <c r="FP9" s="227">
        <v>10.5</v>
      </c>
      <c r="FQ9" s="227">
        <v>10.5</v>
      </c>
      <c r="FR9" s="227">
        <v>10.5</v>
      </c>
      <c r="FS9" s="227">
        <v>5</v>
      </c>
      <c r="FT9" s="81"/>
      <c r="FU9" s="81"/>
      <c r="FV9" s="81"/>
      <c r="FW9" s="81"/>
      <c r="FX9" s="81"/>
      <c r="FY9" s="81"/>
      <c r="FZ9" s="81"/>
      <c r="GA9" s="83"/>
      <c r="GB9" s="83"/>
      <c r="GC9" s="83"/>
      <c r="GD9" s="83"/>
      <c r="GE9" s="83"/>
      <c r="GF9" s="83"/>
      <c r="GG9" s="83">
        <v>5</v>
      </c>
      <c r="GH9" s="83">
        <v>10.5</v>
      </c>
      <c r="GI9" s="83">
        <v>10.5</v>
      </c>
      <c r="GJ9" s="83">
        <v>10.5</v>
      </c>
      <c r="GK9" s="83">
        <v>10.5</v>
      </c>
      <c r="GL9" s="83">
        <v>10.5</v>
      </c>
      <c r="GM9" s="83">
        <v>10.5</v>
      </c>
      <c r="GN9" s="303">
        <v>10.5</v>
      </c>
      <c r="GO9" s="312">
        <v>10.5</v>
      </c>
      <c r="GP9" s="315">
        <v>10.5</v>
      </c>
      <c r="GQ9" s="303">
        <v>10.5</v>
      </c>
      <c r="GR9" s="303">
        <v>10.5</v>
      </c>
      <c r="GS9" s="303">
        <v>10.5</v>
      </c>
      <c r="GT9" s="303">
        <v>10.5</v>
      </c>
      <c r="GU9" s="303">
        <v>5</v>
      </c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305">
        <v>5</v>
      </c>
      <c r="HJ9" s="305">
        <v>10.5</v>
      </c>
      <c r="HK9" s="305">
        <v>10.5</v>
      </c>
      <c r="HL9" s="305">
        <v>10.5</v>
      </c>
      <c r="HM9" s="305">
        <v>10.5</v>
      </c>
      <c r="HN9" s="305">
        <v>10.5</v>
      </c>
      <c r="HO9" s="305">
        <v>10.5</v>
      </c>
      <c r="HP9" s="305">
        <v>10.5</v>
      </c>
      <c r="HQ9" s="305">
        <v>10.5</v>
      </c>
      <c r="HR9" s="305">
        <v>10.5</v>
      </c>
      <c r="HS9" s="305">
        <v>10.5</v>
      </c>
      <c r="HT9" s="305">
        <v>10.5</v>
      </c>
      <c r="HU9" s="311">
        <v>10.5</v>
      </c>
      <c r="HV9" s="305">
        <v>10.5</v>
      </c>
      <c r="HW9" s="305">
        <v>5</v>
      </c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>
        <v>5</v>
      </c>
      <c r="IL9" s="83">
        <v>10.5</v>
      </c>
      <c r="IM9" s="83">
        <v>10.5</v>
      </c>
      <c r="IN9" s="83">
        <v>10.5</v>
      </c>
      <c r="IO9" s="83">
        <v>10.5</v>
      </c>
      <c r="IP9" s="83">
        <v>10.5</v>
      </c>
      <c r="IQ9" s="83">
        <v>10.5</v>
      </c>
      <c r="IR9" s="355">
        <v>10.5</v>
      </c>
      <c r="IS9" s="355">
        <v>10.5</v>
      </c>
      <c r="IT9" s="355">
        <v>10.5</v>
      </c>
      <c r="IU9" s="355">
        <v>10.5</v>
      </c>
      <c r="IV9" s="355">
        <v>10.5</v>
      </c>
      <c r="IW9" s="355">
        <v>10.5</v>
      </c>
      <c r="IX9" s="355">
        <v>10.5</v>
      </c>
      <c r="IY9" s="525">
        <v>5</v>
      </c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464">
        <v>5</v>
      </c>
      <c r="JK9" s="648">
        <v>10.5</v>
      </c>
      <c r="JL9" s="648">
        <v>10.5</v>
      </c>
      <c r="JM9" s="651">
        <v>10.5</v>
      </c>
      <c r="JN9" s="321">
        <v>10.5</v>
      </c>
      <c r="JO9" s="321">
        <v>10.5</v>
      </c>
      <c r="JP9" s="321">
        <v>10.5</v>
      </c>
      <c r="JQ9" s="321">
        <v>10.5</v>
      </c>
      <c r="JR9" s="321">
        <v>10.5</v>
      </c>
      <c r="JS9" s="305">
        <v>10.5</v>
      </c>
      <c r="JT9" s="305">
        <v>10.5</v>
      </c>
      <c r="JU9" s="305">
        <v>10.5</v>
      </c>
      <c r="JV9" s="305">
        <v>10.5</v>
      </c>
      <c r="JW9" s="305">
        <v>10.5</v>
      </c>
      <c r="JX9" s="305">
        <v>10.5</v>
      </c>
      <c r="JY9" s="305">
        <v>10.5</v>
      </c>
      <c r="JZ9" s="305">
        <v>10.5</v>
      </c>
      <c r="KA9" s="305">
        <v>5</v>
      </c>
      <c r="KB9" s="83"/>
      <c r="KC9" s="84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358">
        <v>5</v>
      </c>
      <c r="KP9" s="358">
        <v>10.5</v>
      </c>
      <c r="KQ9" s="358">
        <v>10.5</v>
      </c>
      <c r="KR9" s="358">
        <v>10.5</v>
      </c>
      <c r="KS9" s="321"/>
      <c r="KT9" s="321">
        <v>8</v>
      </c>
      <c r="KU9" s="321">
        <v>8</v>
      </c>
      <c r="KV9" s="321">
        <v>8</v>
      </c>
      <c r="KW9" s="321">
        <v>8</v>
      </c>
      <c r="KX9" s="321">
        <v>8</v>
      </c>
      <c r="KY9" s="321"/>
      <c r="KZ9" s="358">
        <v>10.5</v>
      </c>
      <c r="LA9" s="358">
        <v>10.5</v>
      </c>
      <c r="LB9" s="358">
        <v>10.5</v>
      </c>
      <c r="LC9" s="358">
        <v>5</v>
      </c>
      <c r="LD9" s="83"/>
      <c r="LE9" s="83"/>
      <c r="LF9" s="83"/>
      <c r="LG9" s="83"/>
      <c r="LH9" s="83"/>
      <c r="LI9" s="85"/>
      <c r="LJ9" s="83"/>
      <c r="LK9" s="83"/>
      <c r="LL9" s="83"/>
      <c r="LM9" s="83"/>
      <c r="LN9" s="83"/>
      <c r="LO9" s="83"/>
      <c r="LP9" s="83"/>
      <c r="LQ9" s="83" t="s">
        <v>362</v>
      </c>
      <c r="LR9" s="83" t="s">
        <v>362</v>
      </c>
      <c r="LS9" s="431" t="s">
        <v>362</v>
      </c>
      <c r="LT9" s="83" t="s">
        <v>362</v>
      </c>
      <c r="LU9" s="83" t="s">
        <v>362</v>
      </c>
      <c r="LV9" s="464" t="s">
        <v>362</v>
      </c>
      <c r="LW9" s="552" t="s">
        <v>362</v>
      </c>
      <c r="LX9" s="552">
        <v>5</v>
      </c>
      <c r="LY9" s="577">
        <v>10.5</v>
      </c>
      <c r="LZ9" s="680">
        <v>10.5</v>
      </c>
      <c r="MA9" s="83">
        <v>10.5</v>
      </c>
      <c r="MB9" s="83">
        <v>10.5</v>
      </c>
      <c r="MC9" s="431">
        <v>10.5</v>
      </c>
      <c r="MD9" s="83">
        <v>10.5</v>
      </c>
      <c r="ME9" s="83">
        <v>5</v>
      </c>
      <c r="MF9" s="83"/>
      <c r="MG9" s="83"/>
      <c r="MH9" s="83"/>
      <c r="MI9" s="83"/>
      <c r="MJ9" s="83"/>
      <c r="MK9" s="83"/>
      <c r="ML9" s="83"/>
      <c r="MM9" s="85"/>
      <c r="MN9" s="83"/>
      <c r="MO9" s="83"/>
      <c r="MP9" s="83"/>
      <c r="MQ9" s="83"/>
      <c r="MR9" s="83"/>
      <c r="MS9" s="728">
        <v>5</v>
      </c>
      <c r="MT9" s="728">
        <v>10.5</v>
      </c>
      <c r="MU9" s="680">
        <v>10.5</v>
      </c>
      <c r="MV9" s="728">
        <v>10.5</v>
      </c>
      <c r="MW9" s="728">
        <v>10.5</v>
      </c>
      <c r="MX9" s="729">
        <v>10.5</v>
      </c>
      <c r="MY9" s="729">
        <v>10.5</v>
      </c>
      <c r="MZ9" s="729">
        <v>10.5</v>
      </c>
      <c r="NA9" s="728">
        <v>10.5</v>
      </c>
      <c r="NB9" s="728">
        <v>10.5</v>
      </c>
      <c r="NC9" s="728">
        <v>10.5</v>
      </c>
      <c r="ND9" s="728">
        <v>10.5</v>
      </c>
      <c r="NE9" s="728">
        <v>10.5</v>
      </c>
      <c r="NF9" s="728">
        <v>5</v>
      </c>
      <c r="NG9" s="639"/>
      <c r="NH9" s="83"/>
      <c r="NI9" s="83"/>
      <c r="NJ9" s="83"/>
      <c r="NK9" s="83"/>
      <c r="NL9" s="83"/>
      <c r="NM9" s="83"/>
      <c r="NN9" s="83"/>
      <c r="NO9" s="83"/>
      <c r="NP9" s="83"/>
      <c r="NQ9" s="84"/>
      <c r="NR9" s="85"/>
      <c r="NS9" s="83"/>
      <c r="NT9" s="83"/>
      <c r="NU9" s="83">
        <v>5</v>
      </c>
      <c r="NV9" s="83"/>
      <c r="NW9" s="83"/>
      <c r="NX9" s="83"/>
      <c r="NY9" s="83"/>
      <c r="NZ9" s="83"/>
      <c r="OA9" s="83"/>
      <c r="OB9" s="83"/>
      <c r="OC9" s="83"/>
      <c r="OD9" s="83"/>
      <c r="OE9" s="83"/>
      <c r="OF9" s="83"/>
      <c r="OG9" s="83"/>
      <c r="OH9" s="83"/>
      <c r="OI9" s="83"/>
      <c r="OJ9" s="83"/>
      <c r="OK9" s="83"/>
      <c r="OL9" s="83"/>
      <c r="OM9" s="83"/>
      <c r="ON9" s="83"/>
      <c r="OO9" s="83"/>
      <c r="OP9" s="83"/>
      <c r="OQ9" s="83"/>
      <c r="OR9" s="83"/>
      <c r="OS9" s="83"/>
      <c r="OT9" s="83"/>
      <c r="OU9" s="83"/>
      <c r="OV9" s="84"/>
    </row>
    <row r="10" spans="1:412" ht="16.5" thickBot="1" x14ac:dyDescent="0.3">
      <c r="A10" s="125"/>
      <c r="B10" s="600" t="s">
        <v>602</v>
      </c>
      <c r="C10" s="598" t="str">
        <f>LEFT(B10,FIND(" ",B10))</f>
        <v xml:space="preserve">Собиржоний </v>
      </c>
      <c r="D10" s="596">
        <v>7</v>
      </c>
      <c r="E10" s="596">
        <v>3</v>
      </c>
      <c r="F10" s="597" t="s">
        <v>48</v>
      </c>
      <c r="G10" s="659">
        <v>5</v>
      </c>
      <c r="H10" s="601" t="s">
        <v>302</v>
      </c>
      <c r="I10" s="592"/>
      <c r="J10" s="368">
        <v>1995</v>
      </c>
      <c r="K10" s="368">
        <f ca="1">SUM($Q10:OFFSET($Q10,0,DATEVALUE("31.12."&amp;(YEAR(TODAY())))-DATEVALUE("01.01."&amp;YEAR(TODAY()))))</f>
        <v>1486</v>
      </c>
      <c r="L10" s="368">
        <f ca="1">SUM($Q10:OFFSET($Q10,0,TODAY()-DATEVALUE("01.01."&amp;YEAR(TODAY()))))</f>
        <v>1229.5</v>
      </c>
      <c r="M10" s="364">
        <f ca="1">COUNTIF($Q10:OFFSET($Q10,0,TODAY()-DATEVALUE("01.01."&amp;YEAR(TODAY()))),$M$3)</f>
        <v>0</v>
      </c>
      <c r="N10" s="364" t="e">
        <f ca="1">COUNTIFS($Q10:OFFSET($Q10,0,TODAY()-DATEVALUE("01.01."&amp;YEAR(TODAY()))),$N$3,#REF!:OFFSET(#REF!,0,TODAY()-DATEVALUE("01.01."&amp;YEAR(TODAY()))),"&lt;&gt;вс")</f>
        <v>#REF!</v>
      </c>
      <c r="O10" s="364">
        <f ca="1">COUNTIF($Q10:OFFSET($Q10,0,TODAY()-DATEVALUE("01.01."&amp;YEAR(TODAY()))),"БЛ")</f>
        <v>0</v>
      </c>
      <c r="P10" s="364" t="e">
        <f ca="1">COUNTIFS($Q10:OFFSET($Q10,0,TODAY()-DATEVALUE("01.01."&amp;YEAR(TODAY()))),"К",#REF!:OFFSET(#REF!,0,TODAY()-DATEVALUE("01.01."&amp;YEAR(TODAY()))),"&lt;&gt;вс",#REF!:OFFSET(#REF!,0,TODAY()-DATEVALUE("01.01."&amp;YEAR(TODAY()))),"&lt;&gt;сб")*8</f>
        <v>#REF!</v>
      </c>
      <c r="Q10" s="268">
        <v>10.5</v>
      </c>
      <c r="R10" s="81">
        <v>10.5</v>
      </c>
      <c r="S10" s="81">
        <v>10.5</v>
      </c>
      <c r="T10" s="81">
        <v>10.5</v>
      </c>
      <c r="U10" s="81">
        <v>10.5</v>
      </c>
      <c r="V10" s="81">
        <v>10.5</v>
      </c>
      <c r="W10" s="81">
        <v>10.5</v>
      </c>
      <c r="X10" s="81">
        <v>10.5</v>
      </c>
      <c r="Y10" s="81">
        <v>10.5</v>
      </c>
      <c r="Z10" s="81">
        <v>10.5</v>
      </c>
      <c r="AA10" s="81">
        <v>5</v>
      </c>
      <c r="AB10" s="249" t="s">
        <v>379</v>
      </c>
      <c r="AC10" s="249" t="s">
        <v>379</v>
      </c>
      <c r="AD10" s="249" t="s">
        <v>379</v>
      </c>
      <c r="AE10" s="249" t="s">
        <v>379</v>
      </c>
      <c r="AF10" s="249"/>
      <c r="AG10" s="249" t="s">
        <v>379</v>
      </c>
      <c r="AH10" s="249" t="s">
        <v>379</v>
      </c>
      <c r="AI10" s="249" t="s">
        <v>379</v>
      </c>
      <c r="AJ10" s="249" t="s">
        <v>379</v>
      </c>
      <c r="AK10" s="249" t="s">
        <v>379</v>
      </c>
      <c r="AL10" s="249" t="s">
        <v>379</v>
      </c>
      <c r="AM10" s="249"/>
      <c r="AN10" s="249" t="s">
        <v>379</v>
      </c>
      <c r="AO10" s="249" t="s">
        <v>379</v>
      </c>
      <c r="AP10" s="81" t="s">
        <v>371</v>
      </c>
      <c r="AQ10" s="81" t="s">
        <v>371</v>
      </c>
      <c r="AR10" s="356">
        <v>10.5</v>
      </c>
      <c r="AS10" s="356">
        <v>10.5</v>
      </c>
      <c r="AT10" s="356">
        <v>10.5</v>
      </c>
      <c r="AU10" s="356">
        <v>10.5</v>
      </c>
      <c r="AV10" s="457">
        <v>10.5</v>
      </c>
      <c r="AW10" s="356">
        <v>10.5</v>
      </c>
      <c r="AX10" s="356">
        <v>10.5</v>
      </c>
      <c r="AY10" s="356">
        <v>10.5</v>
      </c>
      <c r="AZ10" s="356">
        <v>10.5</v>
      </c>
      <c r="BA10" s="356">
        <v>10.5</v>
      </c>
      <c r="BB10" s="356">
        <v>10.5</v>
      </c>
      <c r="BC10" s="356">
        <v>10.5</v>
      </c>
      <c r="BD10" s="356">
        <v>10.5</v>
      </c>
      <c r="BE10" s="356">
        <v>10.5</v>
      </c>
      <c r="BF10" s="356">
        <v>5</v>
      </c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305">
        <v>5</v>
      </c>
      <c r="BS10" s="305">
        <v>10.5</v>
      </c>
      <c r="BT10" s="305">
        <v>10.5</v>
      </c>
      <c r="BU10" s="305">
        <v>10.5</v>
      </c>
      <c r="BV10" s="305">
        <v>10.5</v>
      </c>
      <c r="BW10" s="305">
        <v>10.5</v>
      </c>
      <c r="BX10" s="311">
        <v>10.5</v>
      </c>
      <c r="BY10" s="305">
        <v>10.5</v>
      </c>
      <c r="BZ10" s="305">
        <v>10.5</v>
      </c>
      <c r="CA10" s="305">
        <v>10.5</v>
      </c>
      <c r="CB10" s="305">
        <v>10.5</v>
      </c>
      <c r="CC10" s="305">
        <v>10.5</v>
      </c>
      <c r="CD10" s="305">
        <v>10.5</v>
      </c>
      <c r="CE10" s="305">
        <v>10.5</v>
      </c>
      <c r="CF10" s="305">
        <v>5</v>
      </c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355">
        <v>5</v>
      </c>
      <c r="CU10" s="355">
        <v>10.5</v>
      </c>
      <c r="CV10" s="355">
        <v>10.5</v>
      </c>
      <c r="CW10" s="355">
        <v>10.5</v>
      </c>
      <c r="CX10" s="355">
        <v>10.5</v>
      </c>
      <c r="CY10" s="355">
        <v>10.5</v>
      </c>
      <c r="CZ10" s="355">
        <v>10.5</v>
      </c>
      <c r="DA10" s="355">
        <v>10.5</v>
      </c>
      <c r="DB10" s="525">
        <v>10.5</v>
      </c>
      <c r="DC10" s="355">
        <v>10.5</v>
      </c>
      <c r="DD10" s="355">
        <v>10.5</v>
      </c>
      <c r="DE10" s="355">
        <v>10.5</v>
      </c>
      <c r="DF10" s="355">
        <v>10.5</v>
      </c>
      <c r="DG10" s="355">
        <v>5</v>
      </c>
      <c r="DH10" s="249" t="s">
        <v>379</v>
      </c>
      <c r="DI10" s="249" t="s">
        <v>379</v>
      </c>
      <c r="DJ10" s="249" t="s">
        <v>379</v>
      </c>
      <c r="DK10" s="249" t="s">
        <v>379</v>
      </c>
      <c r="DL10" s="249"/>
      <c r="DM10" s="249" t="s">
        <v>379</v>
      </c>
      <c r="DN10" s="249" t="s">
        <v>379</v>
      </c>
      <c r="DO10" s="249" t="s">
        <v>379</v>
      </c>
      <c r="DP10" s="249" t="s">
        <v>379</v>
      </c>
      <c r="DQ10" s="249" t="s">
        <v>379</v>
      </c>
      <c r="DR10" s="249" t="s">
        <v>379</v>
      </c>
      <c r="DS10" s="249"/>
      <c r="DT10" s="249" t="s">
        <v>379</v>
      </c>
      <c r="DU10" s="249" t="s">
        <v>379</v>
      </c>
      <c r="DV10" s="260">
        <v>5</v>
      </c>
      <c r="DW10" s="260">
        <v>10.5</v>
      </c>
      <c r="DX10" s="260">
        <v>10.5</v>
      </c>
      <c r="DY10" s="260">
        <v>10.5</v>
      </c>
      <c r="DZ10" s="260">
        <v>10.5</v>
      </c>
      <c r="EA10" s="260">
        <v>10.5</v>
      </c>
      <c r="EB10" s="260">
        <v>10.5</v>
      </c>
      <c r="EC10" s="260">
        <v>10.5</v>
      </c>
      <c r="ED10" s="409">
        <v>10.5</v>
      </c>
      <c r="EE10" s="409">
        <v>10.5</v>
      </c>
      <c r="EF10" s="409">
        <v>10.5</v>
      </c>
      <c r="EG10" s="316">
        <v>10.5</v>
      </c>
      <c r="EH10" s="304">
        <v>10.5</v>
      </c>
      <c r="EI10" s="304">
        <v>10.5</v>
      </c>
      <c r="EJ10" s="304">
        <v>5</v>
      </c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358">
        <v>5</v>
      </c>
      <c r="EY10" s="358">
        <v>10.5</v>
      </c>
      <c r="EZ10" s="83">
        <v>10.5</v>
      </c>
      <c r="FA10" s="83">
        <v>10.5</v>
      </c>
      <c r="FB10" s="83">
        <v>10.5</v>
      </c>
      <c r="FC10" s="83">
        <v>10.5</v>
      </c>
      <c r="FD10" s="83">
        <v>10.5</v>
      </c>
      <c r="FE10" s="83">
        <v>10.5</v>
      </c>
      <c r="FF10" s="83">
        <v>10.5</v>
      </c>
      <c r="FG10" s="83">
        <v>10.5</v>
      </c>
      <c r="FH10" s="83">
        <v>10.5</v>
      </c>
      <c r="FI10" s="83">
        <v>10.5</v>
      </c>
      <c r="FJ10" s="83">
        <v>10.5</v>
      </c>
      <c r="FK10" s="83">
        <v>10.5</v>
      </c>
      <c r="FL10" s="268">
        <v>10.5</v>
      </c>
      <c r="FM10" s="81">
        <v>10.5</v>
      </c>
      <c r="FN10" s="81">
        <v>10.5</v>
      </c>
      <c r="FO10" s="81">
        <v>10.5</v>
      </c>
      <c r="FP10" s="81">
        <v>10.5</v>
      </c>
      <c r="FQ10" s="81">
        <v>10.5</v>
      </c>
      <c r="FR10" s="81">
        <v>10.5</v>
      </c>
      <c r="FS10" s="81">
        <v>5</v>
      </c>
      <c r="FT10" s="81"/>
      <c r="FU10" s="81"/>
      <c r="FV10" s="81"/>
      <c r="FW10" s="81"/>
      <c r="FX10" s="81"/>
      <c r="FY10" s="81"/>
      <c r="FZ10" s="304">
        <v>5</v>
      </c>
      <c r="GA10" s="304">
        <v>10.5</v>
      </c>
      <c r="GB10" s="304">
        <v>10.5</v>
      </c>
      <c r="GC10" s="304">
        <v>10.5</v>
      </c>
      <c r="GD10" s="304">
        <v>10.5</v>
      </c>
      <c r="GE10" s="304">
        <v>10.5</v>
      </c>
      <c r="GF10" s="304">
        <v>10.5</v>
      </c>
      <c r="GG10" s="304">
        <v>10.5</v>
      </c>
      <c r="GH10" s="304">
        <v>10.5</v>
      </c>
      <c r="GI10" s="304">
        <v>10.5</v>
      </c>
      <c r="GJ10" s="304">
        <v>10.5</v>
      </c>
      <c r="GK10" s="304">
        <v>10.5</v>
      </c>
      <c r="GL10" s="304">
        <v>10.5</v>
      </c>
      <c r="GM10" s="304">
        <v>10.5</v>
      </c>
      <c r="GN10" s="304">
        <v>5</v>
      </c>
      <c r="GO10" s="84"/>
      <c r="GP10" s="85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305">
        <v>5</v>
      </c>
      <c r="HC10" s="305">
        <v>10.5</v>
      </c>
      <c r="HD10" s="305">
        <v>10.5</v>
      </c>
      <c r="HE10" s="305">
        <v>10.5</v>
      </c>
      <c r="HF10" s="305">
        <v>10.5</v>
      </c>
      <c r="HG10" s="305">
        <v>10.5</v>
      </c>
      <c r="HH10" s="305">
        <v>10.5</v>
      </c>
      <c r="HI10" s="458">
        <v>5</v>
      </c>
      <c r="HJ10" s="577"/>
      <c r="HK10" s="577"/>
      <c r="HL10" s="577"/>
      <c r="HM10" s="577"/>
      <c r="HN10" s="577"/>
      <c r="HO10" s="577"/>
      <c r="HP10" s="474"/>
      <c r="HQ10" s="83"/>
      <c r="HR10" s="83"/>
      <c r="HS10" s="83"/>
      <c r="HT10" s="83"/>
      <c r="HU10" s="85"/>
      <c r="HV10" s="83"/>
      <c r="HW10" s="83"/>
      <c r="HX10" s="83"/>
      <c r="HY10" s="83"/>
      <c r="HZ10" s="83"/>
      <c r="IA10" s="83"/>
      <c r="IB10" s="83"/>
      <c r="IC10" s="638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83"/>
      <c r="IT10" s="83"/>
      <c r="IU10" s="83"/>
      <c r="IV10" s="83"/>
      <c r="IW10" s="83"/>
      <c r="IX10" s="83"/>
      <c r="IY10" s="84"/>
      <c r="IZ10" s="83"/>
      <c r="JA10" s="83"/>
      <c r="JB10" s="83"/>
      <c r="JC10" s="83"/>
      <c r="JD10" s="83"/>
      <c r="JE10" s="83"/>
      <c r="JF10" s="83"/>
      <c r="JG10" s="83"/>
      <c r="JH10" s="83"/>
      <c r="JI10" s="83"/>
      <c r="JJ10" s="83"/>
      <c r="JK10" s="83"/>
      <c r="JL10" s="83"/>
      <c r="JM10" s="83"/>
      <c r="JN10" s="83"/>
      <c r="JO10" s="83"/>
      <c r="JP10" s="83"/>
      <c r="JQ10" s="83"/>
      <c r="JR10" s="83"/>
      <c r="JS10" s="83"/>
      <c r="JT10" s="305">
        <v>5</v>
      </c>
      <c r="JU10" s="305">
        <v>10.5</v>
      </c>
      <c r="JV10" s="305">
        <v>10.5</v>
      </c>
      <c r="JW10" s="305">
        <v>10.5</v>
      </c>
      <c r="JX10" s="305">
        <v>10.5</v>
      </c>
      <c r="JY10" s="305">
        <v>10.5</v>
      </c>
      <c r="JZ10" s="305">
        <v>10.5</v>
      </c>
      <c r="KA10" s="305">
        <v>5</v>
      </c>
      <c r="KB10" s="83"/>
      <c r="KC10" s="84"/>
      <c r="KD10" s="83"/>
      <c r="KE10" s="83"/>
      <c r="KF10" s="83"/>
      <c r="KG10" s="83"/>
      <c r="KH10" s="83"/>
      <c r="KI10" s="83"/>
      <c r="KJ10" s="83"/>
      <c r="KK10" s="83"/>
      <c r="KL10" s="83"/>
      <c r="KM10" s="83"/>
      <c r="KN10" s="83"/>
      <c r="KO10" s="356">
        <v>5</v>
      </c>
      <c r="KP10" s="255">
        <v>10.5</v>
      </c>
      <c r="KQ10" s="356">
        <v>10.5</v>
      </c>
      <c r="KR10" s="356">
        <v>10.5</v>
      </c>
      <c r="KS10" s="356">
        <v>10.5</v>
      </c>
      <c r="KT10" s="356">
        <v>10.5</v>
      </c>
      <c r="KU10" s="356">
        <v>10.5</v>
      </c>
      <c r="KV10" s="356">
        <v>10.5</v>
      </c>
      <c r="KW10" s="356">
        <v>10.5</v>
      </c>
      <c r="KX10" s="356">
        <v>10.5</v>
      </c>
      <c r="KY10" s="356">
        <v>10.5</v>
      </c>
      <c r="KZ10" s="356">
        <v>10.5</v>
      </c>
      <c r="LA10" s="356">
        <v>10.5</v>
      </c>
      <c r="LB10" s="356">
        <v>10.5</v>
      </c>
      <c r="LC10" s="356">
        <v>5</v>
      </c>
      <c r="LD10" s="83"/>
      <c r="LE10" s="83"/>
      <c r="LF10" s="83"/>
      <c r="LG10" s="83"/>
      <c r="LH10" s="83"/>
      <c r="LI10" s="85"/>
      <c r="LJ10" s="458">
        <v>5</v>
      </c>
      <c r="LK10" s="459">
        <v>10.5</v>
      </c>
      <c r="LL10" s="459">
        <v>10.5</v>
      </c>
      <c r="LM10" s="459">
        <v>10.5</v>
      </c>
      <c r="LN10" s="459">
        <v>10.5</v>
      </c>
      <c r="LO10" s="458">
        <v>10.5</v>
      </c>
      <c r="LP10" s="459">
        <v>10.5</v>
      </c>
      <c r="LQ10" s="460">
        <v>10.5</v>
      </c>
      <c r="LR10" s="459">
        <v>10.5</v>
      </c>
      <c r="LS10" s="680">
        <v>10.5</v>
      </c>
      <c r="LT10" s="305">
        <v>10.5</v>
      </c>
      <c r="LU10" s="305">
        <v>10.5</v>
      </c>
      <c r="LV10" s="305">
        <v>10.5</v>
      </c>
      <c r="LW10" s="305">
        <v>5</v>
      </c>
      <c r="LX10" s="249" t="s">
        <v>379</v>
      </c>
      <c r="LY10" s="249" t="s">
        <v>379</v>
      </c>
      <c r="LZ10" s="249" t="s">
        <v>379</v>
      </c>
      <c r="MA10" s="249" t="s">
        <v>379</v>
      </c>
      <c r="MB10" s="249"/>
      <c r="MC10" s="249" t="s">
        <v>379</v>
      </c>
      <c r="MD10" s="249" t="s">
        <v>379</v>
      </c>
      <c r="ME10" s="249" t="s">
        <v>379</v>
      </c>
      <c r="MF10" s="249" t="s">
        <v>379</v>
      </c>
      <c r="MG10" s="249" t="s">
        <v>379</v>
      </c>
      <c r="MH10" s="249" t="s">
        <v>379</v>
      </c>
      <c r="MI10" s="249"/>
      <c r="MJ10" s="249" t="s">
        <v>379</v>
      </c>
      <c r="MK10" s="249" t="s">
        <v>379</v>
      </c>
      <c r="ML10" s="83"/>
      <c r="MM10" s="85"/>
      <c r="MN10" s="83"/>
      <c r="MO10" s="83"/>
      <c r="MP10" s="83"/>
      <c r="MQ10" s="83"/>
      <c r="MR10" s="83"/>
      <c r="MS10" s="227" t="s">
        <v>718</v>
      </c>
      <c r="MT10" s="227" t="s">
        <v>718</v>
      </c>
      <c r="MU10" s="227" t="s">
        <v>718</v>
      </c>
      <c r="MV10" s="227" t="s">
        <v>718</v>
      </c>
      <c r="MW10" s="227" t="s">
        <v>718</v>
      </c>
      <c r="MX10" s="227" t="s">
        <v>718</v>
      </c>
      <c r="MY10" s="227" t="s">
        <v>718</v>
      </c>
      <c r="MZ10" s="227" t="s">
        <v>718</v>
      </c>
      <c r="NA10" s="227" t="s">
        <v>718</v>
      </c>
      <c r="NB10" s="227" t="s">
        <v>718</v>
      </c>
      <c r="NC10" s="227" t="s">
        <v>718</v>
      </c>
      <c r="ND10" s="227" t="s">
        <v>718</v>
      </c>
      <c r="NE10" s="227" t="s">
        <v>718</v>
      </c>
      <c r="NF10" s="227" t="s">
        <v>718</v>
      </c>
      <c r="NG10" s="227" t="s">
        <v>718</v>
      </c>
      <c r="NH10" s="83"/>
      <c r="NI10" s="83"/>
      <c r="NJ10" s="83"/>
      <c r="NK10" s="83"/>
      <c r="NL10" s="83"/>
      <c r="NM10" s="83"/>
      <c r="NN10" s="83"/>
      <c r="NO10" s="83"/>
      <c r="NP10" s="83"/>
      <c r="NQ10" s="84"/>
      <c r="NR10" s="85"/>
      <c r="NS10" s="83"/>
      <c r="NT10" s="83"/>
      <c r="NU10" s="83">
        <v>5</v>
      </c>
      <c r="NV10" s="83"/>
      <c r="NW10" s="83"/>
      <c r="NX10" s="83"/>
      <c r="NY10" s="83"/>
      <c r="NZ10" s="83"/>
      <c r="OA10" s="83"/>
      <c r="OB10" s="83"/>
      <c r="OC10" s="83"/>
      <c r="OD10" s="83"/>
      <c r="OE10" s="83"/>
      <c r="OF10" s="83"/>
      <c r="OG10" s="83"/>
      <c r="OH10" s="83"/>
      <c r="OI10" s="83"/>
      <c r="OJ10" s="83"/>
      <c r="OK10" s="83"/>
      <c r="OL10" s="83"/>
      <c r="OM10" s="83"/>
      <c r="ON10" s="83"/>
      <c r="OO10" s="83"/>
      <c r="OP10" s="83"/>
      <c r="OQ10" s="83"/>
      <c r="OR10" s="83"/>
      <c r="OS10" s="83"/>
      <c r="OT10" s="83"/>
      <c r="OU10" s="83"/>
      <c r="OV10" s="84"/>
    </row>
    <row r="11" spans="1:412" ht="16.5" thickBot="1" x14ac:dyDescent="0.3">
      <c r="A11" s="125"/>
      <c r="B11" s="600" t="s">
        <v>69</v>
      </c>
      <c r="C11" s="600" t="str">
        <f t="shared" si="0"/>
        <v xml:space="preserve">Шаяхметов </v>
      </c>
      <c r="D11" s="596">
        <v>8</v>
      </c>
      <c r="E11" s="596">
        <v>2</v>
      </c>
      <c r="F11" s="597" t="s">
        <v>48</v>
      </c>
      <c r="G11" s="659">
        <v>11</v>
      </c>
      <c r="H11" s="601" t="s">
        <v>302</v>
      </c>
      <c r="I11" s="592"/>
      <c r="J11" s="368">
        <v>1995</v>
      </c>
      <c r="K11" s="368">
        <f ca="1">SUM($Q11:OFFSET($Q11,0,DATEVALUE("31.12."&amp;(YEAR(TODAY())))-DATEVALUE("01.01."&amp;YEAR(TODAY()))))</f>
        <v>1678</v>
      </c>
      <c r="L11" s="368">
        <f ca="1">SUM($Q11:OFFSET($Q11,0,TODAY()-DATEVALUE("01.01."&amp;YEAR(TODAY()))))</f>
        <v>1264.5</v>
      </c>
      <c r="M11" s="364">
        <f ca="1">COUNTIF($Q11:OFFSET($Q11,0,TODAY()-DATEVALUE("01.01."&amp;YEAR(TODAY()))),$M$3)</f>
        <v>0</v>
      </c>
      <c r="N11" s="364" t="e">
        <f ca="1">COUNTIFS($Q11:OFFSET($Q11,0,TODAY()-DATEVALUE("01.01."&amp;YEAR(TODAY()))),$N$3,#REF!:OFFSET(#REF!,0,TODAY()-DATEVALUE("01.01."&amp;YEAR(TODAY()))),"&lt;&gt;вс")</f>
        <v>#REF!</v>
      </c>
      <c r="O11" s="364">
        <f ca="1">COUNTIF($Q11:OFFSET($Q11,0,TODAY()-DATEVALUE("01.01."&amp;YEAR(TODAY()))),"БЛ")</f>
        <v>15</v>
      </c>
      <c r="P11" s="364" t="e">
        <f ca="1">COUNTIFS($Q11:OFFSET($Q11,0,TODAY()-DATEVALUE("01.01."&amp;YEAR(TODAY()))),"К",#REF!:OFFSET(#REF!,0,TODAY()-DATEVALUE("01.01."&amp;YEAR(TODAY()))),"&lt;&gt;вс",#REF!:OFFSET(#REF!,0,TODAY()-DATEVALUE("01.01."&amp;YEAR(TODAY()))),"&lt;&gt;сб")*8</f>
        <v>#REF!</v>
      </c>
      <c r="Q11" s="268"/>
      <c r="R11" s="81"/>
      <c r="S11" s="81"/>
      <c r="T11" s="81"/>
      <c r="U11" s="375">
        <v>5</v>
      </c>
      <c r="V11" s="301">
        <v>10.5</v>
      </c>
      <c r="W11" s="301">
        <v>10.5</v>
      </c>
      <c r="X11" s="301">
        <v>10.5</v>
      </c>
      <c r="Y11" s="301">
        <v>10.5</v>
      </c>
      <c r="Z11" s="301">
        <v>10.5</v>
      </c>
      <c r="AA11" s="301">
        <v>10.5</v>
      </c>
      <c r="AB11" s="301">
        <v>10.5</v>
      </c>
      <c r="AC11" s="301">
        <v>10.5</v>
      </c>
      <c r="AD11" s="301">
        <v>10.5</v>
      </c>
      <c r="AE11" s="301">
        <v>10.5</v>
      </c>
      <c r="AF11" s="301">
        <v>10.5</v>
      </c>
      <c r="AG11" s="301">
        <v>10.5</v>
      </c>
      <c r="AH11" s="301">
        <v>10.5</v>
      </c>
      <c r="AI11" s="375">
        <v>5</v>
      </c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5"/>
      <c r="AW11" s="83" t="s">
        <v>371</v>
      </c>
      <c r="AX11" s="83" t="s">
        <v>371</v>
      </c>
      <c r="AY11" s="303">
        <v>10.5</v>
      </c>
      <c r="AZ11" s="303">
        <v>10.5</v>
      </c>
      <c r="BA11" s="303">
        <v>10.5</v>
      </c>
      <c r="BB11" s="303">
        <v>10.5</v>
      </c>
      <c r="BC11" s="303">
        <v>10.5</v>
      </c>
      <c r="BD11" s="303">
        <v>10.5</v>
      </c>
      <c r="BE11" s="315">
        <v>10.5</v>
      </c>
      <c r="BF11" s="590">
        <v>10.5</v>
      </c>
      <c r="BG11" s="303">
        <v>10.5</v>
      </c>
      <c r="BH11" s="303">
        <v>10.5</v>
      </c>
      <c r="BI11" s="303">
        <v>10.5</v>
      </c>
      <c r="BJ11" s="303">
        <v>10.5</v>
      </c>
      <c r="BK11" s="303">
        <v>5</v>
      </c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5"/>
      <c r="BY11" s="356">
        <v>5</v>
      </c>
      <c r="BZ11" s="356">
        <v>10.5</v>
      </c>
      <c r="CA11" s="356">
        <v>10.5</v>
      </c>
      <c r="CB11" s="356">
        <v>10.5</v>
      </c>
      <c r="CC11" s="356">
        <v>10.5</v>
      </c>
      <c r="CD11" s="356">
        <v>10.5</v>
      </c>
      <c r="CE11" s="356">
        <v>10.5</v>
      </c>
      <c r="CF11" s="356">
        <v>10.5</v>
      </c>
      <c r="CG11" s="356">
        <v>10.5</v>
      </c>
      <c r="CH11" s="356">
        <v>5</v>
      </c>
      <c r="CI11" s="249" t="s">
        <v>379</v>
      </c>
      <c r="CJ11" s="249"/>
      <c r="CK11" s="249" t="s">
        <v>379</v>
      </c>
      <c r="CL11" s="249" t="s">
        <v>379</v>
      </c>
      <c r="CM11" s="249" t="s">
        <v>379</v>
      </c>
      <c r="CN11" s="249" t="s">
        <v>379</v>
      </c>
      <c r="CO11" s="249" t="s">
        <v>379</v>
      </c>
      <c r="CP11" s="249" t="s">
        <v>379</v>
      </c>
      <c r="CQ11" s="249"/>
      <c r="CR11" s="249"/>
      <c r="CS11" s="249"/>
      <c r="CT11" s="249"/>
      <c r="CU11" s="249" t="s">
        <v>379</v>
      </c>
      <c r="CV11" s="249" t="s">
        <v>379</v>
      </c>
      <c r="CW11" s="249" t="s">
        <v>379</v>
      </c>
      <c r="CX11" s="249"/>
      <c r="CY11" s="249" t="s">
        <v>379</v>
      </c>
      <c r="CZ11" s="249" t="s">
        <v>379</v>
      </c>
      <c r="DA11" s="305">
        <v>5</v>
      </c>
      <c r="DB11" s="314">
        <v>10</v>
      </c>
      <c r="DC11" s="305">
        <v>10.5</v>
      </c>
      <c r="DD11" s="305">
        <v>10.5</v>
      </c>
      <c r="DE11" s="305">
        <v>10.5</v>
      </c>
      <c r="DF11" s="305">
        <v>10.5</v>
      </c>
      <c r="DG11" s="305">
        <v>10.5</v>
      </c>
      <c r="DH11" s="458">
        <v>10.5</v>
      </c>
      <c r="DI11" s="459">
        <v>10.5</v>
      </c>
      <c r="DJ11" s="459">
        <v>10.5</v>
      </c>
      <c r="DK11" s="459">
        <v>10.5</v>
      </c>
      <c r="DL11" s="459">
        <v>10.5</v>
      </c>
      <c r="DM11" s="459">
        <v>10.5</v>
      </c>
      <c r="DN11" s="459">
        <v>5</v>
      </c>
      <c r="DO11" s="475" t="s">
        <v>379</v>
      </c>
      <c r="DP11" s="475" t="s">
        <v>379</v>
      </c>
      <c r="DQ11" s="475" t="s">
        <v>379</v>
      </c>
      <c r="DR11" s="475" t="s">
        <v>379</v>
      </c>
      <c r="DS11" s="475"/>
      <c r="DT11" s="475" t="s">
        <v>379</v>
      </c>
      <c r="DU11" s="467" t="s">
        <v>379</v>
      </c>
      <c r="DV11" s="249" t="s">
        <v>379</v>
      </c>
      <c r="DW11" s="249" t="s">
        <v>379</v>
      </c>
      <c r="DX11" s="249" t="s">
        <v>379</v>
      </c>
      <c r="DY11" s="249" t="s">
        <v>379</v>
      </c>
      <c r="DZ11" s="249"/>
      <c r="EA11" s="249" t="s">
        <v>379</v>
      </c>
      <c r="EB11" s="249" t="s">
        <v>379</v>
      </c>
      <c r="EC11" s="376">
        <v>5</v>
      </c>
      <c r="ED11" s="376">
        <v>10.5</v>
      </c>
      <c r="EE11" s="376">
        <v>10.5</v>
      </c>
      <c r="EF11" s="376">
        <v>10.5</v>
      </c>
      <c r="EG11" s="311">
        <v>10.5</v>
      </c>
      <c r="EH11" s="305">
        <v>10.5</v>
      </c>
      <c r="EI11" s="305">
        <v>10.5</v>
      </c>
      <c r="EJ11" s="305">
        <v>10.5</v>
      </c>
      <c r="EK11" s="305">
        <v>10.5</v>
      </c>
      <c r="EL11" s="305">
        <v>10.5</v>
      </c>
      <c r="EM11" s="305">
        <v>10.5</v>
      </c>
      <c r="EN11" s="305">
        <v>10.5</v>
      </c>
      <c r="EO11" s="305">
        <v>10.5</v>
      </c>
      <c r="EP11" s="305">
        <v>10.5</v>
      </c>
      <c r="EQ11" s="305">
        <v>5</v>
      </c>
      <c r="ER11" s="83"/>
      <c r="ES11" s="83"/>
      <c r="ET11" s="83"/>
      <c r="EU11" s="83"/>
      <c r="EV11" s="83"/>
      <c r="EW11" s="83"/>
      <c r="EX11" s="227">
        <v>4</v>
      </c>
      <c r="EY11" s="227">
        <v>10.5</v>
      </c>
      <c r="EZ11" s="227">
        <v>10.5</v>
      </c>
      <c r="FA11" s="227">
        <v>10.5</v>
      </c>
      <c r="FB11" s="227">
        <v>10.5</v>
      </c>
      <c r="FC11" s="227">
        <v>10.5</v>
      </c>
      <c r="FD11" s="227">
        <v>10.5</v>
      </c>
      <c r="FE11" s="227">
        <v>10.5</v>
      </c>
      <c r="FF11" s="227">
        <v>10.5</v>
      </c>
      <c r="FG11" s="227">
        <v>10.5</v>
      </c>
      <c r="FH11" s="227">
        <v>10.5</v>
      </c>
      <c r="FI11" s="227">
        <v>10.5</v>
      </c>
      <c r="FJ11" s="227">
        <v>10.5</v>
      </c>
      <c r="FK11" s="227">
        <v>10.5</v>
      </c>
      <c r="FL11" s="226">
        <v>10.5</v>
      </c>
      <c r="FM11" s="227">
        <v>10.5</v>
      </c>
      <c r="FN11" s="227">
        <v>10.5</v>
      </c>
      <c r="FO11" s="227">
        <v>10.5</v>
      </c>
      <c r="FP11" s="227">
        <v>10.5</v>
      </c>
      <c r="FQ11" s="227">
        <v>10.5</v>
      </c>
      <c r="FR11" s="227">
        <v>10.5</v>
      </c>
      <c r="FS11" s="227">
        <v>5</v>
      </c>
      <c r="FT11" s="81"/>
      <c r="FU11" s="81"/>
      <c r="FV11" s="81"/>
      <c r="FW11" s="81"/>
      <c r="FX11" s="81"/>
      <c r="FY11" s="81"/>
      <c r="FZ11" s="81"/>
      <c r="GA11" s="83"/>
      <c r="GB11" s="83"/>
      <c r="GC11" s="83"/>
      <c r="GD11" s="83"/>
      <c r="GE11" s="83"/>
      <c r="GF11" s="83"/>
      <c r="GG11" s="83">
        <v>5</v>
      </c>
      <c r="GH11" s="83">
        <v>10.5</v>
      </c>
      <c r="GI11" s="83">
        <v>10.5</v>
      </c>
      <c r="GJ11" s="83">
        <v>10.5</v>
      </c>
      <c r="GK11" s="83">
        <v>10.5</v>
      </c>
      <c r="GL11" s="83">
        <v>10.5</v>
      </c>
      <c r="GM11" s="83">
        <v>10.5</v>
      </c>
      <c r="GN11" s="302">
        <v>10.5</v>
      </c>
      <c r="GO11" s="526">
        <v>10.5</v>
      </c>
      <c r="GP11" s="317">
        <v>10.5</v>
      </c>
      <c r="GQ11" s="302">
        <v>10.5</v>
      </c>
      <c r="GR11" s="302">
        <v>10.5</v>
      </c>
      <c r="GS11" s="302">
        <v>10.5</v>
      </c>
      <c r="GT11" s="302">
        <v>10.5</v>
      </c>
      <c r="GU11" s="302">
        <v>5</v>
      </c>
      <c r="GV11" s="83"/>
      <c r="GW11" s="83"/>
      <c r="GX11" s="83"/>
      <c r="GY11" s="83"/>
      <c r="GZ11" s="83"/>
      <c r="HA11" s="83"/>
      <c r="HB11" s="83"/>
      <c r="HC11" s="83"/>
      <c r="HD11" s="83"/>
      <c r="HE11" s="83"/>
      <c r="HF11" s="83"/>
      <c r="HG11" s="83"/>
      <c r="HH11" s="83"/>
      <c r="HI11" s="464" t="s">
        <v>264</v>
      </c>
      <c r="HJ11" s="552" t="s">
        <v>264</v>
      </c>
      <c r="HK11" s="552" t="s">
        <v>264</v>
      </c>
      <c r="HL11" s="552" t="s">
        <v>264</v>
      </c>
      <c r="HM11" s="552" t="s">
        <v>264</v>
      </c>
      <c r="HN11" s="552" t="s">
        <v>264</v>
      </c>
      <c r="HO11" s="465" t="s">
        <v>264</v>
      </c>
      <c r="HP11" s="305">
        <v>5</v>
      </c>
      <c r="HQ11" s="305">
        <v>10.5</v>
      </c>
      <c r="HR11" s="305">
        <v>10.5</v>
      </c>
      <c r="HS11" s="305">
        <v>10.5</v>
      </c>
      <c r="HT11" s="305">
        <v>10.5</v>
      </c>
      <c r="HU11" s="311">
        <v>10.5</v>
      </c>
      <c r="HV11" s="305">
        <v>10.5</v>
      </c>
      <c r="HW11" s="305">
        <v>5</v>
      </c>
      <c r="HX11" s="83"/>
      <c r="HY11" s="83"/>
      <c r="HZ11" s="83"/>
      <c r="IA11" s="83"/>
      <c r="IB11" s="83"/>
      <c r="IC11" s="83"/>
      <c r="ID11" s="83"/>
      <c r="IE11" s="83"/>
      <c r="IF11" s="83"/>
      <c r="IG11" s="83"/>
      <c r="IH11" s="83"/>
      <c r="II11" s="83"/>
      <c r="IJ11" s="83"/>
      <c r="IK11" s="83">
        <v>5</v>
      </c>
      <c r="IL11" s="83">
        <v>10.5</v>
      </c>
      <c r="IM11" s="83">
        <v>10.5</v>
      </c>
      <c r="IN11" s="83">
        <v>10.5</v>
      </c>
      <c r="IO11" s="83">
        <v>10.5</v>
      </c>
      <c r="IP11" s="83">
        <v>10.5</v>
      </c>
      <c r="IQ11" s="83">
        <v>10.5</v>
      </c>
      <c r="IR11" s="303">
        <v>10.5</v>
      </c>
      <c r="IS11" s="303">
        <v>10.5</v>
      </c>
      <c r="IT11" s="303">
        <v>10.5</v>
      </c>
      <c r="IU11" s="303">
        <v>10.5</v>
      </c>
      <c r="IV11" s="303">
        <v>10.5</v>
      </c>
      <c r="IW11" s="303">
        <v>10.5</v>
      </c>
      <c r="IX11" s="303">
        <v>10.5</v>
      </c>
      <c r="IY11" s="312">
        <v>5</v>
      </c>
      <c r="IZ11" s="83"/>
      <c r="JA11" s="83"/>
      <c r="JB11" s="83"/>
      <c r="JC11" s="83"/>
      <c r="JD11" s="83"/>
      <c r="JE11" s="83"/>
      <c r="JF11" s="83"/>
      <c r="JG11" s="83"/>
      <c r="JH11" s="83"/>
      <c r="JI11" s="83"/>
      <c r="JJ11" s="83"/>
      <c r="JK11" s="83"/>
      <c r="JL11" s="83"/>
      <c r="JM11" s="473" t="s">
        <v>362</v>
      </c>
      <c r="JN11" s="577" t="s">
        <v>362</v>
      </c>
      <c r="JO11" s="577" t="s">
        <v>362</v>
      </c>
      <c r="JP11" s="577" t="s">
        <v>362</v>
      </c>
      <c r="JQ11" s="577" t="s">
        <v>362</v>
      </c>
      <c r="JR11" s="577" t="s">
        <v>362</v>
      </c>
      <c r="JS11" s="474" t="s">
        <v>362</v>
      </c>
      <c r="JT11" s="303" t="s">
        <v>362</v>
      </c>
      <c r="JU11" s="303" t="s">
        <v>362</v>
      </c>
      <c r="JV11" s="303" t="s">
        <v>362</v>
      </c>
      <c r="JW11" s="303" t="s">
        <v>362</v>
      </c>
      <c r="JX11" s="303" t="s">
        <v>362</v>
      </c>
      <c r="JY11" s="303" t="s">
        <v>362</v>
      </c>
      <c r="JZ11" s="303" t="s">
        <v>362</v>
      </c>
      <c r="KA11" s="303" t="s">
        <v>362</v>
      </c>
      <c r="KB11" s="83"/>
      <c r="KC11" s="84"/>
      <c r="KD11" s="83"/>
      <c r="KE11" s="83"/>
      <c r="KF11" s="83"/>
      <c r="KG11" s="83"/>
      <c r="KH11" s="83"/>
      <c r="KI11" s="83"/>
      <c r="KJ11" s="83"/>
      <c r="KK11" s="83"/>
      <c r="KL11" s="83"/>
      <c r="KM11" s="83"/>
      <c r="KN11" s="83"/>
      <c r="KO11" s="305">
        <v>5</v>
      </c>
      <c r="KP11" s="305">
        <v>10.5</v>
      </c>
      <c r="KQ11" s="305">
        <v>10.5</v>
      </c>
      <c r="KR11" s="305">
        <v>10.5</v>
      </c>
      <c r="KS11" s="305">
        <v>10.5</v>
      </c>
      <c r="KT11" s="305">
        <v>10.5</v>
      </c>
      <c r="KU11" s="305">
        <v>10.5</v>
      </c>
      <c r="KV11" s="305">
        <v>10.5</v>
      </c>
      <c r="KW11" s="356">
        <v>10.5</v>
      </c>
      <c r="KX11" s="356">
        <v>10.5</v>
      </c>
      <c r="KY11" s="356">
        <v>10.5</v>
      </c>
      <c r="KZ11" s="356">
        <v>10.5</v>
      </c>
      <c r="LA11" s="356">
        <v>10.5</v>
      </c>
      <c r="LB11" s="356">
        <v>10.5</v>
      </c>
      <c r="LC11" s="356">
        <v>5</v>
      </c>
      <c r="LD11" s="83"/>
      <c r="LE11" s="83"/>
      <c r="LF11" s="83"/>
      <c r="LG11" s="83"/>
      <c r="LH11" s="83"/>
      <c r="LI11" s="85"/>
      <c r="LJ11" s="83"/>
      <c r="LK11" s="83"/>
      <c r="LL11" s="83"/>
      <c r="LM11" s="83"/>
      <c r="LN11" s="83"/>
      <c r="LO11" s="83"/>
      <c r="LP11" s="83"/>
      <c r="LQ11" s="356">
        <v>5</v>
      </c>
      <c r="LR11" s="356">
        <v>10.5</v>
      </c>
      <c r="LS11" s="356">
        <v>10.5</v>
      </c>
      <c r="LT11" s="356">
        <v>10.5</v>
      </c>
      <c r="LU11" s="356">
        <v>10.5</v>
      </c>
      <c r="LV11" s="586">
        <v>10.5</v>
      </c>
      <c r="LW11" s="681">
        <v>10.5</v>
      </c>
      <c r="LX11" s="681">
        <v>10.5</v>
      </c>
      <c r="LY11" s="679">
        <v>10.5</v>
      </c>
      <c r="LZ11" s="680">
        <v>10.5</v>
      </c>
      <c r="MA11" s="356">
        <v>10.5</v>
      </c>
      <c r="MB11" s="356">
        <v>10.5</v>
      </c>
      <c r="MC11" s="356">
        <v>10.5</v>
      </c>
      <c r="MD11" s="356">
        <v>10.5</v>
      </c>
      <c r="ME11" s="356">
        <v>5</v>
      </c>
      <c r="MF11" s="83"/>
      <c r="MG11" s="83"/>
      <c r="MH11" s="83"/>
      <c r="MI11" s="83"/>
      <c r="MJ11" s="83"/>
      <c r="MK11" s="83"/>
      <c r="ML11" s="83"/>
      <c r="MM11" s="85"/>
      <c r="MN11" s="83"/>
      <c r="MO11" s="83"/>
      <c r="MP11" s="83"/>
      <c r="MQ11" s="83"/>
      <c r="MR11" s="83"/>
      <c r="MS11" s="356">
        <v>5</v>
      </c>
      <c r="MT11" s="356">
        <v>10.5</v>
      </c>
      <c r="MU11" s="356">
        <v>10.5</v>
      </c>
      <c r="MV11" s="356">
        <v>10.5</v>
      </c>
      <c r="MW11" s="356">
        <v>10.5</v>
      </c>
      <c r="MX11" s="356">
        <v>10.5</v>
      </c>
      <c r="MY11" s="356">
        <v>10.5</v>
      </c>
      <c r="MZ11" s="356">
        <v>10.5</v>
      </c>
      <c r="NA11" s="356">
        <v>10.5</v>
      </c>
      <c r="NB11" s="356">
        <v>10.5</v>
      </c>
      <c r="NC11" s="356">
        <v>10.5</v>
      </c>
      <c r="ND11" s="356">
        <v>10.5</v>
      </c>
      <c r="NE11" s="356">
        <v>10.5</v>
      </c>
      <c r="NF11" s="356">
        <v>10.5</v>
      </c>
      <c r="NG11" s="356">
        <v>5</v>
      </c>
      <c r="NH11" s="83"/>
      <c r="NI11" s="83"/>
      <c r="NJ11" s="83"/>
      <c r="NK11" s="83"/>
      <c r="NL11" s="83"/>
      <c r="NM11" s="83"/>
      <c r="NN11" s="83"/>
      <c r="NO11" s="83"/>
      <c r="NP11" s="83"/>
      <c r="NQ11" s="84"/>
      <c r="NR11" s="85"/>
      <c r="NS11" s="83"/>
      <c r="NT11" s="83"/>
      <c r="NU11" s="83">
        <v>5</v>
      </c>
      <c r="NV11" s="83"/>
      <c r="NW11" s="83"/>
      <c r="NX11" s="83"/>
      <c r="NY11" s="83"/>
      <c r="NZ11" s="83"/>
      <c r="OA11" s="83"/>
      <c r="OB11" s="83"/>
      <c r="OC11" s="83"/>
      <c r="OD11" s="83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3"/>
      <c r="OS11" s="83"/>
      <c r="OT11" s="83"/>
      <c r="OU11" s="83"/>
      <c r="OV11" s="84"/>
    </row>
    <row r="12" spans="1:412" ht="16.5" thickBot="1" x14ac:dyDescent="0.3">
      <c r="A12" s="125"/>
      <c r="B12" s="598" t="s">
        <v>71</v>
      </c>
      <c r="C12" s="602" t="str">
        <f t="shared" si="0"/>
        <v xml:space="preserve">Биран </v>
      </c>
      <c r="D12" s="596">
        <v>3</v>
      </c>
      <c r="E12" s="596">
        <v>3</v>
      </c>
      <c r="F12" s="597" t="s">
        <v>51</v>
      </c>
      <c r="G12" s="659">
        <v>11</v>
      </c>
      <c r="H12" s="603" t="s">
        <v>300</v>
      </c>
      <c r="I12" s="592"/>
      <c r="J12" s="368">
        <v>1995</v>
      </c>
      <c r="K12" s="368">
        <f ca="1">SUM($Q12:OFFSET($Q12,0,DATEVALUE("31.12."&amp;(YEAR(TODAY())))-DATEVALUE("01.01."&amp;YEAR(TODAY()))))</f>
        <v>1759</v>
      </c>
      <c r="L12" s="368">
        <f ca="1">SUM($Q12:OFFSET($Q12,0,TODAY()-DATEVALUE("01.01."&amp;YEAR(TODAY()))))</f>
        <v>1513.5</v>
      </c>
      <c r="M12" s="364">
        <f ca="1">COUNTIF($Q12:OFFSET($Q12,0,TODAY()-DATEVALUE("01.01."&amp;YEAR(TODAY()))),$M$3)</f>
        <v>0</v>
      </c>
      <c r="N12" s="364" t="e">
        <f ca="1">COUNTIFS($Q12:OFFSET($Q12,0,TODAY()-DATEVALUE("01.01."&amp;YEAR(TODAY()))),$N$3,#REF!:OFFSET(#REF!,0,TODAY()-DATEVALUE("01.01."&amp;YEAR(TODAY()))),"&lt;&gt;вс")</f>
        <v>#REF!</v>
      </c>
      <c r="O12" s="364">
        <f ca="1">COUNTIF($Q12:OFFSET($Q12,0,TODAY()-DATEVALUE("01.01."&amp;YEAR(TODAY()))),"БЛ")</f>
        <v>7</v>
      </c>
      <c r="P12" s="364" t="e">
        <f ca="1">COUNTIFS($Q12:OFFSET($Q12,0,TODAY()-DATEVALUE("01.01."&amp;YEAR(TODAY()))),"К",#REF!:OFFSET(#REF!,0,TODAY()-DATEVALUE("01.01."&amp;YEAR(TODAY()))),"&lt;&gt;вс",#REF!:OFFSET(#REF!,0,TODAY()-DATEVALUE("01.01."&amp;YEAR(TODAY()))),"&lt;&gt;сб")*8</f>
        <v>#REF!</v>
      </c>
      <c r="Q12" s="226">
        <v>10.5</v>
      </c>
      <c r="R12" s="227">
        <v>10.5</v>
      </c>
      <c r="S12" s="227">
        <v>10.5</v>
      </c>
      <c r="T12" s="227">
        <v>10.5</v>
      </c>
      <c r="U12" s="227">
        <v>10.5</v>
      </c>
      <c r="V12" s="227">
        <v>10.5</v>
      </c>
      <c r="W12" s="227">
        <v>10.5</v>
      </c>
      <c r="X12" s="227">
        <v>10.5</v>
      </c>
      <c r="Y12" s="227">
        <v>10.5</v>
      </c>
      <c r="Z12" s="227">
        <v>10.5</v>
      </c>
      <c r="AA12" s="227">
        <v>10.5</v>
      </c>
      <c r="AB12" s="227">
        <v>6.5</v>
      </c>
      <c r="AC12" s="81"/>
      <c r="AD12" s="81"/>
      <c r="AE12" s="81"/>
      <c r="AF12" s="81"/>
      <c r="AG12" s="81"/>
      <c r="AH12" s="81"/>
      <c r="AI12" s="81"/>
      <c r="AJ12" s="81"/>
      <c r="AK12" s="92"/>
      <c r="AL12" s="92"/>
      <c r="AM12" s="92"/>
      <c r="AN12" s="92"/>
      <c r="AO12" s="92"/>
      <c r="AP12" s="81" t="s">
        <v>371</v>
      </c>
      <c r="AQ12" s="81" t="s">
        <v>371</v>
      </c>
      <c r="AR12" s="305">
        <v>10.5</v>
      </c>
      <c r="AS12" s="305">
        <v>10.5</v>
      </c>
      <c r="AT12" s="305">
        <v>10.5</v>
      </c>
      <c r="AU12" s="305">
        <v>10.5</v>
      </c>
      <c r="AV12" s="311">
        <v>10.5</v>
      </c>
      <c r="AW12" s="355">
        <v>10.5</v>
      </c>
      <c r="AX12" s="355">
        <v>10.5</v>
      </c>
      <c r="AY12" s="355">
        <v>10.5</v>
      </c>
      <c r="AZ12" s="355">
        <v>10.5</v>
      </c>
      <c r="BA12" s="355">
        <v>10.5</v>
      </c>
      <c r="BB12" s="355">
        <v>10.5</v>
      </c>
      <c r="BC12" s="355">
        <v>10.5</v>
      </c>
      <c r="BD12" s="355">
        <v>10.5</v>
      </c>
      <c r="BE12" s="355">
        <v>10.5</v>
      </c>
      <c r="BF12" s="355">
        <v>5</v>
      </c>
      <c r="BG12" s="249" t="s">
        <v>379</v>
      </c>
      <c r="BH12" s="249"/>
      <c r="BI12" s="249" t="s">
        <v>379</v>
      </c>
      <c r="BJ12" s="249" t="s">
        <v>379</v>
      </c>
      <c r="BK12" s="249" t="s">
        <v>379</v>
      </c>
      <c r="BL12" s="466" t="s">
        <v>379</v>
      </c>
      <c r="BM12" s="467" t="s">
        <v>379</v>
      </c>
      <c r="BN12" s="249" t="s">
        <v>379</v>
      </c>
      <c r="BO12" s="249"/>
      <c r="BP12" s="249" t="s">
        <v>379</v>
      </c>
      <c r="BQ12" s="249" t="s">
        <v>379</v>
      </c>
      <c r="BR12" s="81" t="s">
        <v>362</v>
      </c>
      <c r="BS12" s="81" t="s">
        <v>362</v>
      </c>
      <c r="BT12" s="81" t="s">
        <v>362</v>
      </c>
      <c r="BU12" s="81" t="s">
        <v>362</v>
      </c>
      <c r="BV12" s="81" t="s">
        <v>362</v>
      </c>
      <c r="BW12" s="81" t="s">
        <v>362</v>
      </c>
      <c r="BX12" s="268" t="s">
        <v>362</v>
      </c>
      <c r="BY12" s="355">
        <v>5</v>
      </c>
      <c r="BZ12" s="355">
        <v>10.5</v>
      </c>
      <c r="CA12" s="355">
        <v>10.5</v>
      </c>
      <c r="CB12" s="355">
        <v>10.5</v>
      </c>
      <c r="CC12" s="355">
        <v>10.5</v>
      </c>
      <c r="CD12" s="355">
        <v>10.5</v>
      </c>
      <c r="CE12" s="355">
        <v>10.5</v>
      </c>
      <c r="CF12" s="355">
        <v>5</v>
      </c>
      <c r="CG12" s="83"/>
      <c r="CH12" s="83"/>
      <c r="CI12" s="83"/>
      <c r="CJ12" s="83"/>
      <c r="CK12" s="249" t="s">
        <v>379</v>
      </c>
      <c r="CL12" s="249" t="s">
        <v>379</v>
      </c>
      <c r="CM12" s="249" t="s">
        <v>379</v>
      </c>
      <c r="CN12" s="83"/>
      <c r="CO12" s="83"/>
      <c r="CP12" s="464"/>
      <c r="CQ12" s="552"/>
      <c r="CR12" s="552"/>
      <c r="CS12" s="552"/>
      <c r="CT12" s="462">
        <v>5</v>
      </c>
      <c r="CU12" s="462">
        <v>10.5</v>
      </c>
      <c r="CV12" s="462">
        <v>10.5</v>
      </c>
      <c r="CW12" s="578">
        <v>10.5</v>
      </c>
      <c r="CX12" s="578">
        <v>10.5</v>
      </c>
      <c r="CY12" s="578">
        <v>10.5</v>
      </c>
      <c r="CZ12" s="579">
        <v>10.5</v>
      </c>
      <c r="DA12" s="225">
        <v>10.5</v>
      </c>
      <c r="DB12" s="225">
        <v>10.5</v>
      </c>
      <c r="DC12" s="225">
        <v>10.5</v>
      </c>
      <c r="DD12" s="225">
        <v>10.5</v>
      </c>
      <c r="DE12" s="225">
        <v>10.5</v>
      </c>
      <c r="DF12" s="225">
        <v>10.5</v>
      </c>
      <c r="DG12" s="225">
        <v>5</v>
      </c>
      <c r="DH12" s="249" t="s">
        <v>379</v>
      </c>
      <c r="DI12" s="249" t="s">
        <v>379</v>
      </c>
      <c r="DJ12" s="249" t="s">
        <v>379</v>
      </c>
      <c r="DK12" s="249" t="s">
        <v>379</v>
      </c>
      <c r="DL12" s="249"/>
      <c r="DM12" s="249" t="s">
        <v>379</v>
      </c>
      <c r="DN12" s="249" t="s">
        <v>379</v>
      </c>
      <c r="DO12" s="249" t="s">
        <v>379</v>
      </c>
      <c r="DP12" s="249" t="s">
        <v>379</v>
      </c>
      <c r="DQ12" s="249" t="s">
        <v>379</v>
      </c>
      <c r="DR12" s="249" t="s">
        <v>379</v>
      </c>
      <c r="DS12" s="249"/>
      <c r="DT12" s="249" t="s">
        <v>379</v>
      </c>
      <c r="DU12" s="249" t="s">
        <v>379</v>
      </c>
      <c r="DV12" s="227">
        <v>4</v>
      </c>
      <c r="DW12" s="227">
        <v>10.5</v>
      </c>
      <c r="DX12" s="227">
        <v>10.5</v>
      </c>
      <c r="DY12" s="227">
        <v>10.5</v>
      </c>
      <c r="DZ12" s="227">
        <v>10.5</v>
      </c>
      <c r="EA12" s="227">
        <v>10.5</v>
      </c>
      <c r="EB12" s="227">
        <v>10.5</v>
      </c>
      <c r="EC12" s="227">
        <v>10.5</v>
      </c>
      <c r="ED12" s="227">
        <v>10.5</v>
      </c>
      <c r="EE12" s="227">
        <v>10.5</v>
      </c>
      <c r="EF12" s="227">
        <v>10.5</v>
      </c>
      <c r="EG12" s="226">
        <v>10.5</v>
      </c>
      <c r="EH12" s="227">
        <v>10.5</v>
      </c>
      <c r="EI12" s="227">
        <v>10.5</v>
      </c>
      <c r="EJ12" s="227">
        <v>6.5</v>
      </c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464"/>
      <c r="EW12" s="552"/>
      <c r="EX12" s="462">
        <v>4</v>
      </c>
      <c r="EY12" s="462">
        <v>10.5</v>
      </c>
      <c r="EZ12" s="462">
        <v>10.5</v>
      </c>
      <c r="FA12" s="463">
        <v>10.5</v>
      </c>
      <c r="FB12" s="227">
        <v>10.5</v>
      </c>
      <c r="FC12" s="227">
        <v>10.5</v>
      </c>
      <c r="FD12" s="227">
        <v>10.5</v>
      </c>
      <c r="FE12" s="227">
        <v>10.5</v>
      </c>
      <c r="FF12" s="227">
        <v>10.5</v>
      </c>
      <c r="FG12" s="227">
        <v>10.5</v>
      </c>
      <c r="FH12" s="227">
        <v>10.5</v>
      </c>
      <c r="FI12" s="227">
        <v>10.5</v>
      </c>
      <c r="FJ12" s="227">
        <v>10.5</v>
      </c>
      <c r="FK12" s="227">
        <v>10.5</v>
      </c>
      <c r="FL12" s="226">
        <v>10.5</v>
      </c>
      <c r="FM12" s="227">
        <v>10.5</v>
      </c>
      <c r="FN12" s="227">
        <v>10.5</v>
      </c>
      <c r="FO12" s="227">
        <v>10.5</v>
      </c>
      <c r="FP12" s="227">
        <v>10.5</v>
      </c>
      <c r="FQ12" s="227">
        <v>10.5</v>
      </c>
      <c r="FR12" s="227">
        <v>10.5</v>
      </c>
      <c r="FS12" s="227">
        <v>5</v>
      </c>
      <c r="FT12" s="81"/>
      <c r="FU12" s="81"/>
      <c r="FV12" s="81"/>
      <c r="FW12" s="81"/>
      <c r="FX12" s="81"/>
      <c r="FY12" s="81"/>
      <c r="FZ12" s="81">
        <v>5</v>
      </c>
      <c r="GA12" s="81">
        <v>10.5</v>
      </c>
      <c r="GB12" s="81">
        <v>10.5</v>
      </c>
      <c r="GC12" s="81">
        <v>10.5</v>
      </c>
      <c r="GD12" s="81">
        <v>10.5</v>
      </c>
      <c r="GE12" s="81">
        <v>10.5</v>
      </c>
      <c r="GF12" s="81">
        <v>10.5</v>
      </c>
      <c r="GG12" s="81">
        <v>10.5</v>
      </c>
      <c r="GH12" s="81">
        <v>10.5</v>
      </c>
      <c r="GI12" s="81">
        <v>10.5</v>
      </c>
      <c r="GJ12" s="81">
        <v>10.5</v>
      </c>
      <c r="GK12" s="81">
        <v>10.5</v>
      </c>
      <c r="GL12" s="81">
        <v>10.5</v>
      </c>
      <c r="GM12" s="81">
        <v>10.5</v>
      </c>
      <c r="GN12" s="81">
        <v>5</v>
      </c>
      <c r="GO12" s="84"/>
      <c r="GP12" s="85"/>
      <c r="GQ12" s="83"/>
      <c r="GR12" s="83"/>
      <c r="GS12" s="83"/>
      <c r="GT12" s="83"/>
      <c r="GU12" s="83"/>
      <c r="GV12" s="83"/>
      <c r="GW12" s="83"/>
      <c r="GX12" s="83"/>
      <c r="GY12" s="83"/>
      <c r="GZ12" s="83"/>
      <c r="HA12" s="83"/>
      <c r="HB12" s="81">
        <v>5</v>
      </c>
      <c r="HC12" s="83">
        <v>10.5</v>
      </c>
      <c r="HD12" s="83">
        <v>10.5</v>
      </c>
      <c r="HE12" s="83">
        <v>10.5</v>
      </c>
      <c r="HF12" s="83">
        <v>10.5</v>
      </c>
      <c r="HG12" s="83">
        <v>10.5</v>
      </c>
      <c r="HH12" s="83">
        <v>10.5</v>
      </c>
      <c r="HI12" s="83">
        <v>10.5</v>
      </c>
      <c r="HJ12" s="83">
        <v>10.5</v>
      </c>
      <c r="HK12" s="83">
        <v>10.5</v>
      </c>
      <c r="HL12" s="83">
        <v>10.5</v>
      </c>
      <c r="HM12" s="83">
        <v>10.5</v>
      </c>
      <c r="HN12" s="83">
        <v>10.5</v>
      </c>
      <c r="HO12" s="83">
        <v>10.5</v>
      </c>
      <c r="HP12" s="81">
        <v>5</v>
      </c>
      <c r="HQ12" s="83"/>
      <c r="HR12" s="83"/>
      <c r="HS12" s="83"/>
      <c r="HT12" s="83"/>
      <c r="HU12" s="85"/>
      <c r="HV12" s="83"/>
      <c r="HW12" s="83"/>
      <c r="HX12" s="83"/>
      <c r="HY12" s="83"/>
      <c r="HZ12" s="83"/>
      <c r="IA12" s="83"/>
      <c r="IB12" s="83"/>
      <c r="IC12" s="83"/>
      <c r="ID12" s="81">
        <v>5</v>
      </c>
      <c r="IE12" s="81">
        <v>10.5</v>
      </c>
      <c r="IF12" s="81">
        <v>10.5</v>
      </c>
      <c r="IG12" s="81">
        <v>10.5</v>
      </c>
      <c r="IH12" s="81">
        <v>10.5</v>
      </c>
      <c r="II12" s="81">
        <v>10.5</v>
      </c>
      <c r="IJ12" s="81">
        <v>10.5</v>
      </c>
      <c r="IK12" s="81">
        <v>10.5</v>
      </c>
      <c r="IL12" s="81">
        <v>10.5</v>
      </c>
      <c r="IM12" s="81">
        <v>10.5</v>
      </c>
      <c r="IN12" s="81">
        <v>10.5</v>
      </c>
      <c r="IO12" s="81">
        <v>10.5</v>
      </c>
      <c r="IP12" s="81">
        <v>10.5</v>
      </c>
      <c r="IQ12" s="81">
        <v>5</v>
      </c>
      <c r="IR12" s="639"/>
      <c r="IS12" s="83"/>
      <c r="IT12" s="83"/>
      <c r="IU12" s="83"/>
      <c r="IV12" s="83"/>
      <c r="IW12" s="83"/>
      <c r="IX12" s="83"/>
      <c r="IY12" s="84"/>
      <c r="IZ12" s="83"/>
      <c r="JA12" s="83"/>
      <c r="JB12" s="83"/>
      <c r="JC12" s="83"/>
      <c r="JD12" s="83"/>
      <c r="JE12" s="83"/>
      <c r="JF12" s="83">
        <v>5</v>
      </c>
      <c r="JG12" s="83">
        <v>10.5</v>
      </c>
      <c r="JH12" s="83">
        <v>10.5</v>
      </c>
      <c r="JI12" s="83">
        <v>10.5</v>
      </c>
      <c r="JJ12" s="83">
        <v>10.5</v>
      </c>
      <c r="JK12" s="431">
        <v>10.5</v>
      </c>
      <c r="JL12" s="81">
        <v>10.5</v>
      </c>
      <c r="JM12" s="81">
        <v>10.5</v>
      </c>
      <c r="JN12" s="355">
        <v>10.5</v>
      </c>
      <c r="JO12" s="355">
        <v>10.5</v>
      </c>
      <c r="JP12" s="355">
        <v>10.5</v>
      </c>
      <c r="JQ12" s="355">
        <v>10.5</v>
      </c>
      <c r="JR12" s="355">
        <v>10.5</v>
      </c>
      <c r="JS12" s="355">
        <v>5</v>
      </c>
      <c r="JT12" s="581"/>
      <c r="JU12" s="83"/>
      <c r="JV12" s="83"/>
      <c r="JW12" s="83"/>
      <c r="JX12" s="83"/>
      <c r="JY12" s="83"/>
      <c r="JZ12" s="83"/>
      <c r="KA12" s="83"/>
      <c r="KB12" s="83"/>
      <c r="KC12" s="84"/>
      <c r="KD12" s="83"/>
      <c r="KE12" s="83"/>
      <c r="KF12" s="83"/>
      <c r="KG12" s="83"/>
      <c r="KH12" s="81">
        <v>5</v>
      </c>
      <c r="KI12" s="81">
        <v>10.5</v>
      </c>
      <c r="KJ12" s="81">
        <v>10.5</v>
      </c>
      <c r="KK12" s="81">
        <v>10.5</v>
      </c>
      <c r="KL12" s="81">
        <v>10.5</v>
      </c>
      <c r="KM12" s="473">
        <v>10.5</v>
      </c>
      <c r="KN12" s="577">
        <v>10.5</v>
      </c>
      <c r="KO12" s="577">
        <v>10.5</v>
      </c>
      <c r="KP12" s="577">
        <v>10.5</v>
      </c>
      <c r="KQ12" s="680">
        <v>10.5</v>
      </c>
      <c r="KR12" s="81">
        <v>10.5</v>
      </c>
      <c r="KS12" s="81">
        <v>10.5</v>
      </c>
      <c r="KT12" s="81">
        <v>10.5</v>
      </c>
      <c r="KU12" s="81">
        <v>5</v>
      </c>
      <c r="KV12" s="639"/>
      <c r="KW12" s="83"/>
      <c r="KX12" s="83"/>
      <c r="KY12" s="83"/>
      <c r="KZ12" s="83"/>
      <c r="LA12" s="83"/>
      <c r="LB12" s="83"/>
      <c r="LC12" s="83"/>
      <c r="LD12" s="83"/>
      <c r="LE12" s="83"/>
      <c r="LF12" s="83"/>
      <c r="LG12" s="83"/>
      <c r="LH12" s="83"/>
      <c r="LI12" s="85"/>
      <c r="LJ12" s="466" t="s">
        <v>379</v>
      </c>
      <c r="LK12" s="617" t="s">
        <v>379</v>
      </c>
      <c r="LL12" s="617" t="s">
        <v>379</v>
      </c>
      <c r="LM12" s="480"/>
      <c r="LN12" s="279"/>
      <c r="LO12" s="279"/>
      <c r="LP12" s="640"/>
      <c r="LQ12" s="83">
        <v>5</v>
      </c>
      <c r="LR12" s="83">
        <v>10.5</v>
      </c>
      <c r="LS12" s="83">
        <v>10.5</v>
      </c>
      <c r="LT12" s="83">
        <v>10.5</v>
      </c>
      <c r="LU12" s="83">
        <v>10.5</v>
      </c>
      <c r="LV12" s="83">
        <v>10.5</v>
      </c>
      <c r="LW12" s="83">
        <v>10.5</v>
      </c>
      <c r="LX12" s="83">
        <v>5</v>
      </c>
      <c r="LY12" s="83"/>
      <c r="LZ12" s="83"/>
      <c r="MA12" s="83"/>
      <c r="MB12" s="83"/>
      <c r="MC12" s="83"/>
      <c r="MD12" s="83"/>
      <c r="ME12" s="83"/>
      <c r="MF12" s="83"/>
      <c r="MG12" s="83"/>
      <c r="MH12" s="83"/>
      <c r="MI12" s="83"/>
      <c r="MJ12" s="83"/>
      <c r="MK12" s="83"/>
      <c r="ML12" s="81">
        <v>5</v>
      </c>
      <c r="MM12" s="268">
        <v>10.5</v>
      </c>
      <c r="MN12" s="719">
        <v>10.5</v>
      </c>
      <c r="MO12" s="719">
        <v>10.5</v>
      </c>
      <c r="MP12" s="719">
        <v>10.5</v>
      </c>
      <c r="MQ12" s="719">
        <v>10.5</v>
      </c>
      <c r="MR12" s="719">
        <v>10.5</v>
      </c>
      <c r="MS12" s="719">
        <v>10.5</v>
      </c>
      <c r="MT12" s="719">
        <v>10.5</v>
      </c>
      <c r="MU12" s="719">
        <v>10.5</v>
      </c>
      <c r="MV12" s="719">
        <v>10.5</v>
      </c>
      <c r="MW12" s="719">
        <v>10.5</v>
      </c>
      <c r="MX12" s="719">
        <v>10.5</v>
      </c>
      <c r="MY12" s="719">
        <v>5</v>
      </c>
      <c r="MZ12" s="639"/>
      <c r="NA12" s="83"/>
      <c r="NB12" s="83"/>
      <c r="NC12" s="83"/>
      <c r="ND12" s="83"/>
      <c r="NE12" s="83"/>
      <c r="NF12" s="83"/>
      <c r="NG12" s="83"/>
      <c r="NH12" s="83"/>
      <c r="NI12" s="83"/>
      <c r="NJ12" s="83"/>
      <c r="NK12" s="83"/>
      <c r="NL12" s="83"/>
      <c r="NM12" s="83"/>
      <c r="NN12" s="644"/>
      <c r="NO12" s="578"/>
      <c r="NP12" s="578"/>
      <c r="NQ12" s="579"/>
      <c r="NR12" s="645"/>
      <c r="NS12" s="578"/>
      <c r="NT12" s="578"/>
      <c r="NU12" s="465">
        <v>5</v>
      </c>
      <c r="NV12" s="83"/>
      <c r="NW12" s="83"/>
      <c r="NX12" s="83"/>
      <c r="NY12" s="83"/>
      <c r="NZ12" s="83"/>
      <c r="OA12" s="83"/>
      <c r="OB12" s="83"/>
      <c r="OC12" s="83"/>
      <c r="OD12" s="83"/>
      <c r="OE12" s="83"/>
      <c r="OF12" s="83"/>
      <c r="OG12" s="83"/>
      <c r="OH12" s="83"/>
      <c r="OI12" s="83"/>
      <c r="OJ12" s="83"/>
      <c r="OK12" s="83"/>
      <c r="OL12" s="83"/>
      <c r="OM12" s="83"/>
      <c r="ON12" s="83"/>
      <c r="OO12" s="83"/>
      <c r="OP12" s="83"/>
      <c r="OQ12" s="83"/>
      <c r="OR12" s="83"/>
      <c r="OS12" s="83"/>
      <c r="OT12" s="83"/>
      <c r="OU12" s="83"/>
      <c r="OV12" s="84"/>
    </row>
    <row r="13" spans="1:412" ht="16.5" thickBot="1" x14ac:dyDescent="0.3">
      <c r="A13" s="125"/>
      <c r="B13" s="598" t="s">
        <v>199</v>
      </c>
      <c r="C13" s="600" t="str">
        <f>LEFT(B13,FIND(" ",B13))</f>
        <v xml:space="preserve">Коробкин </v>
      </c>
      <c r="D13" s="596">
        <v>10</v>
      </c>
      <c r="E13" s="596">
        <v>2</v>
      </c>
      <c r="F13" s="597" t="s">
        <v>48</v>
      </c>
      <c r="G13" s="659">
        <v>5</v>
      </c>
      <c r="H13" s="603" t="s">
        <v>300</v>
      </c>
      <c r="I13" s="592"/>
      <c r="J13" s="368">
        <v>1995</v>
      </c>
      <c r="K13" s="368">
        <f ca="1">SUM($Q13:OFFSET($Q13,0,DATEVALUE("31.12."&amp;(YEAR(TODAY())))-DATEVALUE("01.01."&amp;YEAR(TODAY()))))</f>
        <v>1828</v>
      </c>
      <c r="L13" s="368">
        <f ca="1">SUM($Q13:OFFSET($Q13,0,TODAY()-DATEVALUE("01.01."&amp;YEAR(TODAY()))))</f>
        <v>1531.5</v>
      </c>
      <c r="M13" s="364">
        <f ca="1">COUNTIF($Q13:OFFSET($Q13,0,TODAY()-DATEVALUE("01.01."&amp;YEAR(TODAY()))),$M$3)*8</f>
        <v>0</v>
      </c>
      <c r="N13" s="364" t="e">
        <f ca="1">COUNTIFS($Q13:OFFSET($Q13,0,TODAY()-DATEVALUE("01.01."&amp;YEAR(TODAY()))),$N$3,#REF!:OFFSET(#REF!,0,TODAY()-DATEVALUE("01.01."&amp;YEAR(TODAY()))),"&lt;&gt;вс")</f>
        <v>#REF!</v>
      </c>
      <c r="O13" s="364">
        <f ca="1">COUNTIF($Q13:OFFSET($Q13,0,TODAY()-DATEVALUE("01.01."&amp;YEAR(TODAY()))),"БЛ")</f>
        <v>0</v>
      </c>
      <c r="P13" s="364" t="e">
        <f ca="1">COUNTIFS($Q13:OFFSET($Q13,0,TODAY()-DATEVALUE("01.01."&amp;YEAR(TODAY()))),"К",#REF!:OFFSET(#REF!,0,TODAY()-DATEVALUE("01.01."&amp;YEAR(TODAY()))),"&lt;&gt;вс",#REF!:OFFSET(#REF!,0,TODAY()-DATEVALUE("01.01."&amp;YEAR(TODAY()))),"&lt;&gt;сб")*8</f>
        <v>#REF!</v>
      </c>
      <c r="Q13" s="268"/>
      <c r="R13" s="81"/>
      <c r="S13" s="81"/>
      <c r="T13" s="81"/>
      <c r="U13" s="376">
        <v>5</v>
      </c>
      <c r="V13" s="376">
        <v>10.5</v>
      </c>
      <c r="W13" s="376">
        <v>10.5</v>
      </c>
      <c r="X13" s="376">
        <v>10.5</v>
      </c>
      <c r="Y13" s="376">
        <v>10.5</v>
      </c>
      <c r="Z13" s="376">
        <v>10.5</v>
      </c>
      <c r="AA13" s="376">
        <v>10.5</v>
      </c>
      <c r="AB13" s="376">
        <v>10.5</v>
      </c>
      <c r="AC13" s="376">
        <v>10.5</v>
      </c>
      <c r="AD13" s="376">
        <v>10.5</v>
      </c>
      <c r="AE13" s="376">
        <v>10.5</v>
      </c>
      <c r="AF13" s="376">
        <v>10.5</v>
      </c>
      <c r="AG13" s="376">
        <v>10.5</v>
      </c>
      <c r="AH13" s="376">
        <v>10.5</v>
      </c>
      <c r="AI13" s="376">
        <v>5</v>
      </c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5"/>
      <c r="AW13" s="83" t="s">
        <v>371</v>
      </c>
      <c r="AX13" s="83" t="s">
        <v>371</v>
      </c>
      <c r="AY13" s="302">
        <v>10.5</v>
      </c>
      <c r="AZ13" s="302">
        <v>10.5</v>
      </c>
      <c r="BA13" s="302">
        <v>10.5</v>
      </c>
      <c r="BB13" s="302">
        <v>10.5</v>
      </c>
      <c r="BC13" s="302">
        <v>10.5</v>
      </c>
      <c r="BD13" s="302">
        <v>10.5</v>
      </c>
      <c r="BE13" s="302">
        <v>10.5</v>
      </c>
      <c r="BF13" s="302">
        <v>10.5</v>
      </c>
      <c r="BG13" s="302">
        <v>10.5</v>
      </c>
      <c r="BH13" s="302">
        <v>10.5</v>
      </c>
      <c r="BI13" s="302">
        <v>10.5</v>
      </c>
      <c r="BJ13" s="302">
        <v>5</v>
      </c>
      <c r="BK13" s="249" t="s">
        <v>379</v>
      </c>
      <c r="BL13" s="249" t="s">
        <v>379</v>
      </c>
      <c r="BM13" s="249" t="s">
        <v>379</v>
      </c>
      <c r="BN13" s="249" t="s">
        <v>379</v>
      </c>
      <c r="BO13" s="249"/>
      <c r="BP13" s="249" t="s">
        <v>379</v>
      </c>
      <c r="BQ13" s="249" t="s">
        <v>379</v>
      </c>
      <c r="BR13" s="249" t="s">
        <v>379</v>
      </c>
      <c r="BS13" s="249" t="s">
        <v>379</v>
      </c>
      <c r="BT13" s="249" t="s">
        <v>379</v>
      </c>
      <c r="BU13" s="249" t="s">
        <v>379</v>
      </c>
      <c r="BV13" s="249"/>
      <c r="BW13" s="249" t="s">
        <v>379</v>
      </c>
      <c r="BX13" s="258" t="s">
        <v>379</v>
      </c>
      <c r="BY13" s="305">
        <v>5</v>
      </c>
      <c r="BZ13" s="305">
        <v>10.5</v>
      </c>
      <c r="CA13" s="305">
        <v>10.5</v>
      </c>
      <c r="CB13" s="305">
        <v>10.5</v>
      </c>
      <c r="CC13" s="305">
        <v>10.5</v>
      </c>
      <c r="CD13" s="305">
        <v>10.5</v>
      </c>
      <c r="CE13" s="305">
        <v>10.5</v>
      </c>
      <c r="CF13" s="305">
        <v>10.5</v>
      </c>
      <c r="CG13" s="305">
        <v>10.5</v>
      </c>
      <c r="CH13" s="305">
        <v>10.5</v>
      </c>
      <c r="CI13" s="305">
        <v>10.5</v>
      </c>
      <c r="CJ13" s="305">
        <v>10.5</v>
      </c>
      <c r="CK13" s="305">
        <v>10.5</v>
      </c>
      <c r="CL13" s="305">
        <v>10.5</v>
      </c>
      <c r="CM13" s="305">
        <v>5</v>
      </c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529">
        <v>5</v>
      </c>
      <c r="DB13" s="530">
        <v>10.5</v>
      </c>
      <c r="DC13" s="529">
        <v>10.5</v>
      </c>
      <c r="DD13" s="529">
        <v>10.5</v>
      </c>
      <c r="DE13" s="529">
        <v>10.5</v>
      </c>
      <c r="DF13" s="529">
        <v>10.5</v>
      </c>
      <c r="DG13" s="355">
        <v>10.5</v>
      </c>
      <c r="DH13" s="355">
        <v>10.5</v>
      </c>
      <c r="DI13" s="355">
        <v>10.5</v>
      </c>
      <c r="DJ13" s="355">
        <v>10.5</v>
      </c>
      <c r="DK13" s="355">
        <v>10.5</v>
      </c>
      <c r="DL13" s="355">
        <v>10.5</v>
      </c>
      <c r="DM13" s="355">
        <v>10.5</v>
      </c>
      <c r="DN13" s="355">
        <v>5</v>
      </c>
      <c r="DO13" s="249" t="s">
        <v>379</v>
      </c>
      <c r="DP13" s="249" t="s">
        <v>379</v>
      </c>
      <c r="DQ13" s="249" t="s">
        <v>379</v>
      </c>
      <c r="DR13" s="249" t="s">
        <v>379</v>
      </c>
      <c r="DS13" s="249"/>
      <c r="DT13" s="249" t="s">
        <v>379</v>
      </c>
      <c r="DU13" s="249" t="s">
        <v>379</v>
      </c>
      <c r="DV13" s="249" t="s">
        <v>379</v>
      </c>
      <c r="DW13" s="249" t="s">
        <v>379</v>
      </c>
      <c r="DX13" s="249" t="s">
        <v>379</v>
      </c>
      <c r="DY13" s="249" t="s">
        <v>379</v>
      </c>
      <c r="DZ13" s="249"/>
      <c r="EA13" s="249" t="s">
        <v>379</v>
      </c>
      <c r="EB13" s="249" t="s">
        <v>379</v>
      </c>
      <c r="EC13" s="260">
        <v>5</v>
      </c>
      <c r="ED13" s="260">
        <v>10.5</v>
      </c>
      <c r="EE13" s="260">
        <v>10.5</v>
      </c>
      <c r="EF13" s="260">
        <v>10.5</v>
      </c>
      <c r="EG13" s="544">
        <v>10.5</v>
      </c>
      <c r="EH13" s="260">
        <v>10.5</v>
      </c>
      <c r="EI13" s="260">
        <v>10.5</v>
      </c>
      <c r="EJ13" s="260">
        <v>10.5</v>
      </c>
      <c r="EK13" s="303">
        <v>10.5</v>
      </c>
      <c r="EL13" s="303">
        <v>10.5</v>
      </c>
      <c r="EM13" s="303">
        <v>10.5</v>
      </c>
      <c r="EN13" s="303">
        <v>10.5</v>
      </c>
      <c r="EO13" s="303">
        <v>10.5</v>
      </c>
      <c r="EP13" s="303">
        <v>10.5</v>
      </c>
      <c r="EQ13" s="303">
        <v>5</v>
      </c>
      <c r="ER13" s="83"/>
      <c r="ES13" s="83"/>
      <c r="ET13" s="83"/>
      <c r="EU13" s="83"/>
      <c r="EV13" s="83"/>
      <c r="EW13" s="83"/>
      <c r="EX13" s="355">
        <v>5</v>
      </c>
      <c r="EY13" s="355">
        <v>10.5</v>
      </c>
      <c r="EZ13" s="83">
        <v>10.5</v>
      </c>
      <c r="FA13" s="83">
        <v>10.5</v>
      </c>
      <c r="FB13" s="83">
        <v>10.5</v>
      </c>
      <c r="FC13" s="83">
        <v>10.5</v>
      </c>
      <c r="FD13" s="83">
        <v>10.5</v>
      </c>
      <c r="FE13" s="83">
        <v>10.5</v>
      </c>
      <c r="FF13" s="83">
        <v>10.5</v>
      </c>
      <c r="FG13" s="83">
        <v>10.5</v>
      </c>
      <c r="FH13" s="83">
        <v>10.5</v>
      </c>
      <c r="FI13" s="83">
        <v>10.5</v>
      </c>
      <c r="FJ13" s="83">
        <v>10.5</v>
      </c>
      <c r="FK13" s="83">
        <v>10.5</v>
      </c>
      <c r="FL13" s="85">
        <v>10.5</v>
      </c>
      <c r="FM13" s="83">
        <v>10.5</v>
      </c>
      <c r="FN13" s="83">
        <v>10.5</v>
      </c>
      <c r="FO13" s="83">
        <v>10.5</v>
      </c>
      <c r="FP13" s="83">
        <v>10.5</v>
      </c>
      <c r="FQ13" s="83">
        <v>10.5</v>
      </c>
      <c r="FR13" s="83">
        <v>10.5</v>
      </c>
      <c r="FS13" s="83">
        <v>5</v>
      </c>
      <c r="FT13" s="81"/>
      <c r="FU13" s="81"/>
      <c r="FV13" s="81"/>
      <c r="FW13" s="81"/>
      <c r="FX13" s="81"/>
      <c r="FY13" s="81"/>
      <c r="FZ13" s="81"/>
      <c r="GA13" s="83"/>
      <c r="GB13" s="83"/>
      <c r="GC13" s="83"/>
      <c r="GD13" s="83"/>
      <c r="GE13" s="83"/>
      <c r="GF13" s="83"/>
      <c r="GG13" s="83">
        <v>5</v>
      </c>
      <c r="GH13" s="83">
        <v>10.5</v>
      </c>
      <c r="GI13" s="83">
        <v>5</v>
      </c>
      <c r="GJ13" s="321" t="s">
        <v>575</v>
      </c>
      <c r="GK13" s="321" t="s">
        <v>575</v>
      </c>
      <c r="GL13" s="321" t="s">
        <v>575</v>
      </c>
      <c r="GM13" s="321" t="s">
        <v>575</v>
      </c>
      <c r="GN13" s="305">
        <v>5</v>
      </c>
      <c r="GO13" s="314">
        <v>10.5</v>
      </c>
      <c r="GP13" s="311">
        <v>10.5</v>
      </c>
      <c r="GQ13" s="305">
        <v>10.5</v>
      </c>
      <c r="GR13" s="305">
        <v>10.5</v>
      </c>
      <c r="GS13" s="305">
        <v>10.5</v>
      </c>
      <c r="GT13" s="305">
        <v>10.5</v>
      </c>
      <c r="GU13" s="305">
        <v>5</v>
      </c>
      <c r="GV13" s="83"/>
      <c r="GW13" s="83"/>
      <c r="GX13" s="83"/>
      <c r="GY13" s="83"/>
      <c r="GZ13" s="83"/>
      <c r="HA13" s="83"/>
      <c r="HB13" s="83"/>
      <c r="HC13" s="83"/>
      <c r="HD13" s="83"/>
      <c r="HE13" s="83"/>
      <c r="HF13" s="83"/>
      <c r="HG13" s="83"/>
      <c r="HH13" s="83"/>
      <c r="HI13" s="302">
        <v>5</v>
      </c>
      <c r="HJ13" s="302">
        <v>10.5</v>
      </c>
      <c r="HK13" s="302">
        <v>10.5</v>
      </c>
      <c r="HL13" s="302">
        <v>10.5</v>
      </c>
      <c r="HM13" s="302">
        <v>10.5</v>
      </c>
      <c r="HN13" s="302">
        <v>10.5</v>
      </c>
      <c r="HO13" s="303">
        <v>10.5</v>
      </c>
      <c r="HP13" s="303">
        <v>10.5</v>
      </c>
      <c r="HQ13" s="303">
        <v>10.5</v>
      </c>
      <c r="HR13" s="303">
        <v>10.5</v>
      </c>
      <c r="HS13" s="303">
        <v>10.5</v>
      </c>
      <c r="HT13" s="303">
        <v>10.5</v>
      </c>
      <c r="HU13" s="315">
        <v>10.5</v>
      </c>
      <c r="HV13" s="303">
        <v>10.5</v>
      </c>
      <c r="HW13" s="303">
        <v>5</v>
      </c>
      <c r="HX13" s="83"/>
      <c r="HY13" s="83"/>
      <c r="HZ13" s="83"/>
      <c r="IA13" s="83"/>
      <c r="IB13" s="83"/>
      <c r="IC13" s="83"/>
      <c r="ID13" s="83"/>
      <c r="IE13" s="83"/>
      <c r="IF13" s="83"/>
      <c r="IG13" s="83"/>
      <c r="IH13" s="83"/>
      <c r="II13" s="83"/>
      <c r="IJ13" s="83"/>
      <c r="IK13" s="83">
        <v>5</v>
      </c>
      <c r="IL13" s="83">
        <v>10.5</v>
      </c>
      <c r="IM13" s="83">
        <v>10.5</v>
      </c>
      <c r="IN13" s="83">
        <v>10.5</v>
      </c>
      <c r="IO13" s="83">
        <v>10.5</v>
      </c>
      <c r="IP13" s="83">
        <v>10.5</v>
      </c>
      <c r="IQ13" s="83">
        <v>10.5</v>
      </c>
      <c r="IR13" s="305">
        <v>10.5</v>
      </c>
      <c r="IS13" s="305">
        <v>10.5</v>
      </c>
      <c r="IT13" s="305">
        <v>10.5</v>
      </c>
      <c r="IU13" s="305">
        <v>10.5</v>
      </c>
      <c r="IV13" s="305">
        <v>10.5</v>
      </c>
      <c r="IW13" s="305">
        <v>10.5</v>
      </c>
      <c r="IX13" s="305">
        <v>10.5</v>
      </c>
      <c r="IY13" s="657">
        <v>5</v>
      </c>
      <c r="IZ13" s="83"/>
      <c r="JA13" s="83"/>
      <c r="JB13" s="83"/>
      <c r="JC13" s="83"/>
      <c r="JD13" s="83"/>
      <c r="JE13" s="83"/>
      <c r="JF13" s="83"/>
      <c r="JG13" s="83"/>
      <c r="JH13" s="83"/>
      <c r="JI13" s="83"/>
      <c r="JJ13" s="83"/>
      <c r="JK13" s="81"/>
      <c r="JL13" s="81"/>
      <c r="JM13" s="658">
        <v>4</v>
      </c>
      <c r="JN13" s="497">
        <v>10.5</v>
      </c>
      <c r="JO13" s="497">
        <v>10.5</v>
      </c>
      <c r="JP13" s="462">
        <v>10.5</v>
      </c>
      <c r="JQ13" s="462">
        <v>10.5</v>
      </c>
      <c r="JR13" s="462">
        <v>10.5</v>
      </c>
      <c r="JS13" s="463">
        <v>6.5</v>
      </c>
      <c r="JT13" s="302">
        <v>10.5</v>
      </c>
      <c r="JU13" s="302">
        <v>10.5</v>
      </c>
      <c r="JV13" s="302">
        <v>10.5</v>
      </c>
      <c r="JW13" s="225">
        <v>10</v>
      </c>
      <c r="JX13" s="225">
        <v>10</v>
      </c>
      <c r="JY13" s="225">
        <v>10</v>
      </c>
      <c r="JZ13" s="302">
        <v>5</v>
      </c>
      <c r="KA13" s="639"/>
      <c r="KB13" s="83"/>
      <c r="KC13" s="84"/>
      <c r="KD13" s="83"/>
      <c r="KE13" s="83"/>
      <c r="KF13" s="83"/>
      <c r="KG13" s="83"/>
      <c r="KH13" s="458">
        <v>5</v>
      </c>
      <c r="KI13" s="459">
        <v>10.5</v>
      </c>
      <c r="KJ13" s="459">
        <v>10.5</v>
      </c>
      <c r="KK13" s="459">
        <v>10.5</v>
      </c>
      <c r="KL13" s="459">
        <v>10.5</v>
      </c>
      <c r="KM13" s="459">
        <v>10.5</v>
      </c>
      <c r="KN13" s="459">
        <v>10.5</v>
      </c>
      <c r="KO13" s="459">
        <v>10.5</v>
      </c>
      <c r="KP13" s="459">
        <v>10.5</v>
      </c>
      <c r="KQ13" s="459">
        <v>10.5</v>
      </c>
      <c r="KR13" s="459">
        <v>10.5</v>
      </c>
      <c r="KS13" s="648"/>
      <c r="KT13" s="325">
        <v>8</v>
      </c>
      <c r="KU13" s="325">
        <v>8</v>
      </c>
      <c r="KV13" s="676">
        <v>8</v>
      </c>
      <c r="KW13" s="416">
        <v>8</v>
      </c>
      <c r="KX13" s="416">
        <v>8</v>
      </c>
      <c r="KY13" s="416"/>
      <c r="LD13" s="83"/>
      <c r="LE13" s="83"/>
      <c r="LF13" s="83"/>
      <c r="LG13" s="83"/>
      <c r="LH13" s="83"/>
      <c r="LI13" s="85"/>
      <c r="LJ13" s="356">
        <v>5</v>
      </c>
      <c r="LK13" s="586">
        <v>10</v>
      </c>
      <c r="LL13" s="681">
        <v>10</v>
      </c>
      <c r="LM13" s="681">
        <v>10</v>
      </c>
      <c r="LN13" s="681">
        <v>10</v>
      </c>
      <c r="LO13" s="681">
        <v>10</v>
      </c>
      <c r="LP13" s="681">
        <v>10</v>
      </c>
      <c r="LQ13" s="681">
        <v>10</v>
      </c>
      <c r="LR13" s="681">
        <v>10</v>
      </c>
      <c r="LS13" s="681">
        <v>10</v>
      </c>
      <c r="LT13" s="682">
        <v>10</v>
      </c>
      <c r="LU13" s="356">
        <v>10.5</v>
      </c>
      <c r="LV13" s="356">
        <v>10.5</v>
      </c>
      <c r="LW13" s="356">
        <v>10.5</v>
      </c>
      <c r="LX13" s="356">
        <v>5</v>
      </c>
      <c r="MF13" s="83"/>
      <c r="MG13" s="83"/>
      <c r="MH13" s="83"/>
      <c r="MI13" s="83"/>
      <c r="MJ13" s="83"/>
      <c r="MK13" s="83"/>
      <c r="ML13" s="376">
        <v>5</v>
      </c>
      <c r="MM13" s="311">
        <v>10.5</v>
      </c>
      <c r="MN13" s="305">
        <v>10.5</v>
      </c>
      <c r="MO13" s="305">
        <v>10.5</v>
      </c>
      <c r="MP13" s="305">
        <v>10.5</v>
      </c>
      <c r="MQ13" s="458">
        <v>10.5</v>
      </c>
      <c r="MR13" s="459">
        <v>10.5</v>
      </c>
      <c r="MS13" s="459">
        <v>10.5</v>
      </c>
      <c r="MT13" s="459">
        <v>10.5</v>
      </c>
      <c r="MU13" s="680">
        <v>10.5</v>
      </c>
      <c r="MV13" s="719">
        <v>5</v>
      </c>
      <c r="MW13" s="473"/>
      <c r="MX13" s="577"/>
      <c r="MY13" s="577"/>
      <c r="MZ13" s="474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3"/>
      <c r="NN13" s="473"/>
      <c r="NO13" s="577"/>
      <c r="NP13" s="577"/>
      <c r="NQ13" s="474"/>
      <c r="NR13" s="473"/>
      <c r="NS13" s="577"/>
      <c r="NT13" s="577"/>
      <c r="NU13" s="474">
        <v>5</v>
      </c>
      <c r="NV13" s="83"/>
      <c r="NW13" s="83"/>
      <c r="NX13" s="83"/>
      <c r="NY13" s="83"/>
      <c r="NZ13" s="83"/>
      <c r="OA13" s="83"/>
      <c r="OB13" s="83"/>
      <c r="OC13" s="83"/>
      <c r="OD13" s="83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3"/>
      <c r="OS13" s="83"/>
      <c r="OT13" s="83"/>
      <c r="OU13" s="83"/>
      <c r="OV13" s="84"/>
    </row>
    <row r="14" spans="1:412" ht="16.5" thickBot="1" x14ac:dyDescent="0.3">
      <c r="A14" s="125"/>
      <c r="B14" s="598" t="s">
        <v>519</v>
      </c>
      <c r="C14" s="598" t="str">
        <f t="shared" si="0"/>
        <v xml:space="preserve">Худойбердиев </v>
      </c>
      <c r="D14" s="596">
        <v>6</v>
      </c>
      <c r="E14" s="596">
        <v>3</v>
      </c>
      <c r="F14" s="597" t="s">
        <v>48</v>
      </c>
      <c r="G14" s="659">
        <v>5</v>
      </c>
      <c r="H14" s="603" t="s">
        <v>300</v>
      </c>
      <c r="I14" s="592"/>
      <c r="J14" s="368">
        <v>1995</v>
      </c>
      <c r="K14" s="368">
        <f ca="1">SUM($Q14:OFFSET($Q14,0,DATEVALUE("31.12."&amp;(YEAR(TODAY())))-DATEVALUE("01.01."&amp;YEAR(TODAY()))))</f>
        <v>1491</v>
      </c>
      <c r="L14" s="368">
        <f ca="1">SUM($Q14:OFFSET($Q14,0,TODAY()-DATEVALUE("01.01."&amp;YEAR(TODAY()))))</f>
        <v>1114.5</v>
      </c>
      <c r="M14" s="364">
        <f ca="1">COUNTIF($Q14:OFFSET($Q14,0,TODAY()-DATEVALUE("01.01."&amp;YEAR(TODAY()))),$M$3)</f>
        <v>0</v>
      </c>
      <c r="N14" s="364" t="e">
        <f ca="1">COUNTIFS($Q14:OFFSET($Q14,0,TODAY()-DATEVALUE("01.01."&amp;YEAR(TODAY()))),$N$3,#REF!:OFFSET(#REF!,0,TODAY()-DATEVALUE("01.01."&amp;YEAR(TODAY()))),"&lt;&gt;вс")</f>
        <v>#REF!</v>
      </c>
      <c r="O14" s="364">
        <f ca="1">COUNTIF($Q14:OFFSET($Q14,0,TODAY()-DATEVALUE("01.01."&amp;YEAR(TODAY()))),"БЛ")</f>
        <v>0</v>
      </c>
      <c r="P14" s="364" t="e">
        <f ca="1">COUNTIFS($Q14:OFFSET($Q14,0,TODAY()-DATEVALUE("01.01."&amp;YEAR(TODAY()))),"К",#REF!:OFFSET(#REF!,0,TODAY()-DATEVALUE("01.01."&amp;YEAR(TODAY()))),"&lt;&gt;вс",#REF!:OFFSET(#REF!,0,TODAY()-DATEVALUE("01.01."&amp;YEAR(TODAY()))),"&lt;&gt;сб")*8</f>
        <v>#REF!</v>
      </c>
      <c r="Q14" s="268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5"/>
      <c r="AW14" s="83"/>
      <c r="AX14" s="83"/>
      <c r="AY14" s="83"/>
      <c r="AZ14" s="83"/>
      <c r="BA14" s="83"/>
      <c r="BB14" s="83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3"/>
      <c r="BS14" s="81"/>
      <c r="BT14" s="81"/>
      <c r="BU14" s="81"/>
      <c r="BV14" s="83"/>
      <c r="BW14" s="83"/>
      <c r="BX14" s="85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305">
        <v>5</v>
      </c>
      <c r="CU14" s="305">
        <v>10.5</v>
      </c>
      <c r="CV14" s="305">
        <v>10.5</v>
      </c>
      <c r="CW14" s="305">
        <v>10.5</v>
      </c>
      <c r="CX14" s="305">
        <v>10.5</v>
      </c>
      <c r="CY14" s="305">
        <v>10.5</v>
      </c>
      <c r="CZ14" s="305">
        <v>10.5</v>
      </c>
      <c r="DA14" s="305">
        <v>10.5</v>
      </c>
      <c r="DB14" s="314">
        <v>10.5</v>
      </c>
      <c r="DC14" s="305">
        <v>10.5</v>
      </c>
      <c r="DD14" s="305">
        <v>10.5</v>
      </c>
      <c r="DE14" s="305">
        <v>10.5</v>
      </c>
      <c r="DF14" s="305">
        <v>10.5</v>
      </c>
      <c r="DG14" s="305">
        <v>10.5</v>
      </c>
      <c r="DH14" s="305">
        <v>5</v>
      </c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>
        <v>5</v>
      </c>
      <c r="DW14" s="83">
        <v>10.5</v>
      </c>
      <c r="DX14" s="83">
        <v>10.5</v>
      </c>
      <c r="DY14" s="83">
        <v>10.5</v>
      </c>
      <c r="DZ14" s="83">
        <v>10.5</v>
      </c>
      <c r="EA14" s="83">
        <v>10.5</v>
      </c>
      <c r="EB14" s="83">
        <v>10.5</v>
      </c>
      <c r="EC14" s="83">
        <v>10.5</v>
      </c>
      <c r="ED14" s="321">
        <v>10.5</v>
      </c>
      <c r="EE14" s="83">
        <v>10.5</v>
      </c>
      <c r="EF14" s="83">
        <v>10.5</v>
      </c>
      <c r="EG14" s="85">
        <v>10.5</v>
      </c>
      <c r="EH14" s="83">
        <v>10.5</v>
      </c>
      <c r="EI14" s="83">
        <v>10.5</v>
      </c>
      <c r="EJ14" s="83">
        <v>5</v>
      </c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228">
        <v>5</v>
      </c>
      <c r="EY14" s="228">
        <v>10.5</v>
      </c>
      <c r="EZ14" s="83">
        <v>10.5</v>
      </c>
      <c r="FA14" s="83">
        <v>10.5</v>
      </c>
      <c r="FB14" s="83">
        <v>10.5</v>
      </c>
      <c r="FC14" s="83">
        <v>10.5</v>
      </c>
      <c r="FD14" s="83">
        <v>10.5</v>
      </c>
      <c r="FE14" s="83">
        <v>10.5</v>
      </c>
      <c r="FF14" s="83">
        <v>10.5</v>
      </c>
      <c r="FG14" s="83">
        <v>10.5</v>
      </c>
      <c r="FH14" s="83">
        <v>10.5</v>
      </c>
      <c r="FI14" s="83">
        <v>10.5</v>
      </c>
      <c r="FJ14" s="83">
        <v>10.5</v>
      </c>
      <c r="FK14" s="83">
        <v>10.5</v>
      </c>
      <c r="FL14" s="559">
        <v>5</v>
      </c>
      <c r="FM14" s="553"/>
      <c r="FN14" s="553"/>
      <c r="FO14" s="553"/>
      <c r="FP14" s="553"/>
      <c r="FQ14" s="553"/>
      <c r="FR14" s="553"/>
      <c r="FS14" s="553"/>
      <c r="FT14" s="81"/>
      <c r="FU14" s="81"/>
      <c r="FV14" s="81"/>
      <c r="FW14" s="81"/>
      <c r="FX14" s="81"/>
      <c r="FY14" s="81"/>
      <c r="FZ14" s="83">
        <v>5</v>
      </c>
      <c r="GA14" s="83">
        <v>10.5</v>
      </c>
      <c r="GB14" s="83">
        <v>10.5</v>
      </c>
      <c r="GC14" s="83">
        <v>10.5</v>
      </c>
      <c r="GD14" s="83">
        <v>10.5</v>
      </c>
      <c r="GE14" s="83">
        <v>10.5</v>
      </c>
      <c r="GF14" s="83">
        <v>10.5</v>
      </c>
      <c r="GG14" s="83">
        <v>10.5</v>
      </c>
      <c r="GH14" s="83">
        <v>10.5</v>
      </c>
      <c r="GI14" s="83">
        <v>10.5</v>
      </c>
      <c r="GJ14" s="83">
        <v>10.5</v>
      </c>
      <c r="GK14" s="83">
        <v>10.5</v>
      </c>
      <c r="GL14" s="83">
        <v>10.5</v>
      </c>
      <c r="GM14" s="83">
        <v>10.5</v>
      </c>
      <c r="GN14" s="83">
        <v>5</v>
      </c>
      <c r="GO14" s="84"/>
      <c r="GP14" s="85"/>
      <c r="GQ14" s="83"/>
      <c r="GR14" s="83"/>
      <c r="GS14" s="83"/>
      <c r="GT14" s="83"/>
      <c r="GU14" s="83"/>
      <c r="GV14" s="83"/>
      <c r="GW14" s="83"/>
      <c r="GX14" s="83"/>
      <c r="GY14" s="83"/>
      <c r="GZ14" s="83"/>
      <c r="HA14" s="83"/>
      <c r="HB14" s="303">
        <v>5</v>
      </c>
      <c r="HC14" s="303">
        <v>10.5</v>
      </c>
      <c r="HD14" s="303">
        <v>10.5</v>
      </c>
      <c r="HE14" s="303">
        <v>10.5</v>
      </c>
      <c r="HF14" s="303">
        <v>10.5</v>
      </c>
      <c r="HG14" s="303">
        <v>10.5</v>
      </c>
      <c r="HH14" s="303">
        <v>10.5</v>
      </c>
      <c r="HI14" s="303">
        <v>10.5</v>
      </c>
      <c r="HJ14" s="303">
        <v>10.5</v>
      </c>
      <c r="HK14" s="303">
        <v>10.5</v>
      </c>
      <c r="HL14" s="303">
        <v>10.5</v>
      </c>
      <c r="HM14" s="303">
        <v>10.5</v>
      </c>
      <c r="HN14" s="303">
        <v>10.5</v>
      </c>
      <c r="HO14" s="303">
        <v>5</v>
      </c>
      <c r="HP14" s="249" t="s">
        <v>379</v>
      </c>
      <c r="HQ14" s="249" t="s">
        <v>379</v>
      </c>
      <c r="HR14" s="249" t="s">
        <v>379</v>
      </c>
      <c r="HS14" s="249" t="s">
        <v>379</v>
      </c>
      <c r="HT14" s="249"/>
      <c r="HU14" s="258" t="s">
        <v>379</v>
      </c>
      <c r="HV14" s="249" t="s">
        <v>379</v>
      </c>
      <c r="HW14" s="249" t="s">
        <v>379</v>
      </c>
      <c r="HX14" s="249" t="s">
        <v>379</v>
      </c>
      <c r="HY14" s="249" t="s">
        <v>379</v>
      </c>
      <c r="HZ14" s="249" t="s">
        <v>379</v>
      </c>
      <c r="IA14" s="249"/>
      <c r="IB14" s="249" t="s">
        <v>379</v>
      </c>
      <c r="IC14" s="249" t="s">
        <v>379</v>
      </c>
      <c r="ID14" s="83">
        <v>5</v>
      </c>
      <c r="IE14" s="83">
        <v>10.5</v>
      </c>
      <c r="IF14" s="83">
        <v>10.5</v>
      </c>
      <c r="IG14" s="83">
        <v>10.5</v>
      </c>
      <c r="IH14" s="83">
        <v>10.5</v>
      </c>
      <c r="II14" s="83">
        <v>10.5</v>
      </c>
      <c r="IJ14" s="83">
        <v>10.5</v>
      </c>
      <c r="IK14" s="83">
        <v>10.5</v>
      </c>
      <c r="IL14" s="83">
        <v>10.5</v>
      </c>
      <c r="IM14" s="83">
        <v>10.5</v>
      </c>
      <c r="IN14" s="83">
        <v>10.5</v>
      </c>
      <c r="IO14" s="83">
        <v>10.5</v>
      </c>
      <c r="IP14" s="83">
        <v>10.5</v>
      </c>
      <c r="IQ14" s="83">
        <v>10.5</v>
      </c>
      <c r="IR14" s="83">
        <v>5</v>
      </c>
      <c r="IS14" s="83"/>
      <c r="IT14" s="83"/>
      <c r="IU14" s="83"/>
      <c r="IV14" s="83"/>
      <c r="IW14" s="83"/>
      <c r="IX14" s="83"/>
      <c r="IY14" s="84"/>
      <c r="IZ14" s="83"/>
      <c r="JA14" s="83"/>
      <c r="JB14" s="83"/>
      <c r="JC14" s="83"/>
      <c r="JD14" s="83"/>
      <c r="JE14" s="83"/>
      <c r="JF14" s="303">
        <v>5</v>
      </c>
      <c r="JG14" s="303">
        <v>10.5</v>
      </c>
      <c r="JH14" s="303">
        <v>10.5</v>
      </c>
      <c r="JI14" s="303">
        <v>10.5</v>
      </c>
      <c r="JJ14" s="303">
        <v>10.5</v>
      </c>
      <c r="JK14" s="303">
        <v>10.5</v>
      </c>
      <c r="JL14" s="303">
        <v>10.5</v>
      </c>
      <c r="JM14" s="303">
        <v>10.5</v>
      </c>
      <c r="JN14" s="303">
        <v>10.5</v>
      </c>
      <c r="JO14" s="303">
        <v>10.5</v>
      </c>
      <c r="JP14" s="303">
        <v>10.5</v>
      </c>
      <c r="JQ14" s="303">
        <v>10.5</v>
      </c>
      <c r="JR14" s="303">
        <v>10.5</v>
      </c>
      <c r="JS14" s="303">
        <v>10.5</v>
      </c>
      <c r="JT14" s="303">
        <v>5</v>
      </c>
      <c r="JU14" s="83"/>
      <c r="JV14" s="83"/>
      <c r="JW14" s="83"/>
      <c r="JX14" s="83"/>
      <c r="JY14" s="83"/>
      <c r="JZ14" s="83"/>
      <c r="KA14" s="83"/>
      <c r="KB14" s="83"/>
      <c r="KC14" s="84"/>
      <c r="KD14" s="83"/>
      <c r="KE14" s="83"/>
      <c r="KF14" s="83"/>
      <c r="KG14" s="83"/>
      <c r="KH14" s="305">
        <v>5</v>
      </c>
      <c r="KI14" s="305">
        <v>10.5</v>
      </c>
      <c r="KJ14" s="305">
        <v>10.5</v>
      </c>
      <c r="KK14" s="305">
        <v>10.5</v>
      </c>
      <c r="KL14" s="305">
        <v>10.5</v>
      </c>
      <c r="KM14" s="458">
        <v>10.5</v>
      </c>
      <c r="KN14" s="459">
        <v>10.5</v>
      </c>
      <c r="KO14" s="459">
        <v>10.5</v>
      </c>
      <c r="KP14" s="459">
        <v>10.5</v>
      </c>
      <c r="KQ14" s="680">
        <v>10.5</v>
      </c>
      <c r="KR14" s="305">
        <v>10.5</v>
      </c>
      <c r="KS14" s="305">
        <v>10.5</v>
      </c>
      <c r="KT14" s="305">
        <v>10.5</v>
      </c>
      <c r="KU14" s="305">
        <v>10.5</v>
      </c>
      <c r="KV14" s="305">
        <v>5</v>
      </c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5"/>
      <c r="LJ14" s="228">
        <v>5</v>
      </c>
      <c r="LK14" s="228">
        <v>10.5</v>
      </c>
      <c r="LL14" s="228">
        <v>10.5</v>
      </c>
      <c r="LM14" s="228">
        <v>10.5</v>
      </c>
      <c r="LN14" s="228">
        <v>10.5</v>
      </c>
      <c r="LO14" s="228">
        <v>10.5</v>
      </c>
      <c r="LP14" s="228">
        <v>10.5</v>
      </c>
      <c r="LQ14" s="228">
        <v>10.5</v>
      </c>
      <c r="LR14" s="228">
        <v>10.5</v>
      </c>
      <c r="LS14" s="228">
        <v>10.5</v>
      </c>
      <c r="LT14" s="228">
        <v>10.5</v>
      </c>
      <c r="LU14" s="228">
        <v>10.5</v>
      </c>
      <c r="LV14" s="228">
        <v>10.5</v>
      </c>
      <c r="LW14" s="228">
        <v>10.5</v>
      </c>
      <c r="LX14" s="228">
        <v>5</v>
      </c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356">
        <v>5</v>
      </c>
      <c r="MM14" s="457">
        <v>10.5</v>
      </c>
      <c r="MN14" s="356">
        <v>10.5</v>
      </c>
      <c r="MO14" s="356">
        <v>10.5</v>
      </c>
      <c r="MP14" s="356">
        <v>10.5</v>
      </c>
      <c r="MQ14" s="356">
        <v>10.5</v>
      </c>
      <c r="MR14" s="356">
        <v>10.5</v>
      </c>
      <c r="MS14" s="356">
        <v>10.5</v>
      </c>
      <c r="MT14" s="718">
        <v>10.5</v>
      </c>
      <c r="MU14" s="718">
        <v>10.5</v>
      </c>
      <c r="MV14" s="718">
        <v>10.5</v>
      </c>
      <c r="MW14" s="718">
        <v>10.5</v>
      </c>
      <c r="MX14" s="718">
        <v>10.5</v>
      </c>
      <c r="MY14" s="718">
        <v>10.5</v>
      </c>
      <c r="MZ14" s="718">
        <v>5</v>
      </c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3"/>
      <c r="NM14" s="83"/>
      <c r="NN14" s="305">
        <v>5</v>
      </c>
      <c r="NO14" s="305">
        <v>10.5</v>
      </c>
      <c r="NP14" s="305">
        <v>10.5</v>
      </c>
      <c r="NQ14" s="314">
        <v>10.5</v>
      </c>
      <c r="NR14" s="311">
        <v>10.5</v>
      </c>
      <c r="NS14" s="305">
        <v>10.5</v>
      </c>
      <c r="NT14" s="305">
        <v>10.5</v>
      </c>
      <c r="NU14" s="305">
        <v>10.5</v>
      </c>
      <c r="NV14" s="83"/>
      <c r="NW14" s="83"/>
      <c r="NX14" s="83"/>
      <c r="NY14" s="83"/>
      <c r="NZ14" s="83"/>
      <c r="OA14" s="83"/>
      <c r="OB14" s="83"/>
      <c r="OC14" s="83"/>
      <c r="OD14" s="83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3"/>
      <c r="OS14" s="83"/>
      <c r="OT14" s="83"/>
      <c r="OU14" s="83"/>
      <c r="OV14" s="84"/>
    </row>
    <row r="15" spans="1:412" ht="15.75" customHeight="1" thickBot="1" x14ac:dyDescent="0.3">
      <c r="A15" s="125"/>
      <c r="B15" s="598" t="s">
        <v>600</v>
      </c>
      <c r="C15" s="595" t="str">
        <f t="shared" si="0"/>
        <v xml:space="preserve">Соловьев </v>
      </c>
      <c r="D15" s="596">
        <v>2</v>
      </c>
      <c r="E15" s="596">
        <v>3</v>
      </c>
      <c r="F15" s="597" t="s">
        <v>48</v>
      </c>
      <c r="G15" s="659">
        <v>18</v>
      </c>
      <c r="H15" s="603" t="s">
        <v>300</v>
      </c>
      <c r="I15" s="592"/>
      <c r="J15" s="368">
        <v>1995</v>
      </c>
      <c r="K15" s="368">
        <f ca="1">SUM($Q15:OFFSET($Q15,0,DATEVALUE("31.12."&amp;(YEAR(TODAY())))-DATEVALUE("01.01."&amp;YEAR(TODAY()))))</f>
        <v>1505.5</v>
      </c>
      <c r="L15" s="368">
        <f ca="1">SUM($Q15:OFFSET($Q15,0,TODAY()-DATEVALUE("01.01."&amp;YEAR(TODAY()))))</f>
        <v>1192</v>
      </c>
      <c r="M15" s="364">
        <f ca="1">COUNTIF($Q15:OFFSET($Q15,0,TODAY()-DATEVALUE("01.01."&amp;YEAR(TODAY()))),$M$3)</f>
        <v>0</v>
      </c>
      <c r="N15" s="364" t="e">
        <f ca="1">COUNTIFS($Q15:OFFSET($Q15,0,TODAY()-DATEVALUE("01.01."&amp;YEAR(TODAY()))),$N$3,#REF!:OFFSET(#REF!,0,TODAY()-DATEVALUE("01.01."&amp;YEAR(TODAY()))),"&lt;&gt;вс")</f>
        <v>#REF!</v>
      </c>
      <c r="O15" s="364">
        <f ca="1">COUNTIF($Q15:OFFSET($Q15,0,TODAY()-DATEVALUE("01.01."&amp;YEAR(TODAY()))),"БЛ")</f>
        <v>5</v>
      </c>
      <c r="P15" s="364" t="e">
        <f ca="1">COUNTIFS($Q15:OFFSET($Q15,0,TODAY()-DATEVALUE("01.01."&amp;YEAR(TODAY()))),"К",#REF!:OFFSET(#REF!,0,TODAY()-DATEVALUE("01.01."&amp;YEAR(TODAY()))),"&lt;&gt;вс",#REF!:OFFSET(#REF!,0,TODAY()-DATEVALUE("01.01."&amp;YEAR(TODAY()))),"&lt;&gt;сб")*8</f>
        <v>#REF!</v>
      </c>
      <c r="Q15" s="570"/>
      <c r="R15" s="385"/>
      <c r="S15" s="385"/>
      <c r="T15" s="385"/>
      <c r="U15" s="81">
        <v>5</v>
      </c>
      <c r="V15" s="81">
        <v>10.5</v>
      </c>
      <c r="W15" s="81">
        <v>10.5</v>
      </c>
      <c r="X15" s="81">
        <v>10.5</v>
      </c>
      <c r="Y15" s="81">
        <v>10.5</v>
      </c>
      <c r="Z15" s="81">
        <v>10.5</v>
      </c>
      <c r="AA15" s="81">
        <v>10.5</v>
      </c>
      <c r="AB15" s="81">
        <v>5</v>
      </c>
      <c r="AC15" s="81"/>
      <c r="AD15" s="81"/>
      <c r="AE15" s="81"/>
      <c r="AF15" s="81"/>
      <c r="AG15" s="81"/>
      <c r="AH15" s="81"/>
      <c r="AI15" s="81"/>
      <c r="AJ15" s="81"/>
      <c r="AK15" s="92"/>
      <c r="AL15" s="92"/>
      <c r="AM15" s="92"/>
      <c r="AN15" s="92"/>
      <c r="AO15" s="92"/>
      <c r="AP15" s="81" t="s">
        <v>371</v>
      </c>
      <c r="AQ15" s="81" t="s">
        <v>371</v>
      </c>
      <c r="AR15" s="81" t="s">
        <v>362</v>
      </c>
      <c r="AS15" s="92" t="s">
        <v>362</v>
      </c>
      <c r="AT15" s="92" t="s">
        <v>362</v>
      </c>
      <c r="AU15" s="92" t="s">
        <v>362</v>
      </c>
      <c r="AV15" s="85" t="s">
        <v>362</v>
      </c>
      <c r="AW15" s="83" t="s">
        <v>371</v>
      </c>
      <c r="AX15" s="83" t="s">
        <v>371</v>
      </c>
      <c r="AY15" s="83">
        <v>10.5</v>
      </c>
      <c r="AZ15" s="83">
        <v>10.5</v>
      </c>
      <c r="BA15" s="83">
        <v>10.5</v>
      </c>
      <c r="BB15" s="83">
        <v>10.5</v>
      </c>
      <c r="BC15" s="83">
        <v>10.5</v>
      </c>
      <c r="BD15" s="81">
        <v>10.5</v>
      </c>
      <c r="BE15" s="81">
        <v>10.5</v>
      </c>
      <c r="BF15" s="81">
        <v>5</v>
      </c>
      <c r="BG15" s="249" t="s">
        <v>379</v>
      </c>
      <c r="BH15" s="249"/>
      <c r="BI15" s="249" t="s">
        <v>379</v>
      </c>
      <c r="BJ15" s="249" t="s">
        <v>379</v>
      </c>
      <c r="BK15" s="249" t="s">
        <v>379</v>
      </c>
      <c r="BL15" s="249" t="s">
        <v>379</v>
      </c>
      <c r="BM15" s="249" t="s">
        <v>379</v>
      </c>
      <c r="BN15" s="249" t="s">
        <v>379</v>
      </c>
      <c r="BO15" s="249"/>
      <c r="BP15" s="249" t="s">
        <v>379</v>
      </c>
      <c r="BQ15" s="249" t="s">
        <v>379</v>
      </c>
      <c r="BR15" s="83">
        <v>5</v>
      </c>
      <c r="BS15" s="83">
        <v>10.5</v>
      </c>
      <c r="BT15" s="83">
        <v>10.5</v>
      </c>
      <c r="BU15" s="83">
        <v>10.5</v>
      </c>
      <c r="BV15" s="83">
        <v>10.5</v>
      </c>
      <c r="BW15" s="83">
        <v>10.5</v>
      </c>
      <c r="BX15" s="85">
        <v>10.5</v>
      </c>
      <c r="BY15" s="83">
        <v>10.5</v>
      </c>
      <c r="BZ15" s="83">
        <v>10.5</v>
      </c>
      <c r="CA15" s="83">
        <v>10.5</v>
      </c>
      <c r="CB15" s="83">
        <v>10.5</v>
      </c>
      <c r="CC15" s="83">
        <v>10.5</v>
      </c>
      <c r="CD15" s="83">
        <v>10.5</v>
      </c>
      <c r="CE15" s="83">
        <v>10.5</v>
      </c>
      <c r="CF15" s="83">
        <v>5</v>
      </c>
      <c r="CG15" s="83"/>
      <c r="CH15" s="83"/>
      <c r="CI15" s="83"/>
      <c r="CJ15" s="83"/>
      <c r="CK15" s="249" t="s">
        <v>379</v>
      </c>
      <c r="CL15" s="249" t="s">
        <v>379</v>
      </c>
      <c r="CM15" s="249" t="s">
        <v>379</v>
      </c>
      <c r="CN15" s="83"/>
      <c r="CO15" s="83"/>
      <c r="CP15" s="83"/>
      <c r="CQ15" s="83"/>
      <c r="CR15" s="83"/>
      <c r="CS15" s="83"/>
      <c r="CT15" s="83">
        <v>5</v>
      </c>
      <c r="CU15" s="83">
        <v>10.5</v>
      </c>
      <c r="CV15" s="83">
        <v>10.5</v>
      </c>
      <c r="CW15" s="83">
        <v>10.5</v>
      </c>
      <c r="CX15" s="83">
        <v>10.5</v>
      </c>
      <c r="CY15" s="83">
        <v>10.5</v>
      </c>
      <c r="CZ15" s="83">
        <v>10.5</v>
      </c>
      <c r="DA15" s="83">
        <v>10.5</v>
      </c>
      <c r="DB15" s="84">
        <v>10.5</v>
      </c>
      <c r="DC15" s="83">
        <v>10.5</v>
      </c>
      <c r="DD15" s="83">
        <v>10.5</v>
      </c>
      <c r="DE15" s="83">
        <v>10.5</v>
      </c>
      <c r="DF15" s="83">
        <v>10.5</v>
      </c>
      <c r="DG15" s="83">
        <v>5</v>
      </c>
      <c r="DH15" s="249" t="s">
        <v>379</v>
      </c>
      <c r="DI15" s="249" t="s">
        <v>379</v>
      </c>
      <c r="DJ15" s="249" t="s">
        <v>379</v>
      </c>
      <c r="DK15" s="249" t="s">
        <v>379</v>
      </c>
      <c r="DL15" s="249"/>
      <c r="DM15" s="249" t="s">
        <v>379</v>
      </c>
      <c r="DN15" s="249" t="s">
        <v>379</v>
      </c>
      <c r="DO15" s="249" t="s">
        <v>379</v>
      </c>
      <c r="DP15" s="249" t="s">
        <v>379</v>
      </c>
      <c r="DQ15" s="249" t="s">
        <v>379</v>
      </c>
      <c r="DR15" s="249" t="s">
        <v>379</v>
      </c>
      <c r="DS15" s="249"/>
      <c r="DT15" s="249" t="s">
        <v>379</v>
      </c>
      <c r="DU15" s="249" t="s">
        <v>379</v>
      </c>
      <c r="DV15" s="83">
        <v>5</v>
      </c>
      <c r="DW15" s="83">
        <v>10.5</v>
      </c>
      <c r="DX15" s="83">
        <v>10.5</v>
      </c>
      <c r="DY15" s="83">
        <v>10.5</v>
      </c>
      <c r="DZ15" s="83">
        <v>10.5</v>
      </c>
      <c r="EA15" s="83">
        <v>10.5</v>
      </c>
      <c r="EB15" s="83">
        <v>10.5</v>
      </c>
      <c r="EC15" s="83">
        <v>10.5</v>
      </c>
      <c r="ED15" s="83">
        <v>10.5</v>
      </c>
      <c r="EE15" s="83">
        <v>10.5</v>
      </c>
      <c r="EF15" s="83">
        <v>10.5</v>
      </c>
      <c r="EG15" s="85">
        <v>10.5</v>
      </c>
      <c r="EH15" s="83">
        <v>10.5</v>
      </c>
      <c r="EI15" s="83">
        <v>10.5</v>
      </c>
      <c r="EJ15" s="83">
        <v>5</v>
      </c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227">
        <v>4</v>
      </c>
      <c r="EY15" s="227">
        <v>10.5</v>
      </c>
      <c r="EZ15" s="227">
        <v>10.5</v>
      </c>
      <c r="FA15" s="227">
        <v>10.5</v>
      </c>
      <c r="FB15" s="227">
        <v>10.5</v>
      </c>
      <c r="FC15" s="227">
        <v>10.5</v>
      </c>
      <c r="FD15" s="227">
        <v>10.5</v>
      </c>
      <c r="FE15" s="227">
        <v>10.5</v>
      </c>
      <c r="FF15" s="227">
        <v>10.5</v>
      </c>
      <c r="FG15" s="227">
        <v>10.5</v>
      </c>
      <c r="FH15" s="227">
        <v>10.5</v>
      </c>
      <c r="FI15" s="227">
        <v>10.5</v>
      </c>
      <c r="FJ15" s="227">
        <v>10.5</v>
      </c>
      <c r="FK15" s="227">
        <v>10.5</v>
      </c>
      <c r="FL15" s="226">
        <v>10.5</v>
      </c>
      <c r="FM15" s="227">
        <v>10.5</v>
      </c>
      <c r="FN15" s="227">
        <v>10.5</v>
      </c>
      <c r="FO15" s="227">
        <v>10.5</v>
      </c>
      <c r="FP15" s="227">
        <v>10.5</v>
      </c>
      <c r="FQ15" s="227">
        <v>10.5</v>
      </c>
      <c r="FR15" s="227">
        <v>10.5</v>
      </c>
      <c r="FS15" s="227">
        <v>5</v>
      </c>
      <c r="FT15" s="81"/>
      <c r="FU15" s="81"/>
      <c r="FV15" s="81"/>
      <c r="FW15" s="81"/>
      <c r="FX15" s="81"/>
      <c r="FY15" s="81"/>
      <c r="FZ15" s="83"/>
      <c r="GA15" s="83"/>
      <c r="GB15" s="83"/>
      <c r="GC15" s="83"/>
      <c r="GD15" s="83"/>
      <c r="GE15" s="83"/>
      <c r="GF15" s="83"/>
      <c r="GG15" s="83"/>
      <c r="GH15" s="83"/>
      <c r="GI15" s="83"/>
      <c r="GJ15" s="83"/>
      <c r="GK15" s="83"/>
      <c r="GL15" s="83"/>
      <c r="GM15" s="83"/>
      <c r="GN15" s="83"/>
      <c r="GO15" s="84"/>
      <c r="GP15" s="85"/>
      <c r="GQ15" s="83"/>
      <c r="GR15" s="83"/>
      <c r="GS15" s="83"/>
      <c r="GT15" s="83"/>
      <c r="GU15" s="83"/>
      <c r="GV15" s="83"/>
      <c r="GW15" s="83"/>
      <c r="GX15" s="83"/>
      <c r="GY15" s="83"/>
      <c r="GZ15" s="83"/>
      <c r="HA15" s="83"/>
      <c r="HB15" s="83"/>
      <c r="HC15" s="83"/>
      <c r="HD15" s="83"/>
      <c r="HE15" s="83"/>
      <c r="HF15" s="83"/>
      <c r="HG15" s="83"/>
      <c r="HH15" s="83"/>
      <c r="HI15" s="83"/>
      <c r="HJ15" s="83"/>
      <c r="HK15" s="83"/>
      <c r="HL15" s="83"/>
      <c r="HM15" s="83"/>
      <c r="HN15" s="83"/>
      <c r="HO15" s="83"/>
      <c r="HP15" s="83"/>
      <c r="HQ15" s="83"/>
      <c r="HR15" s="83"/>
      <c r="HS15" s="83"/>
      <c r="HT15" s="83"/>
      <c r="HU15" s="85"/>
      <c r="HV15" s="83"/>
      <c r="HW15" s="83"/>
      <c r="HX15" s="83"/>
      <c r="HY15" s="83"/>
      <c r="HZ15" s="83"/>
      <c r="IA15" s="83"/>
      <c r="IB15" s="83"/>
      <c r="IC15" s="83"/>
      <c r="ID15" s="83">
        <v>5</v>
      </c>
      <c r="IE15" s="83">
        <v>10.5</v>
      </c>
      <c r="IF15" s="83">
        <v>10.5</v>
      </c>
      <c r="IG15" s="83">
        <v>10.5</v>
      </c>
      <c r="IH15" s="83">
        <v>10.5</v>
      </c>
      <c r="II15" s="83">
        <v>10.5</v>
      </c>
      <c r="IJ15" s="83">
        <v>10.5</v>
      </c>
      <c r="IK15" s="83">
        <v>10.5</v>
      </c>
      <c r="IL15" s="83">
        <v>10.5</v>
      </c>
      <c r="IM15" s="83">
        <v>10.5</v>
      </c>
      <c r="IN15" s="83">
        <v>10.5</v>
      </c>
      <c r="IO15" s="83">
        <v>10.5</v>
      </c>
      <c r="IP15" s="83">
        <v>10.5</v>
      </c>
      <c r="IQ15" s="83">
        <v>10.5</v>
      </c>
      <c r="IR15" s="83">
        <v>5</v>
      </c>
      <c r="IS15" s="83"/>
      <c r="IT15" s="83"/>
      <c r="IU15" s="83"/>
      <c r="IV15" s="83"/>
      <c r="IW15" s="83"/>
      <c r="IX15" s="83"/>
      <c r="IY15" s="84"/>
      <c r="IZ15" s="83"/>
      <c r="JA15" s="83"/>
      <c r="JB15" s="83"/>
      <c r="JC15" s="83"/>
      <c r="JD15" s="83"/>
      <c r="JE15" s="83"/>
      <c r="JF15" s="305">
        <v>5</v>
      </c>
      <c r="JG15" s="296">
        <v>10.5</v>
      </c>
      <c r="JH15" s="305">
        <v>10.5</v>
      </c>
      <c r="JI15" s="305">
        <v>10.5</v>
      </c>
      <c r="JJ15" s="305">
        <v>10.5</v>
      </c>
      <c r="JK15" s="305">
        <v>10.5</v>
      </c>
      <c r="JL15" s="305">
        <v>10.5</v>
      </c>
      <c r="JM15" s="305">
        <v>10.5</v>
      </c>
      <c r="JN15" s="305">
        <v>10.5</v>
      </c>
      <c r="JO15" s="305">
        <v>10.5</v>
      </c>
      <c r="JP15" s="305">
        <v>10.5</v>
      </c>
      <c r="JQ15" s="305">
        <v>10.5</v>
      </c>
      <c r="JR15" s="305">
        <v>10.5</v>
      </c>
      <c r="JS15" s="305">
        <v>10.5</v>
      </c>
      <c r="JT15" s="305">
        <v>5</v>
      </c>
      <c r="JU15" s="83"/>
      <c r="JV15" s="83"/>
      <c r="JW15" s="83"/>
      <c r="JX15" s="83"/>
      <c r="JY15" s="83"/>
      <c r="JZ15" s="83"/>
      <c r="KA15" s="83"/>
      <c r="KB15" s="83"/>
      <c r="KC15" s="84"/>
      <c r="KD15" s="83"/>
      <c r="KE15" s="83"/>
      <c r="KF15" s="83"/>
      <c r="KG15" s="83"/>
      <c r="KH15" s="303">
        <v>5</v>
      </c>
      <c r="KI15" s="303">
        <v>10.5</v>
      </c>
      <c r="KJ15" s="303">
        <v>10.5</v>
      </c>
      <c r="KK15" s="303">
        <v>10.5</v>
      </c>
      <c r="KL15" s="303">
        <v>10.5</v>
      </c>
      <c r="KM15" s="303">
        <v>10.5</v>
      </c>
      <c r="KN15" s="303">
        <v>10.5</v>
      </c>
      <c r="KO15" s="303">
        <v>10.5</v>
      </c>
      <c r="KP15" s="303">
        <v>10.5</v>
      </c>
      <c r="KQ15" s="303">
        <v>10.5</v>
      </c>
      <c r="KR15" s="303">
        <v>10.5</v>
      </c>
      <c r="KS15" s="303">
        <v>10.5</v>
      </c>
      <c r="KT15" s="303">
        <v>10.5</v>
      </c>
      <c r="KU15" s="303">
        <v>5</v>
      </c>
      <c r="KV15" s="249" t="s">
        <v>379</v>
      </c>
      <c r="KW15" s="249" t="s">
        <v>379</v>
      </c>
      <c r="KX15" s="249" t="s">
        <v>379</v>
      </c>
      <c r="KY15" s="249" t="s">
        <v>379</v>
      </c>
      <c r="KZ15" s="249" t="s">
        <v>379</v>
      </c>
      <c r="LA15" s="249" t="s">
        <v>379</v>
      </c>
      <c r="LB15" s="249" t="s">
        <v>379</v>
      </c>
      <c r="LC15" s="249" t="s">
        <v>379</v>
      </c>
      <c r="LD15" s="249" t="s">
        <v>379</v>
      </c>
      <c r="LE15" s="249" t="s">
        <v>379</v>
      </c>
      <c r="LF15" s="249" t="s">
        <v>379</v>
      </c>
      <c r="LG15" s="249" t="s">
        <v>379</v>
      </c>
      <c r="LH15" s="249" t="s">
        <v>379</v>
      </c>
      <c r="LI15" s="258" t="s">
        <v>379</v>
      </c>
      <c r="LJ15" s="305">
        <v>5</v>
      </c>
      <c r="LK15" s="305">
        <v>10.5</v>
      </c>
      <c r="LL15" s="305">
        <v>10.5</v>
      </c>
      <c r="LM15" s="305">
        <v>10.5</v>
      </c>
      <c r="LN15" s="305">
        <v>10.5</v>
      </c>
      <c r="LO15" s="458">
        <v>10.5</v>
      </c>
      <c r="LP15" s="459">
        <v>10.5</v>
      </c>
      <c r="LQ15" s="459">
        <v>10.5</v>
      </c>
      <c r="LR15" s="459">
        <v>10.5</v>
      </c>
      <c r="LS15" s="680">
        <v>10.5</v>
      </c>
      <c r="LT15" s="305">
        <v>10.5</v>
      </c>
      <c r="LU15" s="305">
        <v>5</v>
      </c>
      <c r="LV15" s="464"/>
      <c r="LW15" s="552"/>
      <c r="LX15" s="465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228">
        <v>5</v>
      </c>
      <c r="MM15" s="313">
        <v>10.5</v>
      </c>
      <c r="MN15" s="228">
        <v>10.5</v>
      </c>
      <c r="MO15" s="228">
        <v>10.5</v>
      </c>
      <c r="MP15" s="228">
        <v>10.5</v>
      </c>
      <c r="MQ15" s="228">
        <v>10.5</v>
      </c>
      <c r="MR15" s="228">
        <v>10.5</v>
      </c>
      <c r="MS15" s="228">
        <v>10.5</v>
      </c>
      <c r="MT15" s="305">
        <v>10.5</v>
      </c>
      <c r="MU15" s="305">
        <v>10.5</v>
      </c>
      <c r="MV15" s="305">
        <v>10.5</v>
      </c>
      <c r="MW15" s="305">
        <v>10.5</v>
      </c>
      <c r="MX15" s="305">
        <v>5</v>
      </c>
      <c r="MY15" s="464"/>
      <c r="MZ15" s="465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3"/>
      <c r="NM15" s="83"/>
      <c r="NN15" s="305">
        <v>5</v>
      </c>
      <c r="NO15" s="305">
        <v>10.5</v>
      </c>
      <c r="NP15" s="305">
        <v>10.5</v>
      </c>
      <c r="NQ15" s="314">
        <v>10.5</v>
      </c>
      <c r="NR15" s="311">
        <v>10.5</v>
      </c>
      <c r="NS15" s="305">
        <v>10.5</v>
      </c>
      <c r="NT15" s="305">
        <v>10.5</v>
      </c>
      <c r="NU15" s="305">
        <v>10.5</v>
      </c>
      <c r="NV15" s="83"/>
      <c r="NW15" s="83"/>
      <c r="NX15" s="83"/>
      <c r="NY15" s="83"/>
      <c r="NZ15" s="83"/>
      <c r="OA15" s="83"/>
      <c r="OB15" s="83"/>
      <c r="OC15" s="83"/>
      <c r="OD15" s="83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3"/>
      <c r="OT15" s="83"/>
      <c r="OU15" s="83"/>
      <c r="OV15" s="84"/>
    </row>
    <row r="16" spans="1:412" ht="16.5" thickBot="1" x14ac:dyDescent="0.3">
      <c r="A16" s="125"/>
      <c r="B16" s="599" t="s">
        <v>296</v>
      </c>
      <c r="C16" s="598" t="str">
        <f>LEFT(B16,FIND(" ",B16))</f>
        <v xml:space="preserve">Умаров </v>
      </c>
      <c r="D16" s="596">
        <v>9</v>
      </c>
      <c r="E16" s="596">
        <v>1</v>
      </c>
      <c r="F16" s="597" t="s">
        <v>48</v>
      </c>
      <c r="G16" s="659">
        <v>18</v>
      </c>
      <c r="H16" s="603" t="s">
        <v>306</v>
      </c>
      <c r="I16" s="592"/>
      <c r="J16" s="368">
        <v>1995</v>
      </c>
      <c r="K16" s="368">
        <f ca="1">SUM($Q16:OFFSET($Q16,0,DATEVALUE("31.12."&amp;(YEAR(TODAY())))-DATEVALUE("01.01."&amp;YEAR(TODAY()))))</f>
        <v>1858</v>
      </c>
      <c r="L16" s="368">
        <f ca="1">SUM($Q16:OFFSET($Q16,0,TODAY()-DATEVALUE("01.01."&amp;YEAR(TODAY()))))</f>
        <v>1502.5</v>
      </c>
      <c r="M16" s="364">
        <f ca="1">COUNTIF($Q16:OFFSET($Q16,0,TODAY()-DATEVALUE("01.01."&amp;YEAR(TODAY()))),$M$3)</f>
        <v>0</v>
      </c>
      <c r="N16" s="364" t="e">
        <f ca="1">COUNTIFS($Q16:OFFSET($Q16,0,TODAY()-DATEVALUE("01.01."&amp;YEAR(TODAY()))),$N$3,#REF!:OFFSET(#REF!,0,TODAY()-DATEVALUE("01.01."&amp;YEAR(TODAY()))),"&lt;&gt;вс")</f>
        <v>#REF!</v>
      </c>
      <c r="O16" s="364">
        <f ca="1">COUNTIF($Q16:OFFSET($Q16,0,TODAY()-DATEVALUE("01.01."&amp;YEAR(TODAY()))),"БЛ")</f>
        <v>0</v>
      </c>
      <c r="P16" s="364" t="e">
        <f ca="1">COUNTIFS($Q16:OFFSET($Q16,0,TODAY()-DATEVALUE("01.01."&amp;YEAR(TODAY()))),"К",#REF!:OFFSET(#REF!,0,TODAY()-DATEVALUE("01.01."&amp;YEAR(TODAY()))),"&lt;&gt;вс",#REF!:OFFSET(#REF!,0,TODAY()-DATEVALUE("01.01."&amp;YEAR(TODAY()))),"&lt;&gt;сб")*8</f>
        <v>#REF!</v>
      </c>
      <c r="Q16" s="81">
        <v>10.5</v>
      </c>
      <c r="R16" s="81">
        <v>10.5</v>
      </c>
      <c r="S16" s="81">
        <v>10.5</v>
      </c>
      <c r="T16" s="81">
        <v>5</v>
      </c>
      <c r="U16" s="249" t="s">
        <v>379</v>
      </c>
      <c r="V16" s="249" t="s">
        <v>379</v>
      </c>
      <c r="W16" s="249" t="s">
        <v>379</v>
      </c>
      <c r="X16" s="249" t="s">
        <v>379</v>
      </c>
      <c r="Y16" s="249"/>
      <c r="Z16" s="249" t="s">
        <v>379</v>
      </c>
      <c r="AA16" s="249" t="s">
        <v>379</v>
      </c>
      <c r="AB16" s="249" t="s">
        <v>379</v>
      </c>
      <c r="AC16" s="249" t="s">
        <v>379</v>
      </c>
      <c r="AD16" s="249" t="s">
        <v>379</v>
      </c>
      <c r="AE16" s="249" t="s">
        <v>379</v>
      </c>
      <c r="AF16" s="249"/>
      <c r="AG16" s="249" t="s">
        <v>379</v>
      </c>
      <c r="AH16" s="249" t="s">
        <v>379</v>
      </c>
      <c r="AI16" s="356">
        <v>5</v>
      </c>
      <c r="AJ16" s="356">
        <v>10.5</v>
      </c>
      <c r="AK16" s="356">
        <v>10.5</v>
      </c>
      <c r="AL16" s="356">
        <v>10.5</v>
      </c>
      <c r="AM16" s="356">
        <v>10.5</v>
      </c>
      <c r="AN16" s="356">
        <v>10.5</v>
      </c>
      <c r="AO16" s="356">
        <v>10.5</v>
      </c>
      <c r="AP16" s="356">
        <v>10.5</v>
      </c>
      <c r="AQ16" s="356">
        <v>10.5</v>
      </c>
      <c r="AR16" s="356">
        <v>10.5</v>
      </c>
      <c r="AS16" s="356">
        <v>10.5</v>
      </c>
      <c r="AT16" s="356">
        <v>10.5</v>
      </c>
      <c r="AU16" s="356">
        <v>10.5</v>
      </c>
      <c r="AV16" s="457">
        <v>5</v>
      </c>
      <c r="AW16" s="249" t="s">
        <v>379</v>
      </c>
      <c r="AX16" s="249" t="s">
        <v>379</v>
      </c>
      <c r="AY16" s="249" t="s">
        <v>379</v>
      </c>
      <c r="AZ16" s="249" t="s">
        <v>379</v>
      </c>
      <c r="BA16" s="249"/>
      <c r="BB16" s="249" t="s">
        <v>379</v>
      </c>
      <c r="BC16" s="249" t="s">
        <v>379</v>
      </c>
      <c r="BD16" s="616" t="s">
        <v>379</v>
      </c>
      <c r="BE16" s="617" t="s">
        <v>379</v>
      </c>
      <c r="BF16" s="618" t="s">
        <v>379</v>
      </c>
      <c r="BG16" s="249" t="s">
        <v>379</v>
      </c>
      <c r="BH16" s="249"/>
      <c r="BI16" s="81" t="s">
        <v>371</v>
      </c>
      <c r="BJ16" s="81" t="s">
        <v>371</v>
      </c>
      <c r="BK16" s="305">
        <v>5</v>
      </c>
      <c r="BL16" s="305">
        <v>10.5</v>
      </c>
      <c r="BM16" s="305">
        <v>10.5</v>
      </c>
      <c r="BN16" s="305">
        <v>10.5</v>
      </c>
      <c r="BO16" s="305">
        <v>10.5</v>
      </c>
      <c r="BP16" s="305">
        <v>10.5</v>
      </c>
      <c r="BQ16" s="305">
        <v>10.5</v>
      </c>
      <c r="BR16" s="305">
        <v>10.5</v>
      </c>
      <c r="BS16" s="305">
        <v>10.5</v>
      </c>
      <c r="BT16" s="305">
        <v>10.5</v>
      </c>
      <c r="BU16" s="305">
        <v>10.5</v>
      </c>
      <c r="BV16" s="305">
        <v>10.5</v>
      </c>
      <c r="BW16" s="305">
        <v>10.5</v>
      </c>
      <c r="BX16" s="311">
        <v>10.5</v>
      </c>
      <c r="BY16" s="305">
        <v>5</v>
      </c>
      <c r="BZ16" s="83"/>
      <c r="CA16" s="83"/>
      <c r="CB16" s="83"/>
      <c r="CC16" s="83"/>
      <c r="CD16" s="83"/>
      <c r="CE16" s="83"/>
      <c r="CF16" s="83"/>
      <c r="CG16" s="249" t="s">
        <v>379</v>
      </c>
      <c r="CH16" s="249" t="s">
        <v>379</v>
      </c>
      <c r="CI16" s="83"/>
      <c r="CJ16" s="83"/>
      <c r="CK16" s="464"/>
      <c r="CL16" s="552"/>
      <c r="CM16" s="460">
        <v>5</v>
      </c>
      <c r="CN16" s="305">
        <v>10.5</v>
      </c>
      <c r="CO16" s="305">
        <v>10.5</v>
      </c>
      <c r="CP16" s="305">
        <v>10.5</v>
      </c>
      <c r="CQ16" s="305">
        <v>10.5</v>
      </c>
      <c r="CR16" s="305">
        <v>10.5</v>
      </c>
      <c r="CS16" s="305">
        <v>10.5</v>
      </c>
      <c r="CT16" s="305">
        <v>10.5</v>
      </c>
      <c r="CU16" s="305">
        <v>10.5</v>
      </c>
      <c r="CV16" s="305">
        <v>10.5</v>
      </c>
      <c r="CW16" s="305">
        <v>10.5</v>
      </c>
      <c r="CX16" s="305">
        <v>10.5</v>
      </c>
      <c r="CY16" s="305">
        <v>10.5</v>
      </c>
      <c r="CZ16" s="305">
        <v>10.5</v>
      </c>
      <c r="DA16" s="305">
        <v>5</v>
      </c>
      <c r="DB16" s="84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228">
        <v>5</v>
      </c>
      <c r="DP16" s="228">
        <v>10.5</v>
      </c>
      <c r="DQ16" s="228">
        <v>10.5</v>
      </c>
      <c r="DR16" s="228">
        <v>10.5</v>
      </c>
      <c r="DS16" s="228">
        <v>10.5</v>
      </c>
      <c r="DT16" s="228">
        <v>10.5</v>
      </c>
      <c r="DU16" s="228">
        <v>10.5</v>
      </c>
      <c r="DV16" s="228">
        <v>10.5</v>
      </c>
      <c r="DW16" s="228">
        <v>10.5</v>
      </c>
      <c r="DX16" s="228">
        <v>10.5</v>
      </c>
      <c r="DY16" s="228">
        <v>10.5</v>
      </c>
      <c r="DZ16" s="228">
        <v>10.5</v>
      </c>
      <c r="EA16" s="228">
        <v>10.5</v>
      </c>
      <c r="EB16" s="228">
        <v>10.5</v>
      </c>
      <c r="EC16" s="228">
        <v>5</v>
      </c>
      <c r="ED16" s="83"/>
      <c r="EE16" s="83"/>
      <c r="EF16" s="83"/>
      <c r="EG16" s="85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305">
        <v>5</v>
      </c>
      <c r="EY16" s="305">
        <v>10.5</v>
      </c>
      <c r="EZ16" s="83">
        <v>10.5</v>
      </c>
      <c r="FA16" s="83">
        <v>10.5</v>
      </c>
      <c r="FB16" s="83">
        <v>10.5</v>
      </c>
      <c r="FC16" s="83">
        <v>10.5</v>
      </c>
      <c r="FD16" s="83">
        <v>10.5</v>
      </c>
      <c r="FE16" s="83">
        <v>10.5</v>
      </c>
      <c r="FF16" s="83">
        <v>10.5</v>
      </c>
      <c r="FG16" s="83">
        <v>10.5</v>
      </c>
      <c r="FH16" s="83">
        <v>10.5</v>
      </c>
      <c r="FI16" s="83">
        <v>10.5</v>
      </c>
      <c r="FJ16" s="83">
        <v>10.5</v>
      </c>
      <c r="FK16" s="83">
        <v>10.5</v>
      </c>
      <c r="FL16" s="85">
        <v>10.5</v>
      </c>
      <c r="FM16" s="83">
        <v>10.5</v>
      </c>
      <c r="FN16" s="83">
        <v>10.5</v>
      </c>
      <c r="FO16" s="83">
        <v>10.5</v>
      </c>
      <c r="FP16" s="83">
        <v>10.5</v>
      </c>
      <c r="FQ16" s="83">
        <v>10.5</v>
      </c>
      <c r="FR16" s="83">
        <v>10.5</v>
      </c>
      <c r="FS16" s="83">
        <v>10.5</v>
      </c>
      <c r="FT16" s="83">
        <v>10.5</v>
      </c>
      <c r="FU16" s="83">
        <v>10.5</v>
      </c>
      <c r="FV16" s="83">
        <v>10.5</v>
      </c>
      <c r="FW16" s="83">
        <v>10.5</v>
      </c>
      <c r="FX16" s="83">
        <v>10.5</v>
      </c>
      <c r="FY16" s="381">
        <v>10.5</v>
      </c>
      <c r="FZ16" s="83">
        <v>5</v>
      </c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4"/>
      <c r="GP16" s="85"/>
      <c r="GQ16" s="83"/>
      <c r="GR16" s="83"/>
      <c r="GS16" s="83"/>
      <c r="GT16" s="83"/>
      <c r="GU16" s="358">
        <v>5</v>
      </c>
      <c r="GV16" s="358">
        <v>10.5</v>
      </c>
      <c r="GW16" s="358">
        <v>10.5</v>
      </c>
      <c r="GX16" s="358">
        <v>10.5</v>
      </c>
      <c r="GY16" s="358">
        <v>10.5</v>
      </c>
      <c r="GZ16" s="358">
        <v>10.5</v>
      </c>
      <c r="HA16" s="358">
        <v>10.5</v>
      </c>
      <c r="HB16" s="227">
        <v>5</v>
      </c>
      <c r="HC16" s="227">
        <v>10.5</v>
      </c>
      <c r="HD16" s="227">
        <v>10.5</v>
      </c>
      <c r="HE16" s="227">
        <v>10.5</v>
      </c>
      <c r="HF16" s="227">
        <v>10.5</v>
      </c>
      <c r="HG16" s="227">
        <v>10.5</v>
      </c>
      <c r="HH16" s="227">
        <v>10.5</v>
      </c>
      <c r="HI16" s="227">
        <v>10.5</v>
      </c>
      <c r="HJ16" s="227">
        <v>10.5</v>
      </c>
      <c r="HK16" s="227">
        <v>10.5</v>
      </c>
      <c r="HL16" s="227">
        <v>10.5</v>
      </c>
      <c r="HM16" s="227">
        <v>10.5</v>
      </c>
      <c r="HN16" s="227">
        <v>10.5</v>
      </c>
      <c r="HO16" s="227">
        <v>10.5</v>
      </c>
      <c r="HP16" s="227">
        <v>5</v>
      </c>
      <c r="HQ16" s="83"/>
      <c r="HR16" s="83"/>
      <c r="HS16" s="83"/>
      <c r="HT16" s="83"/>
      <c r="HU16" s="85"/>
      <c r="HV16" s="83"/>
      <c r="HW16" s="83"/>
      <c r="HX16" s="83"/>
      <c r="HY16" s="83"/>
      <c r="HZ16" s="83"/>
      <c r="IA16" s="83"/>
      <c r="IB16" s="83"/>
      <c r="IC16" s="83"/>
      <c r="ID16" s="83">
        <v>5</v>
      </c>
      <c r="IE16" s="83">
        <v>10.5</v>
      </c>
      <c r="IF16" s="83">
        <v>10.5</v>
      </c>
      <c r="IG16" s="83">
        <v>10.5</v>
      </c>
      <c r="IH16" s="83">
        <v>10.5</v>
      </c>
      <c r="II16" s="83">
        <v>10.5</v>
      </c>
      <c r="IJ16" s="83">
        <v>10.5</v>
      </c>
      <c r="IK16" s="83">
        <v>10.5</v>
      </c>
      <c r="IL16" s="83">
        <v>10.5</v>
      </c>
      <c r="IM16" s="83">
        <v>10.5</v>
      </c>
      <c r="IN16" s="83">
        <v>10.5</v>
      </c>
      <c r="IO16" s="83">
        <v>10.5</v>
      </c>
      <c r="IP16" s="83">
        <v>10.5</v>
      </c>
      <c r="IQ16" s="83">
        <v>10.5</v>
      </c>
      <c r="IR16" s="83">
        <v>5</v>
      </c>
      <c r="IS16" s="83"/>
      <c r="IT16" s="83"/>
      <c r="IU16" s="83"/>
      <c r="IV16" s="83"/>
      <c r="IW16" s="83"/>
      <c r="IX16" s="83"/>
      <c r="IY16" s="84"/>
      <c r="IZ16" s="83"/>
      <c r="JA16" s="83"/>
      <c r="JB16" s="83"/>
      <c r="JC16" s="83"/>
      <c r="JD16" s="83"/>
      <c r="JE16" s="83"/>
      <c r="JF16" s="227">
        <v>4</v>
      </c>
      <c r="JG16" s="227">
        <v>10.5</v>
      </c>
      <c r="JH16" s="227">
        <v>10.5</v>
      </c>
      <c r="JI16" s="227">
        <v>10.5</v>
      </c>
      <c r="JJ16" s="227">
        <v>6.5</v>
      </c>
      <c r="JK16" s="647">
        <v>10.5</v>
      </c>
      <c r="JL16" s="648">
        <v>10.5</v>
      </c>
      <c r="JM16" s="648">
        <v>10.5</v>
      </c>
      <c r="JN16" s="648">
        <v>10.5</v>
      </c>
      <c r="JO16" s="648">
        <v>10.5</v>
      </c>
      <c r="JP16" s="648">
        <v>10.5</v>
      </c>
      <c r="JQ16" s="648">
        <v>10.5</v>
      </c>
      <c r="JR16" s="649">
        <v>10.5</v>
      </c>
      <c r="JS16" s="227">
        <v>4</v>
      </c>
      <c r="JT16" s="227">
        <v>6.5</v>
      </c>
      <c r="JU16" s="83"/>
      <c r="JV16" s="83"/>
      <c r="JW16" s="83"/>
      <c r="JX16" s="83"/>
      <c r="JY16" s="83"/>
      <c r="JZ16" s="83"/>
      <c r="KA16" s="83"/>
      <c r="KB16" s="83"/>
      <c r="KC16" s="84"/>
      <c r="KD16" s="83"/>
      <c r="KE16" s="83"/>
      <c r="KF16" s="83"/>
      <c r="KG16" s="83"/>
      <c r="KH16" s="83">
        <v>5</v>
      </c>
      <c r="KI16" s="83">
        <v>10.5</v>
      </c>
      <c r="KJ16" s="83">
        <v>10.5</v>
      </c>
      <c r="KK16" s="83">
        <v>10.5</v>
      </c>
      <c r="KL16" s="83">
        <v>10.5</v>
      </c>
      <c r="KM16" s="83">
        <v>10.5</v>
      </c>
      <c r="KN16" s="83">
        <v>10.5</v>
      </c>
      <c r="KO16" s="83">
        <v>10.5</v>
      </c>
      <c r="KP16" s="83">
        <v>10.5</v>
      </c>
      <c r="KQ16" s="83">
        <v>10.5</v>
      </c>
      <c r="KR16" s="83">
        <v>10.5</v>
      </c>
      <c r="KS16" s="83">
        <v>10.5</v>
      </c>
      <c r="KT16" s="83">
        <v>10.5</v>
      </c>
      <c r="KU16" s="83">
        <v>10.5</v>
      </c>
      <c r="KV16" s="83">
        <v>5</v>
      </c>
      <c r="KW16" s="83"/>
      <c r="KX16" s="83"/>
      <c r="KY16" s="83"/>
      <c r="KZ16" s="83"/>
      <c r="LA16" s="83"/>
      <c r="LB16" s="83"/>
      <c r="LC16" s="83"/>
      <c r="LD16" s="83"/>
      <c r="LE16" s="83"/>
      <c r="LF16" s="83"/>
      <c r="LG16" s="83"/>
      <c r="LH16" s="83"/>
      <c r="LI16" s="85"/>
      <c r="LJ16" s="227">
        <v>5</v>
      </c>
      <c r="LK16" s="227">
        <v>10.5</v>
      </c>
      <c r="LL16" s="227">
        <v>10.5</v>
      </c>
      <c r="LM16" s="227">
        <v>10.5</v>
      </c>
      <c r="LN16" s="227">
        <v>10.5</v>
      </c>
      <c r="LO16" s="227">
        <v>10.5</v>
      </c>
      <c r="LP16" s="227">
        <v>10.5</v>
      </c>
      <c r="LQ16" s="227">
        <v>10.5</v>
      </c>
      <c r="LR16" s="227">
        <v>10.5</v>
      </c>
      <c r="LS16" s="227">
        <v>10.5</v>
      </c>
      <c r="LT16" s="227">
        <v>10.5</v>
      </c>
      <c r="LU16" s="227">
        <v>10.5</v>
      </c>
      <c r="LV16" s="227">
        <v>10.5</v>
      </c>
      <c r="LW16" s="227">
        <v>10.5</v>
      </c>
      <c r="LX16" s="227">
        <v>5</v>
      </c>
      <c r="LY16" s="83"/>
      <c r="LZ16" s="83"/>
      <c r="MA16" s="83"/>
      <c r="MB16" s="83"/>
      <c r="MC16" s="83"/>
      <c r="MD16" s="83"/>
      <c r="ME16" s="83"/>
      <c r="MF16" s="83"/>
      <c r="MG16" s="83"/>
      <c r="MH16" s="83"/>
      <c r="MI16" s="83"/>
      <c r="MJ16" s="83"/>
      <c r="MK16" s="83"/>
      <c r="ML16" s="409">
        <v>5</v>
      </c>
      <c r="MM16" s="316">
        <v>10.5</v>
      </c>
      <c r="MN16" s="304">
        <v>10.5</v>
      </c>
      <c r="MO16" s="304">
        <v>10.5</v>
      </c>
      <c r="MP16" s="304">
        <v>10.5</v>
      </c>
      <c r="MQ16" s="703">
        <v>10.5</v>
      </c>
      <c r="MR16" s="704">
        <v>10.5</v>
      </c>
      <c r="MS16" s="704">
        <v>10.5</v>
      </c>
      <c r="MT16" s="704">
        <v>10.5</v>
      </c>
      <c r="MU16" s="680">
        <v>10.5</v>
      </c>
      <c r="MV16" s="304">
        <v>10.5</v>
      </c>
      <c r="MW16" s="304">
        <v>10.5</v>
      </c>
      <c r="MX16" s="304">
        <v>5</v>
      </c>
      <c r="MY16" s="464"/>
      <c r="MZ16" s="465"/>
      <c r="NA16" s="83"/>
      <c r="NB16" s="83"/>
      <c r="NC16" s="83"/>
      <c r="ND16" s="83"/>
      <c r="NE16" s="83"/>
      <c r="NF16" s="83"/>
      <c r="NG16" s="83"/>
      <c r="NH16" s="83"/>
      <c r="NI16" s="83"/>
      <c r="NJ16" s="83"/>
      <c r="NK16" s="83"/>
      <c r="NL16" s="83"/>
      <c r="NM16" s="83"/>
      <c r="NN16" s="227">
        <v>5</v>
      </c>
      <c r="NO16" s="227">
        <v>10.5</v>
      </c>
      <c r="NP16" s="227">
        <v>10.5</v>
      </c>
      <c r="NQ16" s="229">
        <v>10.5</v>
      </c>
      <c r="NR16" s="226">
        <v>10.5</v>
      </c>
      <c r="NS16" s="227">
        <v>10.5</v>
      </c>
      <c r="NT16" s="227">
        <v>10.5</v>
      </c>
      <c r="NU16" s="227">
        <v>5</v>
      </c>
      <c r="NV16" s="83"/>
      <c r="NW16" s="83"/>
      <c r="NX16" s="83"/>
      <c r="NY16" s="83"/>
      <c r="NZ16" s="83"/>
      <c r="OA16" s="83"/>
      <c r="OB16" s="83"/>
      <c r="OC16" s="83"/>
      <c r="OD16" s="83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3"/>
      <c r="OU16" s="83"/>
      <c r="OV16" s="84"/>
    </row>
    <row r="17" spans="1:412" ht="16.5" thickBot="1" x14ac:dyDescent="0.3">
      <c r="A17" s="125"/>
      <c r="B17" s="602" t="s">
        <v>76</v>
      </c>
      <c r="C17" s="600" t="str">
        <f>LEFT(B17,FIND(" ",B17))</f>
        <v xml:space="preserve">Набиев </v>
      </c>
      <c r="D17" s="596">
        <v>10</v>
      </c>
      <c r="E17" s="596">
        <v>4</v>
      </c>
      <c r="F17" s="597" t="s">
        <v>48</v>
      </c>
      <c r="G17" s="659">
        <v>18</v>
      </c>
      <c r="H17" s="603" t="s">
        <v>304</v>
      </c>
      <c r="I17" s="592"/>
      <c r="J17" s="368">
        <v>1995</v>
      </c>
      <c r="K17" s="368">
        <f ca="1">SUM($Q17:OFFSET($Q17,0,DATEVALUE("31.12."&amp;(YEAR(TODAY())))-DATEVALUE("01.01."&amp;YEAR(TODAY()))))</f>
        <v>1775.5</v>
      </c>
      <c r="L17" s="368">
        <f ca="1">SUM($Q17:OFFSET($Q17,0,TODAY()-DATEVALUE("01.01."&amp;YEAR(TODAY()))))</f>
        <v>1399</v>
      </c>
      <c r="M17" s="364">
        <f ca="1">COUNTIF($Q17:OFFSET($Q17,0,TODAY()-DATEVALUE("01.01."&amp;YEAR(TODAY()))),$M$3)</f>
        <v>0</v>
      </c>
      <c r="N17" s="364" t="e">
        <f ca="1">COUNTIFS($Q17:OFFSET($Q17,0,TODAY()-DATEVALUE("01.01."&amp;YEAR(TODAY()))),$N$3,#REF!:OFFSET(#REF!,0,TODAY()-DATEVALUE("01.01."&amp;YEAR(TODAY()))),"&lt;&gt;вс")</f>
        <v>#REF!</v>
      </c>
      <c r="O17" s="364">
        <f ca="1">COUNTIF($Q17:OFFSET($Q17,0,TODAY()-DATEVALUE("01.01."&amp;YEAR(TODAY()))),"БЛ")</f>
        <v>14</v>
      </c>
      <c r="P17" s="364" t="e">
        <f ca="1">COUNTIFS($Q17:OFFSET($Q17,0,TODAY()-DATEVALUE("01.01."&amp;YEAR(TODAY()))),"К",#REF!:OFFSET(#REF!,0,TODAY()-DATEVALUE("01.01."&amp;YEAR(TODAY()))),"&lt;&gt;вс",#REF!:OFFSET(#REF!,0,TODAY()-DATEVALUE("01.01."&amp;YEAR(TODAY()))),"&lt;&gt;сб")*8</f>
        <v>#REF!</v>
      </c>
      <c r="Q17" s="268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305">
        <v>5</v>
      </c>
      <c r="AC17" s="305">
        <v>10.5</v>
      </c>
      <c r="AD17" s="305">
        <v>10.5</v>
      </c>
      <c r="AE17" s="305">
        <v>10.5</v>
      </c>
      <c r="AF17" s="305">
        <v>10.5</v>
      </c>
      <c r="AG17" s="305">
        <v>10.5</v>
      </c>
      <c r="AH17" s="305">
        <v>10.5</v>
      </c>
      <c r="AI17" s="305">
        <v>10.5</v>
      </c>
      <c r="AJ17" s="305">
        <v>10.5</v>
      </c>
      <c r="AK17" s="305">
        <v>10.5</v>
      </c>
      <c r="AL17" s="305">
        <v>10.5</v>
      </c>
      <c r="AM17" s="305">
        <v>10.5</v>
      </c>
      <c r="AN17" s="305">
        <v>10.5</v>
      </c>
      <c r="AO17" s="305">
        <v>10.5</v>
      </c>
      <c r="AP17" s="305">
        <v>10.5</v>
      </c>
      <c r="AQ17" s="305">
        <v>10.5</v>
      </c>
      <c r="AR17" s="305">
        <v>5</v>
      </c>
      <c r="AS17" s="92"/>
      <c r="AT17" s="92"/>
      <c r="AU17" s="92"/>
      <c r="AV17" s="85"/>
      <c r="AW17" s="83"/>
      <c r="AX17" s="83"/>
      <c r="AY17" s="83"/>
      <c r="AZ17" s="83"/>
      <c r="BA17" s="83"/>
      <c r="BB17" s="83" t="s">
        <v>371</v>
      </c>
      <c r="BC17" s="83" t="s">
        <v>371</v>
      </c>
      <c r="BD17" s="458">
        <v>5</v>
      </c>
      <c r="BE17" s="459">
        <v>10.5</v>
      </c>
      <c r="BF17" s="460">
        <v>10.5</v>
      </c>
      <c r="BG17" s="356">
        <v>10.5</v>
      </c>
      <c r="BH17" s="356">
        <v>10.5</v>
      </c>
      <c r="BI17" s="356">
        <v>10.5</v>
      </c>
      <c r="BJ17" s="356">
        <v>10.5</v>
      </c>
      <c r="BK17" s="356">
        <v>10.5</v>
      </c>
      <c r="BL17" s="356">
        <v>10.5</v>
      </c>
      <c r="BM17" s="356">
        <v>10.5</v>
      </c>
      <c r="BN17" s="356">
        <v>10.5</v>
      </c>
      <c r="BO17" s="356">
        <v>10.5</v>
      </c>
      <c r="BP17" s="356">
        <v>5</v>
      </c>
      <c r="BQ17" s="249" t="s">
        <v>379</v>
      </c>
      <c r="BR17" s="249" t="s">
        <v>379</v>
      </c>
      <c r="BS17" s="249" t="s">
        <v>379</v>
      </c>
      <c r="BT17" s="249" t="s">
        <v>379</v>
      </c>
      <c r="BU17" s="249" t="s">
        <v>379</v>
      </c>
      <c r="BV17" s="249"/>
      <c r="BW17" s="249" t="s">
        <v>379</v>
      </c>
      <c r="BX17" s="258" t="s">
        <v>379</v>
      </c>
      <c r="BY17" s="249" t="s">
        <v>379</v>
      </c>
      <c r="BZ17" s="249" t="s">
        <v>379</v>
      </c>
      <c r="CA17" s="249" t="s">
        <v>379</v>
      </c>
      <c r="CB17" s="249" t="s">
        <v>379</v>
      </c>
      <c r="CC17" s="249"/>
      <c r="CD17" s="249" t="s">
        <v>379</v>
      </c>
      <c r="CE17" s="249"/>
      <c r="CF17" s="358">
        <v>5</v>
      </c>
      <c r="CG17" s="358">
        <v>10.5</v>
      </c>
      <c r="CH17" s="227">
        <v>10.5</v>
      </c>
      <c r="CI17" s="227">
        <v>10.5</v>
      </c>
      <c r="CJ17" s="227">
        <v>10.5</v>
      </c>
      <c r="CK17" s="461">
        <v>10.5</v>
      </c>
      <c r="CL17" s="462">
        <v>10.5</v>
      </c>
      <c r="CM17" s="463">
        <v>10.5</v>
      </c>
      <c r="CN17" s="227">
        <v>10.5</v>
      </c>
      <c r="CO17" s="227">
        <v>10.5</v>
      </c>
      <c r="CP17" s="227">
        <v>10.5</v>
      </c>
      <c r="CQ17" s="227">
        <v>10.5</v>
      </c>
      <c r="CR17" s="227">
        <v>10.5</v>
      </c>
      <c r="CS17" s="227">
        <v>10.5</v>
      </c>
      <c r="CT17" s="227">
        <v>6.5</v>
      </c>
      <c r="CU17" s="83"/>
      <c r="CV17" s="83"/>
      <c r="CW17" s="83"/>
      <c r="CX17" s="83"/>
      <c r="CY17" s="83"/>
      <c r="CZ17" s="83"/>
      <c r="DA17" s="83"/>
      <c r="DB17" s="84"/>
      <c r="DC17" s="83"/>
      <c r="DD17" s="83"/>
      <c r="DE17" s="83"/>
      <c r="DF17" s="83"/>
      <c r="DG17" s="83"/>
      <c r="DH17" s="225">
        <v>5</v>
      </c>
      <c r="DI17" s="225">
        <v>10.5</v>
      </c>
      <c r="DJ17" s="225">
        <v>10.5</v>
      </c>
      <c r="DK17" s="225">
        <v>10.5</v>
      </c>
      <c r="DL17" s="225">
        <v>10.5</v>
      </c>
      <c r="DM17" s="225">
        <v>10.5</v>
      </c>
      <c r="DN17" s="225">
        <v>10.5</v>
      </c>
      <c r="DO17" s="225">
        <v>10.5</v>
      </c>
      <c r="DP17" s="225">
        <v>10.5</v>
      </c>
      <c r="DQ17" s="225">
        <v>10.5</v>
      </c>
      <c r="DR17" s="225">
        <v>10.5</v>
      </c>
      <c r="DS17" s="225">
        <v>10.5</v>
      </c>
      <c r="DT17" s="225">
        <v>5</v>
      </c>
      <c r="DU17" s="249" t="s">
        <v>379</v>
      </c>
      <c r="DV17" s="249" t="s">
        <v>379</v>
      </c>
      <c r="DW17" s="249" t="s">
        <v>379</v>
      </c>
      <c r="DX17" s="249" t="s">
        <v>379</v>
      </c>
      <c r="DY17" s="249" t="s">
        <v>379</v>
      </c>
      <c r="DZ17" s="249"/>
      <c r="EA17" s="249" t="s">
        <v>379</v>
      </c>
      <c r="EB17" s="249" t="s">
        <v>379</v>
      </c>
      <c r="EC17" s="249" t="s">
        <v>379</v>
      </c>
      <c r="ED17" s="249" t="s">
        <v>379</v>
      </c>
      <c r="EE17" s="249" t="s">
        <v>379</v>
      </c>
      <c r="EF17" s="249" t="s">
        <v>379</v>
      </c>
      <c r="EG17" s="258"/>
      <c r="EH17" s="249"/>
      <c r="EI17" s="249" t="s">
        <v>379</v>
      </c>
      <c r="EJ17" s="304">
        <v>5</v>
      </c>
      <c r="EK17" s="304">
        <v>10.5</v>
      </c>
      <c r="EL17" s="304">
        <v>10.5</v>
      </c>
      <c r="EM17" s="304">
        <v>10.5</v>
      </c>
      <c r="EN17" s="304">
        <v>10.5</v>
      </c>
      <c r="EO17" s="304">
        <v>10.5</v>
      </c>
      <c r="EP17" s="304">
        <v>10.5</v>
      </c>
      <c r="EQ17" s="304">
        <v>5</v>
      </c>
      <c r="ER17" s="270" t="s">
        <v>379</v>
      </c>
      <c r="ES17" s="83"/>
      <c r="ET17" s="83"/>
      <c r="EU17" s="83"/>
      <c r="EV17" s="83"/>
      <c r="EW17" s="83"/>
      <c r="EX17" s="227">
        <v>4</v>
      </c>
      <c r="EY17" s="227">
        <v>10.5</v>
      </c>
      <c r="EZ17" s="227">
        <v>10.5</v>
      </c>
      <c r="FA17" s="227">
        <v>10.5</v>
      </c>
      <c r="FB17" s="227">
        <v>10.5</v>
      </c>
      <c r="FC17" s="227">
        <v>10.5</v>
      </c>
      <c r="FD17" s="227">
        <v>10.5</v>
      </c>
      <c r="FE17" s="227">
        <v>10.5</v>
      </c>
      <c r="FF17" s="227">
        <v>10.5</v>
      </c>
      <c r="FG17" s="227">
        <v>10.5</v>
      </c>
      <c r="FH17" s="227">
        <v>10.5</v>
      </c>
      <c r="FI17" s="227">
        <v>10.5</v>
      </c>
      <c r="FJ17" s="227">
        <v>10.5</v>
      </c>
      <c r="FK17" s="227">
        <v>10.5</v>
      </c>
      <c r="FL17" s="226">
        <v>10.5</v>
      </c>
      <c r="FM17" s="227">
        <v>10.5</v>
      </c>
      <c r="FN17" s="227">
        <v>10.5</v>
      </c>
      <c r="FO17" s="227">
        <v>10.5</v>
      </c>
      <c r="FP17" s="227">
        <v>10.5</v>
      </c>
      <c r="FQ17" s="227">
        <v>10.5</v>
      </c>
      <c r="FR17" s="227">
        <v>10.5</v>
      </c>
      <c r="FS17" s="227">
        <v>5</v>
      </c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571" t="s">
        <v>362</v>
      </c>
      <c r="GO17" s="572" t="s">
        <v>362</v>
      </c>
      <c r="GP17" s="573" t="s">
        <v>362</v>
      </c>
      <c r="GQ17" s="571" t="s">
        <v>362</v>
      </c>
      <c r="GR17" s="571" t="s">
        <v>362</v>
      </c>
      <c r="GS17" s="571" t="s">
        <v>362</v>
      </c>
      <c r="GT17" s="571" t="s">
        <v>362</v>
      </c>
      <c r="GU17" s="83" t="s">
        <v>362</v>
      </c>
      <c r="GV17" s="321" t="s">
        <v>362</v>
      </c>
      <c r="GW17" s="321" t="s">
        <v>362</v>
      </c>
      <c r="GX17" s="321" t="s">
        <v>362</v>
      </c>
      <c r="GY17" s="321" t="s">
        <v>362</v>
      </c>
      <c r="GZ17" s="321" t="s">
        <v>362</v>
      </c>
      <c r="HA17" s="321" t="s">
        <v>362</v>
      </c>
      <c r="HB17" s="355">
        <v>5</v>
      </c>
      <c r="HC17" s="355">
        <v>10.5</v>
      </c>
      <c r="HD17" s="355">
        <v>10.5</v>
      </c>
      <c r="HE17" s="355">
        <v>10.5</v>
      </c>
      <c r="HF17" s="355">
        <v>10.5</v>
      </c>
      <c r="HG17" s="355">
        <v>10.5</v>
      </c>
      <c r="HH17" s="355">
        <v>10.5</v>
      </c>
      <c r="HI17" s="355">
        <v>10.5</v>
      </c>
      <c r="HJ17" s="355">
        <v>10.5</v>
      </c>
      <c r="HK17" s="355">
        <v>10.5</v>
      </c>
      <c r="HL17" s="355">
        <v>10.5</v>
      </c>
      <c r="HM17" s="355">
        <v>10.5</v>
      </c>
      <c r="HN17" s="355">
        <v>10.5</v>
      </c>
      <c r="HO17" s="355">
        <v>10.5</v>
      </c>
      <c r="HP17" s="355">
        <v>5</v>
      </c>
      <c r="HQ17" s="83"/>
      <c r="HR17" s="83"/>
      <c r="HS17" s="83"/>
      <c r="HT17" s="83"/>
      <c r="HU17" s="85"/>
      <c r="HV17" s="83"/>
      <c r="HW17" s="83"/>
      <c r="HX17" s="83"/>
      <c r="HY17" s="83"/>
      <c r="HZ17" s="83"/>
      <c r="IA17" s="83"/>
      <c r="IB17" s="83"/>
      <c r="IC17" s="83"/>
      <c r="ID17" s="227">
        <v>5</v>
      </c>
      <c r="IE17" s="227">
        <v>10.5</v>
      </c>
      <c r="IF17" s="227">
        <v>10.5</v>
      </c>
      <c r="IG17" s="227">
        <v>10.5</v>
      </c>
      <c r="IH17" s="227">
        <v>10.5</v>
      </c>
      <c r="II17" s="227">
        <v>10.5</v>
      </c>
      <c r="IJ17" s="227">
        <v>10.5</v>
      </c>
      <c r="IK17" s="227">
        <v>10.5</v>
      </c>
      <c r="IL17" s="227">
        <v>10.5</v>
      </c>
      <c r="IM17" s="227">
        <v>10.5</v>
      </c>
      <c r="IN17" s="227">
        <v>10.5</v>
      </c>
      <c r="IO17" s="227">
        <v>10.5</v>
      </c>
      <c r="IP17" s="227">
        <v>10.5</v>
      </c>
      <c r="IQ17" s="227">
        <v>10.5</v>
      </c>
      <c r="IR17" s="227">
        <v>6.5</v>
      </c>
      <c r="IS17" s="83"/>
      <c r="IT17" s="83"/>
      <c r="IU17" s="83"/>
      <c r="IV17" s="83"/>
      <c r="IW17" s="83"/>
      <c r="IX17" s="83"/>
      <c r="IY17" s="84"/>
      <c r="IZ17" s="83"/>
      <c r="JA17" s="83"/>
      <c r="JB17" s="83"/>
      <c r="JC17" s="83"/>
      <c r="JD17" s="83"/>
      <c r="JE17" s="83"/>
      <c r="JF17" s="358">
        <v>5</v>
      </c>
      <c r="JG17" s="358">
        <v>10.5</v>
      </c>
      <c r="JH17" s="358">
        <v>10.5</v>
      </c>
      <c r="JI17" s="358">
        <v>10.5</v>
      </c>
      <c r="JJ17" s="358">
        <v>10.5</v>
      </c>
      <c r="JK17" s="321">
        <v>10.5</v>
      </c>
      <c r="JL17" s="321">
        <v>10.5</v>
      </c>
      <c r="JM17" s="321">
        <v>10.5</v>
      </c>
      <c r="JN17" s="321">
        <v>10.5</v>
      </c>
      <c r="JO17" s="321">
        <v>10.5</v>
      </c>
      <c r="JP17" s="321">
        <v>10.5</v>
      </c>
      <c r="JQ17" s="321">
        <v>10.5</v>
      </c>
      <c r="JR17" s="321">
        <v>10.5</v>
      </c>
      <c r="JS17" s="83">
        <v>10.5</v>
      </c>
      <c r="JT17" s="83">
        <v>5</v>
      </c>
      <c r="JU17" s="83"/>
      <c r="JV17" s="83"/>
      <c r="JW17" s="83"/>
      <c r="JX17" s="83"/>
      <c r="JY17" s="83"/>
      <c r="JZ17" s="83"/>
      <c r="KA17" s="83"/>
      <c r="KB17" s="83"/>
      <c r="KC17" s="84"/>
      <c r="KD17" s="83"/>
      <c r="KE17" s="83"/>
      <c r="KF17" s="83"/>
      <c r="KG17" s="83"/>
      <c r="KH17" s="227">
        <v>5</v>
      </c>
      <c r="KI17" s="227">
        <v>10.5</v>
      </c>
      <c r="KJ17" s="227">
        <v>10.5</v>
      </c>
      <c r="KK17" s="227">
        <v>10.5</v>
      </c>
      <c r="KL17" s="227">
        <v>10.5</v>
      </c>
      <c r="KM17" s="227">
        <v>10.5</v>
      </c>
      <c r="KN17" s="227">
        <v>10.5</v>
      </c>
      <c r="KO17" s="227">
        <v>10.5</v>
      </c>
      <c r="KP17" s="227">
        <v>10.5</v>
      </c>
      <c r="KQ17" s="227">
        <v>10.5</v>
      </c>
      <c r="KR17" s="227">
        <v>10.5</v>
      </c>
      <c r="KS17" s="227">
        <v>10.5</v>
      </c>
      <c r="KT17" s="227">
        <v>10.5</v>
      </c>
      <c r="KU17" s="227">
        <v>10.5</v>
      </c>
      <c r="KV17" s="227">
        <v>5</v>
      </c>
      <c r="KW17" s="83"/>
      <c r="KX17" s="83"/>
      <c r="KY17" s="83"/>
      <c r="KZ17" s="83"/>
      <c r="LA17" s="83"/>
      <c r="LB17" s="83"/>
      <c r="LC17" s="83"/>
      <c r="LD17" s="83"/>
      <c r="LE17" s="83"/>
      <c r="LF17" s="83"/>
      <c r="LG17" s="83"/>
      <c r="LH17" s="83"/>
      <c r="LI17" s="85"/>
      <c r="LJ17" s="83">
        <v>5</v>
      </c>
      <c r="LK17" s="83">
        <v>10.5</v>
      </c>
      <c r="LL17" s="83">
        <v>10.5</v>
      </c>
      <c r="LM17" s="83">
        <v>10.5</v>
      </c>
      <c r="LN17" s="83">
        <v>10.5</v>
      </c>
      <c r="LO17" s="464">
        <v>10.5</v>
      </c>
      <c r="LP17" s="552">
        <v>10.5</v>
      </c>
      <c r="LQ17" s="552">
        <v>10.5</v>
      </c>
      <c r="LR17" s="552">
        <v>10.5</v>
      </c>
      <c r="LS17" s="680">
        <v>10.5</v>
      </c>
      <c r="LT17" s="83">
        <v>10.5</v>
      </c>
      <c r="LU17" s="83">
        <v>10.5</v>
      </c>
      <c r="LV17" s="83">
        <v>10.5</v>
      </c>
      <c r="LW17" s="83">
        <v>10.5</v>
      </c>
      <c r="LX17" s="83">
        <v>5</v>
      </c>
      <c r="LY17" s="83"/>
      <c r="LZ17" s="83"/>
      <c r="MA17" s="83"/>
      <c r="MB17" s="83"/>
      <c r="MC17" s="83"/>
      <c r="MD17" s="83"/>
      <c r="ME17" s="83"/>
      <c r="MF17" s="83"/>
      <c r="MG17" s="83"/>
      <c r="MH17" s="83"/>
      <c r="MI17" s="83"/>
      <c r="MJ17" s="83"/>
      <c r="MK17" s="83"/>
      <c r="ML17" s="227">
        <v>5</v>
      </c>
      <c r="MM17" s="226">
        <v>10.5</v>
      </c>
      <c r="MN17" s="227">
        <v>10.5</v>
      </c>
      <c r="MO17" s="227">
        <v>10.5</v>
      </c>
      <c r="MP17" s="227">
        <v>10.5</v>
      </c>
      <c r="MQ17" s="227">
        <v>10.5</v>
      </c>
      <c r="MR17" s="227">
        <v>10.5</v>
      </c>
      <c r="MS17" s="227">
        <v>10.5</v>
      </c>
      <c r="MT17" s="227">
        <v>10.5</v>
      </c>
      <c r="MU17" s="227">
        <v>10.5</v>
      </c>
      <c r="MV17" s="227">
        <v>10.5</v>
      </c>
      <c r="MW17" s="227">
        <v>10.5</v>
      </c>
      <c r="MX17" s="227">
        <v>10.5</v>
      </c>
      <c r="MY17" s="227">
        <v>10.5</v>
      </c>
      <c r="MZ17" s="227">
        <v>5</v>
      </c>
      <c r="NA17" s="83"/>
      <c r="NB17" s="83"/>
      <c r="NC17" s="83"/>
      <c r="ND17" s="83"/>
      <c r="NE17" s="83"/>
      <c r="NF17" s="83"/>
      <c r="NG17" s="83"/>
      <c r="NH17" s="83"/>
      <c r="NI17" s="83"/>
      <c r="NJ17" s="83"/>
      <c r="NK17" s="83"/>
      <c r="NL17" s="83"/>
      <c r="NM17" s="83"/>
      <c r="NN17" s="83">
        <v>5</v>
      </c>
      <c r="NO17" s="83">
        <v>10.5</v>
      </c>
      <c r="NP17" s="83">
        <v>10.5</v>
      </c>
      <c r="NQ17" s="84">
        <v>10.5</v>
      </c>
      <c r="NR17" s="85">
        <v>10.5</v>
      </c>
      <c r="NS17" s="83">
        <v>10.5</v>
      </c>
      <c r="NT17" s="83">
        <v>10.5</v>
      </c>
      <c r="NU17" s="83">
        <v>10.5</v>
      </c>
      <c r="NV17" s="83"/>
      <c r="NW17" s="83"/>
      <c r="NX17" s="83"/>
      <c r="NY17" s="83"/>
      <c r="NZ17" s="83"/>
      <c r="OA17" s="83"/>
      <c r="OB17" s="83"/>
      <c r="OC17" s="83"/>
      <c r="OD17" s="83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3"/>
      <c r="OT17" s="83"/>
      <c r="OU17" s="83"/>
      <c r="OV17" s="84"/>
    </row>
    <row r="18" spans="1:412" ht="16.5" thickBot="1" x14ac:dyDescent="0.3">
      <c r="A18" s="125"/>
      <c r="B18" s="600" t="s">
        <v>66</v>
      </c>
      <c r="C18" s="600" t="str">
        <f t="shared" si="0"/>
        <v xml:space="preserve">Аверьянихин </v>
      </c>
      <c r="D18" s="596">
        <v>5</v>
      </c>
      <c r="E18" s="596">
        <v>4</v>
      </c>
      <c r="F18" s="597" t="s">
        <v>51</v>
      </c>
      <c r="G18" s="659">
        <v>11</v>
      </c>
      <c r="H18" s="601" t="s">
        <v>303</v>
      </c>
      <c r="I18" s="592"/>
      <c r="J18" s="368">
        <v>1995</v>
      </c>
      <c r="K18" s="368" t="e">
        <f ca="1">SUM($Q18:OFFSET($Q18,0,DATEVALUE("31.12."&amp;(YEAR(TODAY())))-DATEVALUE("01.01."&amp;YEAR(TODAY()))))+COUNTIFS($Q18:OFFSET($Q18,0,DATEVALUE("31.12."&amp;(YEAR(TODAY())))-DATEVALUE("01.01."&amp;YEAR(TODAY()))),"К",#REF!:OFFSET(#REF!,0,DATEVALUE("31.12."&amp;(YEAR(TODAY())))-DATEVALUE("01.01."&amp;YEAR(TODAY()))),"&lt;&gt;вс",#REF!:OFFSET(#REF!,0,DATEVALUE("31.12."&amp;(YEAR(TODAY())))-DATEVALUE("01.01."&amp;YEAR(TODAY()))),"&lt;&gt;сб")*8</f>
        <v>#REF!</v>
      </c>
      <c r="L18" s="368">
        <f ca="1">SUM($Q18:OFFSET($Q18,0,TODAY()-DATEVALUE("01.01."&amp;YEAR(TODAY()))))</f>
        <v>1403</v>
      </c>
      <c r="M18" s="364">
        <f ca="1">COUNTIF($Q18:OFFSET($Q18,0,TODAY()-DATEVALUE("01.01."&amp;YEAR(TODAY()))),$M$3)</f>
        <v>0</v>
      </c>
      <c r="N18" s="364" t="e">
        <f ca="1">COUNTIFS($Q18:OFFSET($Q18,0,TODAY()-DATEVALUE("01.01."&amp;YEAR(TODAY()))),$N$3,#REF!:OFFSET(#REF!,0,TODAY()-DATEVALUE("01.01."&amp;YEAR(TODAY()))),"&lt;&gt;вс")</f>
        <v>#REF!</v>
      </c>
      <c r="O18" s="364">
        <f ca="1">COUNTIF($Q18:OFFSET($Q18,0,TODAY()-DATEVALUE("01.01."&amp;YEAR(TODAY()))),"БЛ")</f>
        <v>10</v>
      </c>
      <c r="P18" s="364" t="e">
        <f ca="1">COUNTIFS($Q18:OFFSET($Q18,0,TODAY()-DATEVALUE("01.01."&amp;YEAR(TODAY()))),"К",#REF!:OFFSET(#REF!,0,TODAY()-DATEVALUE("01.01."&amp;YEAR(TODAY()))),"&lt;&gt;вс",#REF!:OFFSET(#REF!,0,TODAY()-DATEVALUE("01.01."&amp;YEAR(TODAY()))),"&lt;&gt;сб")*8</f>
        <v>#REF!</v>
      </c>
      <c r="Q18" s="268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355">
        <v>5</v>
      </c>
      <c r="AC18" s="355">
        <v>10.5</v>
      </c>
      <c r="AD18" s="355">
        <v>10.5</v>
      </c>
      <c r="AE18" s="355">
        <v>10.5</v>
      </c>
      <c r="AF18" s="355">
        <v>10.5</v>
      </c>
      <c r="AG18" s="355">
        <v>10.5</v>
      </c>
      <c r="AH18" s="355">
        <v>10.5</v>
      </c>
      <c r="AI18" s="355">
        <v>10.5</v>
      </c>
      <c r="AJ18" s="355">
        <v>10.5</v>
      </c>
      <c r="AK18" s="355">
        <v>10.5</v>
      </c>
      <c r="AL18" s="355">
        <v>10.5</v>
      </c>
      <c r="AM18" s="355">
        <v>10.5</v>
      </c>
      <c r="AN18" s="355">
        <v>10.5</v>
      </c>
      <c r="AO18" s="355">
        <v>10.5</v>
      </c>
      <c r="AP18" s="355">
        <v>5</v>
      </c>
      <c r="AQ18" s="81"/>
      <c r="AR18" s="81"/>
      <c r="AS18" s="81"/>
      <c r="AT18" s="81"/>
      <c r="AU18" s="81"/>
      <c r="AV18" s="85"/>
      <c r="AW18" s="83"/>
      <c r="AX18" s="83"/>
      <c r="AY18" s="83"/>
      <c r="AZ18" s="83"/>
      <c r="BA18" s="83"/>
      <c r="BB18" s="83"/>
      <c r="BC18" s="83"/>
      <c r="BD18" s="464" t="s">
        <v>371</v>
      </c>
      <c r="BE18" s="465" t="s">
        <v>371</v>
      </c>
      <c r="BF18" s="305">
        <v>10.5</v>
      </c>
      <c r="BG18" s="305">
        <v>10.5</v>
      </c>
      <c r="BH18" s="305">
        <v>10.5</v>
      </c>
      <c r="BI18" s="305">
        <v>10.5</v>
      </c>
      <c r="BJ18" s="305">
        <v>10.5</v>
      </c>
      <c r="BK18" s="305">
        <v>10.5</v>
      </c>
      <c r="BL18" s="305">
        <v>10.5</v>
      </c>
      <c r="BM18" s="305">
        <v>10.5</v>
      </c>
      <c r="BN18" s="305">
        <v>10.5</v>
      </c>
      <c r="BO18" s="305">
        <v>10.5</v>
      </c>
      <c r="BP18" s="305">
        <v>10.5</v>
      </c>
      <c r="BQ18" s="305">
        <v>10.5</v>
      </c>
      <c r="BR18" s="126">
        <v>10.5</v>
      </c>
      <c r="BS18" s="126">
        <v>10.5</v>
      </c>
      <c r="BT18" s="126">
        <v>10.5</v>
      </c>
      <c r="BU18" s="126">
        <v>10.5</v>
      </c>
      <c r="BV18" s="126">
        <v>10.5</v>
      </c>
      <c r="BW18" s="126">
        <v>10.5</v>
      </c>
      <c r="BX18" s="521">
        <v>10.5</v>
      </c>
      <c r="BY18" s="304">
        <v>5</v>
      </c>
      <c r="BZ18" s="83"/>
      <c r="CA18" s="83"/>
      <c r="CB18" s="83"/>
      <c r="CC18" s="83"/>
      <c r="CD18" s="83"/>
      <c r="CE18" s="228" t="s">
        <v>516</v>
      </c>
      <c r="CF18" s="228" t="s">
        <v>516</v>
      </c>
      <c r="CG18" s="228" t="s">
        <v>516</v>
      </c>
      <c r="CH18" s="228" t="s">
        <v>516</v>
      </c>
      <c r="CI18" s="228" t="s">
        <v>516</v>
      </c>
      <c r="CJ18" s="228" t="s">
        <v>516</v>
      </c>
      <c r="CK18" s="228" t="s">
        <v>516</v>
      </c>
      <c r="CL18" s="228" t="s">
        <v>516</v>
      </c>
      <c r="CM18" s="228" t="s">
        <v>516</v>
      </c>
      <c r="CN18" s="228" t="s">
        <v>516</v>
      </c>
      <c r="CO18" s="83">
        <v>10.5</v>
      </c>
      <c r="CP18" s="83">
        <v>10.5</v>
      </c>
      <c r="CQ18" s="83">
        <v>10.5</v>
      </c>
      <c r="CR18" s="83">
        <v>10.5</v>
      </c>
      <c r="CS18" s="83">
        <v>10.5</v>
      </c>
      <c r="CT18" s="83">
        <v>10.5</v>
      </c>
      <c r="CU18" s="83">
        <v>10.5</v>
      </c>
      <c r="CV18" s="83">
        <v>10.5</v>
      </c>
      <c r="CW18" s="83">
        <v>10.5</v>
      </c>
      <c r="CX18" s="83">
        <v>10.5</v>
      </c>
      <c r="CY18" s="83">
        <v>10.5</v>
      </c>
      <c r="CZ18" s="83">
        <v>10.5</v>
      </c>
      <c r="DA18" s="83">
        <v>5</v>
      </c>
      <c r="DB18" s="84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>
        <v>5</v>
      </c>
      <c r="DP18" s="83">
        <v>10.5</v>
      </c>
      <c r="DQ18" s="83">
        <v>10.5</v>
      </c>
      <c r="DR18" s="83">
        <v>10.5</v>
      </c>
      <c r="DS18" s="83">
        <v>10.5</v>
      </c>
      <c r="DT18" s="83">
        <v>10.5</v>
      </c>
      <c r="DU18" s="83">
        <v>10.5</v>
      </c>
      <c r="DV18" s="83">
        <v>10.5</v>
      </c>
      <c r="DW18" s="83">
        <v>10.5</v>
      </c>
      <c r="DX18" s="83">
        <v>10.5</v>
      </c>
      <c r="DY18" s="83">
        <v>10.5</v>
      </c>
      <c r="DZ18" s="83">
        <v>5</v>
      </c>
      <c r="EA18" s="249" t="s">
        <v>379</v>
      </c>
      <c r="EB18" s="249" t="s">
        <v>379</v>
      </c>
      <c r="EC18" s="249" t="s">
        <v>379</v>
      </c>
      <c r="ED18" s="249" t="s">
        <v>379</v>
      </c>
      <c r="EE18" s="249" t="s">
        <v>379</v>
      </c>
      <c r="EF18" s="249" t="s">
        <v>379</v>
      </c>
      <c r="EG18" s="258"/>
      <c r="EH18" s="249"/>
      <c r="EI18" s="249" t="s">
        <v>379</v>
      </c>
      <c r="EJ18" s="249" t="s">
        <v>379</v>
      </c>
      <c r="EK18" s="249" t="s">
        <v>379</v>
      </c>
      <c r="EL18" s="249" t="s">
        <v>379</v>
      </c>
      <c r="EM18" s="249" t="s">
        <v>379</v>
      </c>
      <c r="EN18" s="249"/>
      <c r="EO18" s="249"/>
      <c r="EP18" s="249" t="s">
        <v>379</v>
      </c>
      <c r="EQ18" s="249" t="s">
        <v>379</v>
      </c>
      <c r="ER18" s="83"/>
      <c r="ES18" s="83"/>
      <c r="ET18" s="83"/>
      <c r="EU18" s="83"/>
      <c r="EV18" s="83"/>
      <c r="EW18" s="83"/>
      <c r="EX18" s="81">
        <v>5</v>
      </c>
      <c r="EY18" s="81">
        <v>10.5</v>
      </c>
      <c r="EZ18" s="81">
        <v>10.5</v>
      </c>
      <c r="FA18" s="81">
        <v>10.5</v>
      </c>
      <c r="FB18" s="81">
        <v>10.5</v>
      </c>
      <c r="FC18" s="81">
        <v>10.5</v>
      </c>
      <c r="FD18" s="81">
        <v>10.5</v>
      </c>
      <c r="FE18" s="81">
        <v>10.5</v>
      </c>
      <c r="FF18" s="81">
        <v>10.5</v>
      </c>
      <c r="FG18" s="81">
        <v>10.5</v>
      </c>
      <c r="FH18" s="81">
        <v>10.5</v>
      </c>
      <c r="FI18" s="81">
        <v>10.5</v>
      </c>
      <c r="FJ18" s="81">
        <v>10.5</v>
      </c>
      <c r="FK18" s="81">
        <v>10.5</v>
      </c>
      <c r="FL18" s="268">
        <v>10.5</v>
      </c>
      <c r="FM18" s="81">
        <v>10.5</v>
      </c>
      <c r="FN18" s="81">
        <v>10.5</v>
      </c>
      <c r="FO18" s="81">
        <v>10.5</v>
      </c>
      <c r="FP18" s="81">
        <v>10.5</v>
      </c>
      <c r="FQ18" s="81">
        <v>10.5</v>
      </c>
      <c r="FR18" s="81">
        <v>10.5</v>
      </c>
      <c r="FS18" s="81">
        <v>10.5</v>
      </c>
      <c r="FT18" s="83">
        <v>10.5</v>
      </c>
      <c r="FU18" s="83">
        <v>10.5</v>
      </c>
      <c r="FV18" s="83">
        <v>10.5</v>
      </c>
      <c r="FW18" s="83">
        <v>10.5</v>
      </c>
      <c r="FX18" s="83">
        <v>10.5</v>
      </c>
      <c r="FY18" s="83">
        <v>10.5</v>
      </c>
      <c r="FZ18" s="83">
        <v>5</v>
      </c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321">
        <v>5</v>
      </c>
      <c r="GO18" s="562">
        <v>10.5</v>
      </c>
      <c r="GP18" s="563">
        <v>10.5</v>
      </c>
      <c r="GQ18" s="321">
        <v>10.5</v>
      </c>
      <c r="GR18" s="321">
        <v>10.5</v>
      </c>
      <c r="GS18" s="321">
        <v>10.5</v>
      </c>
      <c r="GT18" s="321">
        <v>10.5</v>
      </c>
      <c r="GU18" s="321">
        <v>10.5</v>
      </c>
      <c r="GV18" s="83">
        <v>10.5</v>
      </c>
      <c r="GW18" s="83">
        <v>10.5</v>
      </c>
      <c r="GX18" s="83">
        <v>10.5</v>
      </c>
      <c r="GY18" s="83">
        <v>10.5</v>
      </c>
      <c r="GZ18" s="83">
        <v>10.5</v>
      </c>
      <c r="HA18" s="83">
        <v>10.5</v>
      </c>
      <c r="HB18" s="321">
        <v>5</v>
      </c>
      <c r="HC18" s="321"/>
      <c r="HD18" s="321"/>
      <c r="HE18" s="321"/>
      <c r="HF18" s="321"/>
      <c r="HG18" s="321"/>
      <c r="HH18" s="321"/>
      <c r="HI18" s="249" t="s">
        <v>379</v>
      </c>
      <c r="HJ18" s="249" t="s">
        <v>379</v>
      </c>
      <c r="HK18" s="249" t="s">
        <v>379</v>
      </c>
      <c r="HL18" s="249" t="s">
        <v>379</v>
      </c>
      <c r="HM18" s="249"/>
      <c r="HN18" s="249" t="s">
        <v>379</v>
      </c>
      <c r="HO18" s="249" t="s">
        <v>379</v>
      </c>
      <c r="HP18" s="249" t="s">
        <v>379</v>
      </c>
      <c r="HQ18" s="249" t="s">
        <v>379</v>
      </c>
      <c r="HR18" s="249" t="s">
        <v>379</v>
      </c>
      <c r="HS18" s="249" t="s">
        <v>379</v>
      </c>
      <c r="HT18" s="249"/>
      <c r="HU18" s="258" t="s">
        <v>379</v>
      </c>
      <c r="HV18" s="249" t="s">
        <v>379</v>
      </c>
      <c r="HW18" s="83">
        <v>5</v>
      </c>
      <c r="HX18" s="83">
        <v>10.5</v>
      </c>
      <c r="HY18" s="83">
        <v>10.5</v>
      </c>
      <c r="HZ18" s="83">
        <v>10.5</v>
      </c>
      <c r="IA18" s="83">
        <v>10.5</v>
      </c>
      <c r="IB18" s="83">
        <v>10.5</v>
      </c>
      <c r="IC18" s="83">
        <v>10.5</v>
      </c>
      <c r="ID18" s="83">
        <v>5</v>
      </c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>
        <v>5</v>
      </c>
      <c r="IS18" s="83">
        <v>10.5</v>
      </c>
      <c r="IT18" s="83">
        <v>10.5</v>
      </c>
      <c r="IU18" s="83">
        <v>10.5</v>
      </c>
      <c r="IV18" s="83">
        <v>10.5</v>
      </c>
      <c r="IW18" s="431">
        <v>10.5</v>
      </c>
      <c r="IX18" s="83">
        <v>10.5</v>
      </c>
      <c r="IY18" s="84">
        <v>10.5</v>
      </c>
      <c r="IZ18" s="83">
        <v>10.5</v>
      </c>
      <c r="JA18" s="83">
        <v>10.5</v>
      </c>
      <c r="JB18" s="83">
        <v>10.5</v>
      </c>
      <c r="JC18" s="83">
        <v>10.5</v>
      </c>
      <c r="JD18" s="83">
        <v>10.5</v>
      </c>
      <c r="JE18" s="83">
        <v>10.5</v>
      </c>
      <c r="JF18" s="83">
        <v>5</v>
      </c>
      <c r="JG18" s="83"/>
      <c r="JH18" s="83"/>
      <c r="JI18" s="83"/>
      <c r="JJ18" s="464" t="s">
        <v>362</v>
      </c>
      <c r="JK18" s="648" t="s">
        <v>362</v>
      </c>
      <c r="JL18" s="648" t="s">
        <v>362</v>
      </c>
      <c r="JM18" s="648" t="s">
        <v>362</v>
      </c>
      <c r="JN18" s="648" t="s">
        <v>362</v>
      </c>
      <c r="JO18" s="648" t="s">
        <v>362</v>
      </c>
      <c r="JP18" s="648" t="s">
        <v>362</v>
      </c>
      <c r="JQ18" s="648" t="s">
        <v>362</v>
      </c>
      <c r="JR18" s="648" t="s">
        <v>362</v>
      </c>
      <c r="JS18" s="552" t="s">
        <v>362</v>
      </c>
      <c r="JT18" s="465">
        <v>5</v>
      </c>
      <c r="JU18" s="83">
        <v>10.5</v>
      </c>
      <c r="JV18" s="83">
        <v>10.5</v>
      </c>
      <c r="JW18" s="83">
        <v>10.5</v>
      </c>
      <c r="JX18" s="83">
        <v>10.5</v>
      </c>
      <c r="JY18" s="83">
        <v>10.5</v>
      </c>
      <c r="JZ18" s="83">
        <v>10.5</v>
      </c>
      <c r="KA18" s="83">
        <v>10.5</v>
      </c>
      <c r="KB18" s="83">
        <v>10.5</v>
      </c>
      <c r="KC18" s="84">
        <v>10.5</v>
      </c>
      <c r="KD18" s="83">
        <v>10.5</v>
      </c>
      <c r="KE18" s="83">
        <v>10.5</v>
      </c>
      <c r="KF18" s="83">
        <v>10.5</v>
      </c>
      <c r="KG18" s="83">
        <v>10.5</v>
      </c>
      <c r="KH18" s="83">
        <v>5</v>
      </c>
      <c r="KI18" s="83"/>
      <c r="KJ18" s="83"/>
      <c r="KK18" s="83"/>
      <c r="KL18" s="83"/>
      <c r="KM18" s="83"/>
      <c r="KN18" s="83"/>
      <c r="KO18" s="83"/>
      <c r="KP18" s="83"/>
      <c r="KQ18" s="83"/>
      <c r="KR18" s="83"/>
      <c r="KS18" s="83"/>
      <c r="KT18" s="83"/>
      <c r="KU18" s="83"/>
      <c r="KV18" s="83">
        <v>5</v>
      </c>
      <c r="KW18" s="83">
        <v>10.5</v>
      </c>
      <c r="KX18" s="83">
        <v>10.5</v>
      </c>
      <c r="KY18" s="83">
        <v>10.5</v>
      </c>
      <c r="KZ18" s="83">
        <v>10.5</v>
      </c>
      <c r="LA18" s="464">
        <v>10.5</v>
      </c>
      <c r="LB18" s="552">
        <v>10.5</v>
      </c>
      <c r="LC18" s="552">
        <v>10.5</v>
      </c>
      <c r="LD18" s="552">
        <v>10.5</v>
      </c>
      <c r="LE18" s="680">
        <v>10.5</v>
      </c>
      <c r="LF18" s="83">
        <v>10.5</v>
      </c>
      <c r="LG18" s="83">
        <v>10.5</v>
      </c>
      <c r="LH18" s="83">
        <v>10.5</v>
      </c>
      <c r="LI18" s="85">
        <v>10.5</v>
      </c>
      <c r="LJ18" s="83">
        <v>5</v>
      </c>
      <c r="LK18" s="83"/>
      <c r="LL18" s="83"/>
      <c r="LM18" s="83"/>
      <c r="LN18" s="83"/>
      <c r="LO18" s="83"/>
      <c r="LP18" s="83"/>
      <c r="LQ18" s="83"/>
      <c r="LR18" s="83"/>
      <c r="LS18" s="83"/>
      <c r="LT18" s="83"/>
      <c r="LU18" s="83"/>
      <c r="LV18" s="83"/>
      <c r="LW18" s="83"/>
      <c r="LX18" s="83">
        <v>5</v>
      </c>
      <c r="LY18" s="83">
        <v>10.5</v>
      </c>
      <c r="LZ18" s="83">
        <v>10.5</v>
      </c>
      <c r="MA18" s="83">
        <v>10.5</v>
      </c>
      <c r="MB18" s="83">
        <v>10.5</v>
      </c>
      <c r="MC18" s="83">
        <v>10.5</v>
      </c>
      <c r="MD18" s="83">
        <v>10.5</v>
      </c>
      <c r="ME18" s="83">
        <v>10.5</v>
      </c>
      <c r="MF18" s="83">
        <v>10.5</v>
      </c>
      <c r="MG18" s="83">
        <v>10.5</v>
      </c>
      <c r="MH18" s="83">
        <v>10.5</v>
      </c>
      <c r="MI18" s="83">
        <v>10.5</v>
      </c>
      <c r="MJ18" s="83">
        <v>10.5</v>
      </c>
      <c r="MK18" s="83">
        <v>10.5</v>
      </c>
      <c r="ML18" s="83">
        <v>5</v>
      </c>
      <c r="MM18" s="85"/>
      <c r="MN18" s="83"/>
      <c r="MO18" s="83"/>
      <c r="MP18" s="83"/>
      <c r="MQ18" s="83"/>
      <c r="MR18" s="83"/>
      <c r="MS18" s="83"/>
      <c r="MT18" s="83"/>
      <c r="MU18" s="83"/>
      <c r="MV18" s="83"/>
      <c r="MW18" s="83"/>
      <c r="MX18" s="83"/>
      <c r="MY18" s="83"/>
      <c r="MZ18" s="83">
        <v>5</v>
      </c>
      <c r="NA18" s="83">
        <v>10.5</v>
      </c>
      <c r="NB18" s="83">
        <v>10.5</v>
      </c>
      <c r="NC18" s="83">
        <v>10.5</v>
      </c>
      <c r="ND18" s="83">
        <v>10.5</v>
      </c>
      <c r="NE18" s="83">
        <v>10.5</v>
      </c>
      <c r="NF18" s="83">
        <v>5</v>
      </c>
      <c r="NG18" s="464"/>
      <c r="NH18" s="552"/>
      <c r="NI18" s="552"/>
      <c r="NJ18" s="552"/>
      <c r="NK18" s="552"/>
      <c r="NL18" s="552"/>
      <c r="NM18" s="552"/>
      <c r="NN18" s="465"/>
      <c r="NO18" s="83"/>
      <c r="NP18" s="83"/>
      <c r="NQ18" s="84"/>
      <c r="NR18" s="85"/>
      <c r="NS18" s="83"/>
      <c r="NT18" s="83"/>
      <c r="NU18" s="83"/>
      <c r="NV18" s="83"/>
      <c r="NW18" s="83"/>
      <c r="NX18" s="83"/>
      <c r="NY18" s="83"/>
      <c r="NZ18" s="83"/>
      <c r="OA18" s="83"/>
      <c r="OB18" s="83"/>
      <c r="OC18" s="83"/>
      <c r="OD18" s="83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3"/>
      <c r="OU18" s="83"/>
      <c r="OV18" s="84"/>
    </row>
    <row r="19" spans="1:412" ht="16.5" thickBot="1" x14ac:dyDescent="0.3">
      <c r="A19" s="125"/>
      <c r="B19" s="600" t="s">
        <v>369</v>
      </c>
      <c r="C19" s="600" t="str">
        <f t="shared" si="0"/>
        <v xml:space="preserve">Абдумуталов </v>
      </c>
      <c r="D19" s="596">
        <v>9</v>
      </c>
      <c r="E19" s="596">
        <v>4</v>
      </c>
      <c r="F19" s="597" t="s">
        <v>48</v>
      </c>
      <c r="G19" s="659">
        <v>5</v>
      </c>
      <c r="H19" s="601" t="s">
        <v>303</v>
      </c>
      <c r="I19" s="592"/>
      <c r="J19" s="368">
        <v>1523</v>
      </c>
      <c r="K19" s="368">
        <f ca="1">SUM($Q19:OFFSET($Q19,0,DATEVALUE("31.12."&amp;(YEAR(TODAY())))-DATEVALUE("01.01."&amp;YEAR(TODAY()))))</f>
        <v>1810.5</v>
      </c>
      <c r="L19" s="368">
        <f ca="1">SUM($Q19:OFFSET($Q19,0,TODAY()-DATEVALUE("01.01."&amp;YEAR(TODAY()))))</f>
        <v>1402.5</v>
      </c>
      <c r="M19" s="364">
        <f ca="1">COUNTIF($Q19:OFFSET($Q19,0,TODAY()-DATEVALUE("01.01."&amp;YEAR(TODAY()))),$M$3)</f>
        <v>0</v>
      </c>
      <c r="N19" s="364" t="e">
        <f ca="1">COUNTIFS($Q19:OFFSET($Q19,0,TODAY()-DATEVALUE("01.01."&amp;YEAR(TODAY()))),$N$3,#REF!:OFFSET(#REF!,0,TODAY()-DATEVALUE("01.01."&amp;YEAR(TODAY()))),"&lt;&gt;вс")</f>
        <v>#REF!</v>
      </c>
      <c r="O19" s="364">
        <f ca="1">COUNTIF($Q19:OFFSET($Q19,0,TODAY()-DATEVALUE("01.01."&amp;YEAR(TODAY()))),"БЛ")</f>
        <v>0</v>
      </c>
      <c r="P19" s="364" t="e">
        <f ca="1">COUNTIFS($Q19:OFFSET($Q19,0,TODAY()-DATEVALUE("01.01."&amp;YEAR(TODAY()))),"К",#REF!:OFFSET(#REF!,0,TODAY()-DATEVALUE("01.01."&amp;YEAR(TODAY()))),"&lt;&gt;вс",#REF!:OFFSET(#REF!,0,TODAY()-DATEVALUE("01.01."&amp;YEAR(TODAY()))),"&lt;&gt;сб")*8</f>
        <v>#REF!</v>
      </c>
      <c r="Q19" s="268"/>
      <c r="R19" s="81"/>
      <c r="S19" s="81"/>
      <c r="T19" s="147"/>
      <c r="U19" s="147"/>
      <c r="V19" s="81"/>
      <c r="W19" s="81"/>
      <c r="X19" s="81"/>
      <c r="Y19" s="81"/>
      <c r="Z19" s="275" t="s">
        <v>371</v>
      </c>
      <c r="AA19" s="275" t="s">
        <v>371</v>
      </c>
      <c r="AB19" s="356">
        <v>5</v>
      </c>
      <c r="AC19" s="356">
        <v>10.5</v>
      </c>
      <c r="AD19" s="356">
        <v>10.5</v>
      </c>
      <c r="AE19" s="356">
        <v>10.5</v>
      </c>
      <c r="AF19" s="356">
        <v>10.5</v>
      </c>
      <c r="AG19" s="356">
        <v>10.5</v>
      </c>
      <c r="AH19" s="356">
        <v>10.5</v>
      </c>
      <c r="AI19" s="356">
        <v>10.5</v>
      </c>
      <c r="AJ19" s="356">
        <v>10.5</v>
      </c>
      <c r="AK19" s="356">
        <v>10.5</v>
      </c>
      <c r="AL19" s="356">
        <v>10.5</v>
      </c>
      <c r="AM19" s="356">
        <v>10.5</v>
      </c>
      <c r="AN19" s="356">
        <v>10.5</v>
      </c>
      <c r="AO19" s="356">
        <v>10.5</v>
      </c>
      <c r="AP19" s="586">
        <v>5</v>
      </c>
      <c r="AQ19" s="577"/>
      <c r="AR19" s="474"/>
      <c r="AS19" s="81"/>
      <c r="AT19" s="81"/>
      <c r="AU19" s="81"/>
      <c r="AV19" s="85"/>
      <c r="AW19" s="83"/>
      <c r="AX19" s="83"/>
      <c r="AY19" s="83"/>
      <c r="AZ19" s="83"/>
      <c r="BA19" s="83"/>
      <c r="BB19" s="464"/>
      <c r="BC19" s="465"/>
      <c r="BD19" s="83" t="s">
        <v>371</v>
      </c>
      <c r="BE19" s="83" t="s">
        <v>371</v>
      </c>
      <c r="BF19" s="228">
        <v>10.5</v>
      </c>
      <c r="BG19" s="228">
        <v>10.5</v>
      </c>
      <c r="BH19" s="228">
        <v>10.5</v>
      </c>
      <c r="BI19" s="228">
        <v>10.5</v>
      </c>
      <c r="BJ19" s="228">
        <v>10.5</v>
      </c>
      <c r="BK19" s="228">
        <v>10.5</v>
      </c>
      <c r="BL19" s="228">
        <v>10.5</v>
      </c>
      <c r="BM19" s="228">
        <v>10.5</v>
      </c>
      <c r="BN19" s="228">
        <v>10.5</v>
      </c>
      <c r="BO19" s="228">
        <v>10.5</v>
      </c>
      <c r="BP19" s="228">
        <v>10.5</v>
      </c>
      <c r="BQ19" s="228">
        <v>10.5</v>
      </c>
      <c r="BR19" s="228">
        <v>5</v>
      </c>
      <c r="BS19" s="83"/>
      <c r="BT19" s="83"/>
      <c r="BU19" s="83"/>
      <c r="BV19" s="83"/>
      <c r="BW19" s="83"/>
      <c r="BX19" s="85"/>
      <c r="BY19" s="83"/>
      <c r="BZ19" s="83"/>
      <c r="CA19" s="83"/>
      <c r="CB19" s="83"/>
      <c r="CC19" s="83"/>
      <c r="CD19" s="83"/>
      <c r="CE19" s="83"/>
      <c r="CF19" s="356">
        <v>5</v>
      </c>
      <c r="CG19" s="356">
        <v>10.5</v>
      </c>
      <c r="CH19" s="356">
        <v>10.5</v>
      </c>
      <c r="CI19" s="356">
        <v>10.5</v>
      </c>
      <c r="CJ19" s="356">
        <v>10.5</v>
      </c>
      <c r="CK19" s="356">
        <v>10.5</v>
      </c>
      <c r="CL19" s="356">
        <v>10.5</v>
      </c>
      <c r="CM19" s="356">
        <v>10.5</v>
      </c>
      <c r="CN19" s="356">
        <v>10.5</v>
      </c>
      <c r="CO19" s="356">
        <v>10.5</v>
      </c>
      <c r="CP19" s="356">
        <v>10.5</v>
      </c>
      <c r="CQ19" s="356">
        <v>10.5</v>
      </c>
      <c r="CR19" s="356">
        <v>10.5</v>
      </c>
      <c r="CS19" s="356">
        <v>10.5</v>
      </c>
      <c r="CT19" s="356">
        <v>5</v>
      </c>
      <c r="CU19" s="83"/>
      <c r="CV19" s="83"/>
      <c r="CW19" s="83"/>
      <c r="CX19" s="83"/>
      <c r="CY19" s="83"/>
      <c r="CZ19" s="83"/>
      <c r="DA19" s="83"/>
      <c r="DB19" s="84"/>
      <c r="DC19" s="83"/>
      <c r="DD19" s="83"/>
      <c r="DE19" s="83"/>
      <c r="DF19" s="83"/>
      <c r="DG19" s="83"/>
      <c r="DH19" s="259">
        <v>5</v>
      </c>
      <c r="DI19" s="259">
        <v>10.5</v>
      </c>
      <c r="DJ19" s="259">
        <v>10.5</v>
      </c>
      <c r="DK19" s="259">
        <v>10.5</v>
      </c>
      <c r="DL19" s="259">
        <v>10.5</v>
      </c>
      <c r="DM19" s="259">
        <v>10.5</v>
      </c>
      <c r="DN19" s="532">
        <v>10.5</v>
      </c>
      <c r="DO19" s="532">
        <v>10.5</v>
      </c>
      <c r="DP19" s="532">
        <v>10.5</v>
      </c>
      <c r="DQ19" s="532">
        <v>10.5</v>
      </c>
      <c r="DR19" s="532">
        <v>10.5</v>
      </c>
      <c r="DS19" s="532">
        <v>10.5</v>
      </c>
      <c r="DT19" s="532">
        <v>10.5</v>
      </c>
      <c r="DU19" s="532">
        <v>10.5</v>
      </c>
      <c r="DV19" s="532">
        <v>5</v>
      </c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268"/>
      <c r="EH19" s="81"/>
      <c r="EI19" s="81"/>
      <c r="EJ19" s="303">
        <v>5</v>
      </c>
      <c r="EK19" s="303">
        <v>10.5</v>
      </c>
      <c r="EL19" s="303">
        <v>10.5</v>
      </c>
      <c r="EM19" s="303">
        <v>10.5</v>
      </c>
      <c r="EN19" s="303">
        <v>10.5</v>
      </c>
      <c r="EO19" s="303">
        <v>10.5</v>
      </c>
      <c r="EP19" s="303">
        <v>10.5</v>
      </c>
      <c r="EQ19" s="303">
        <v>10.5</v>
      </c>
      <c r="ER19" s="303">
        <v>10.5</v>
      </c>
      <c r="ES19" s="303">
        <v>10.5</v>
      </c>
      <c r="ET19" s="303">
        <v>10.5</v>
      </c>
      <c r="EU19" s="303">
        <v>10.5</v>
      </c>
      <c r="EV19" s="303">
        <v>10.5</v>
      </c>
      <c r="EW19" s="303">
        <v>10.5</v>
      </c>
      <c r="EX19" s="303">
        <v>10.5</v>
      </c>
      <c r="EY19" s="303">
        <v>10.5</v>
      </c>
      <c r="EZ19" s="81">
        <v>10.5</v>
      </c>
      <c r="FA19" s="81">
        <v>10.5</v>
      </c>
      <c r="FB19" s="81">
        <v>10.5</v>
      </c>
      <c r="FC19" s="81">
        <v>10.5</v>
      </c>
      <c r="FD19" s="81">
        <v>10.5</v>
      </c>
      <c r="FE19" s="81">
        <v>5</v>
      </c>
      <c r="FF19" s="83"/>
      <c r="FG19" s="83"/>
      <c r="FH19" s="83"/>
      <c r="FI19" s="83"/>
      <c r="FJ19" s="83"/>
      <c r="FK19" s="83"/>
      <c r="FL19" s="268">
        <v>5</v>
      </c>
      <c r="FM19" s="83">
        <v>10.5</v>
      </c>
      <c r="FN19" s="83">
        <v>10.5</v>
      </c>
      <c r="FO19" s="83">
        <v>10.5</v>
      </c>
      <c r="FP19" s="83">
        <v>10.5</v>
      </c>
      <c r="FQ19" s="83">
        <v>10.5</v>
      </c>
      <c r="FR19" s="83">
        <v>10.5</v>
      </c>
      <c r="FS19" s="83">
        <v>10.5</v>
      </c>
      <c r="FT19" s="83">
        <v>10.5</v>
      </c>
      <c r="FU19" s="83">
        <v>10.5</v>
      </c>
      <c r="FV19" s="83">
        <v>10.5</v>
      </c>
      <c r="FW19" s="83">
        <v>10.5</v>
      </c>
      <c r="FX19" s="83">
        <v>10.5</v>
      </c>
      <c r="FY19" s="83">
        <v>5</v>
      </c>
      <c r="FZ19" s="249" t="s">
        <v>379</v>
      </c>
      <c r="GA19" s="249" t="s">
        <v>379</v>
      </c>
      <c r="GB19" s="249" t="s">
        <v>379</v>
      </c>
      <c r="GC19" s="249" t="s">
        <v>379</v>
      </c>
      <c r="GD19" s="249"/>
      <c r="GE19" s="249" t="s">
        <v>379</v>
      </c>
      <c r="GF19" s="249" t="s">
        <v>379</v>
      </c>
      <c r="GG19" s="249" t="s">
        <v>379</v>
      </c>
      <c r="GH19" s="249" t="s">
        <v>379</v>
      </c>
      <c r="GI19" s="249" t="s">
        <v>379</v>
      </c>
      <c r="GJ19" s="249" t="s">
        <v>379</v>
      </c>
      <c r="GK19" s="249"/>
      <c r="GL19" s="249" t="s">
        <v>379</v>
      </c>
      <c r="GM19" s="249" t="s">
        <v>379</v>
      </c>
      <c r="GN19" s="303">
        <v>5</v>
      </c>
      <c r="GO19" s="312">
        <v>10.5</v>
      </c>
      <c r="GP19" s="315">
        <v>10.5</v>
      </c>
      <c r="GQ19" s="303">
        <v>10.5</v>
      </c>
      <c r="GR19" s="303">
        <v>10.5</v>
      </c>
      <c r="GS19" s="303">
        <v>10.5</v>
      </c>
      <c r="GT19" s="303">
        <v>10.5</v>
      </c>
      <c r="GU19" s="303">
        <v>5</v>
      </c>
      <c r="GV19" s="81" t="s">
        <v>264</v>
      </c>
      <c r="GW19" s="81" t="s">
        <v>264</v>
      </c>
      <c r="GX19" s="81" t="s">
        <v>264</v>
      </c>
      <c r="GY19" s="81" t="s">
        <v>264</v>
      </c>
      <c r="GZ19" s="81" t="s">
        <v>264</v>
      </c>
      <c r="HA19" s="81" t="s">
        <v>264</v>
      </c>
      <c r="HB19" s="249" t="s">
        <v>379</v>
      </c>
      <c r="HC19" s="249" t="s">
        <v>379</v>
      </c>
      <c r="HD19" s="249" t="s">
        <v>379</v>
      </c>
      <c r="HE19" s="249" t="s">
        <v>379</v>
      </c>
      <c r="HF19" s="249"/>
      <c r="HG19" s="249" t="s">
        <v>379</v>
      </c>
      <c r="HH19" s="249" t="s">
        <v>379</v>
      </c>
      <c r="HI19" s="249" t="s">
        <v>379</v>
      </c>
      <c r="HJ19" s="249" t="s">
        <v>379</v>
      </c>
      <c r="HK19" s="249" t="s">
        <v>379</v>
      </c>
      <c r="HL19" s="249" t="s">
        <v>379</v>
      </c>
      <c r="HM19" s="249"/>
      <c r="HN19" s="249" t="s">
        <v>379</v>
      </c>
      <c r="HO19" s="249" t="s">
        <v>379</v>
      </c>
      <c r="HP19" s="355">
        <v>5</v>
      </c>
      <c r="HQ19" s="355">
        <v>10.5</v>
      </c>
      <c r="HR19" s="355">
        <v>10.5</v>
      </c>
      <c r="HS19" s="355">
        <v>10.5</v>
      </c>
      <c r="HT19" s="355">
        <v>10.5</v>
      </c>
      <c r="HU19" s="372">
        <v>10.5</v>
      </c>
      <c r="HV19" s="355">
        <v>10.5</v>
      </c>
      <c r="HW19" s="355">
        <v>10.5</v>
      </c>
      <c r="HX19" s="355">
        <v>10.5</v>
      </c>
      <c r="HY19" s="355">
        <v>10.5</v>
      </c>
      <c r="HZ19" s="355">
        <v>10.5</v>
      </c>
      <c r="IA19" s="355">
        <v>10.5</v>
      </c>
      <c r="IB19" s="355">
        <v>10.5</v>
      </c>
      <c r="IC19" s="355">
        <v>10.5</v>
      </c>
      <c r="ID19" s="355">
        <v>5</v>
      </c>
      <c r="IE19" s="83"/>
      <c r="IF19" s="83"/>
      <c r="IG19" s="83"/>
      <c r="IH19" s="83"/>
      <c r="II19" s="83"/>
      <c r="IJ19" s="83"/>
      <c r="IK19" s="83"/>
      <c r="IL19" s="83"/>
      <c r="IM19" s="83"/>
      <c r="IN19" s="83"/>
      <c r="IO19" s="83"/>
      <c r="IP19" s="83"/>
      <c r="IQ19" s="83"/>
      <c r="IR19" s="302">
        <v>5</v>
      </c>
      <c r="IS19" s="302">
        <v>10.5</v>
      </c>
      <c r="IT19" s="302">
        <v>10.5</v>
      </c>
      <c r="IU19" s="302">
        <v>10.5</v>
      </c>
      <c r="IV19" s="302">
        <v>10.5</v>
      </c>
      <c r="IW19" s="302">
        <v>10.5</v>
      </c>
      <c r="IX19" s="302">
        <v>10.5</v>
      </c>
      <c r="IY19" s="302">
        <v>10.5</v>
      </c>
      <c r="IZ19" s="302">
        <v>10.5</v>
      </c>
      <c r="JA19" s="302">
        <v>10.5</v>
      </c>
      <c r="JB19" s="302">
        <v>10.5</v>
      </c>
      <c r="JC19" s="480" t="s">
        <v>264</v>
      </c>
      <c r="JD19" s="291" t="s">
        <v>264</v>
      </c>
      <c r="JE19" s="291" t="s">
        <v>264</v>
      </c>
      <c r="JF19" s="481" t="s">
        <v>264</v>
      </c>
      <c r="JG19" s="83"/>
      <c r="JH19" s="83"/>
      <c r="JI19" s="83"/>
      <c r="JJ19" s="83"/>
      <c r="JK19" s="83"/>
      <c r="JL19" s="83"/>
      <c r="JM19" s="83"/>
      <c r="JN19" s="83"/>
      <c r="JO19" s="83"/>
      <c r="JP19" s="83"/>
      <c r="JQ19" s="83"/>
      <c r="JR19" s="83"/>
      <c r="JS19" s="83"/>
      <c r="JT19" s="303">
        <v>5</v>
      </c>
      <c r="JU19" s="303">
        <v>10.5</v>
      </c>
      <c r="JV19" s="303">
        <v>10.5</v>
      </c>
      <c r="JW19" s="303">
        <v>10.5</v>
      </c>
      <c r="JX19" s="303">
        <v>10.5</v>
      </c>
      <c r="JY19" s="303">
        <v>10.5</v>
      </c>
      <c r="JZ19" s="303">
        <v>10.5</v>
      </c>
      <c r="KA19" s="303">
        <v>10.5</v>
      </c>
      <c r="KB19" s="303">
        <v>10.5</v>
      </c>
      <c r="KC19" s="312">
        <v>10.5</v>
      </c>
      <c r="KD19" s="303">
        <v>10.5</v>
      </c>
      <c r="KE19" s="303">
        <v>10.5</v>
      </c>
      <c r="KF19" s="303">
        <v>10.5</v>
      </c>
      <c r="KG19" s="303">
        <v>10.5</v>
      </c>
      <c r="KH19" s="303">
        <v>5</v>
      </c>
      <c r="KI19" s="83"/>
      <c r="KJ19" s="83"/>
      <c r="KK19" s="83"/>
      <c r="KL19" s="83"/>
      <c r="KM19" s="83"/>
      <c r="KN19" s="83"/>
      <c r="KO19" s="83"/>
      <c r="KP19" s="83"/>
      <c r="KQ19" s="83"/>
      <c r="KR19" s="83"/>
      <c r="KS19" s="83"/>
      <c r="KT19" s="83"/>
      <c r="KU19" s="83"/>
      <c r="KV19" s="305">
        <v>5</v>
      </c>
      <c r="KW19" s="305">
        <v>10.5</v>
      </c>
      <c r="KX19" s="305">
        <v>10.5</v>
      </c>
      <c r="KY19" s="305">
        <v>10.5</v>
      </c>
      <c r="KZ19" s="305">
        <v>10.5</v>
      </c>
      <c r="LA19" s="458">
        <v>10.5</v>
      </c>
      <c r="LB19" s="459">
        <v>10.5</v>
      </c>
      <c r="LC19" s="459">
        <v>10.5</v>
      </c>
      <c r="LD19" s="459">
        <v>10.5</v>
      </c>
      <c r="LE19" s="680">
        <v>10.5</v>
      </c>
      <c r="LF19" s="305">
        <v>10.5</v>
      </c>
      <c r="LG19" s="305">
        <v>10.5</v>
      </c>
      <c r="LH19" s="305">
        <v>10.5</v>
      </c>
      <c r="LI19" s="311">
        <v>10.5</v>
      </c>
      <c r="LJ19" s="305">
        <v>5</v>
      </c>
      <c r="LK19" s="83"/>
      <c r="LL19" s="83"/>
      <c r="LM19" s="83"/>
      <c r="LN19" s="83"/>
      <c r="LO19" s="83"/>
      <c r="LP19" s="83"/>
      <c r="LQ19" s="83"/>
      <c r="LR19" s="83"/>
      <c r="LS19" s="83"/>
      <c r="LT19" s="83"/>
      <c r="LU19" s="83"/>
      <c r="LV19" s="83"/>
      <c r="LW19" s="83"/>
      <c r="LX19" s="302">
        <v>5</v>
      </c>
      <c r="LY19" s="302">
        <v>10.5</v>
      </c>
      <c r="LZ19" s="302">
        <v>10.5</v>
      </c>
      <c r="MA19" s="302">
        <v>10.5</v>
      </c>
      <c r="MB19" s="302">
        <v>10.5</v>
      </c>
      <c r="MC19" s="302">
        <v>10.5</v>
      </c>
      <c r="MD19" s="302">
        <v>10.5</v>
      </c>
      <c r="ME19" s="302">
        <v>10.5</v>
      </c>
      <c r="MF19" s="302">
        <v>10.5</v>
      </c>
      <c r="MG19" s="409">
        <v>10.5</v>
      </c>
      <c r="MH19" s="409">
        <v>10.5</v>
      </c>
      <c r="MI19" s="83">
        <v>5</v>
      </c>
      <c r="MJ19" s="504"/>
      <c r="MK19" s="639"/>
      <c r="ML19" s="473"/>
      <c r="MM19" s="85"/>
      <c r="MN19" s="83"/>
      <c r="MO19" s="83"/>
      <c r="MP19" s="83"/>
      <c r="MQ19" s="83"/>
      <c r="MR19" s="83"/>
      <c r="MS19" s="83"/>
      <c r="MT19" s="83"/>
      <c r="MU19" s="83"/>
      <c r="MV19" s="83"/>
      <c r="MW19" s="83"/>
      <c r="MX19" s="83"/>
      <c r="MY19" s="83"/>
      <c r="MZ19" s="304">
        <v>5</v>
      </c>
      <c r="NA19" s="304">
        <v>10.5</v>
      </c>
      <c r="NB19" s="304">
        <v>10.5</v>
      </c>
      <c r="NC19" s="304">
        <v>10.5</v>
      </c>
      <c r="ND19" s="304">
        <v>10.5</v>
      </c>
      <c r="NE19" s="304">
        <v>10.5</v>
      </c>
      <c r="NF19" s="304">
        <v>10.5</v>
      </c>
      <c r="NG19" s="304">
        <v>10.5</v>
      </c>
      <c r="NH19" s="304">
        <v>10.5</v>
      </c>
      <c r="NI19" s="304">
        <v>10.5</v>
      </c>
      <c r="NJ19" s="304">
        <v>10.5</v>
      </c>
      <c r="NK19" s="304">
        <v>10.5</v>
      </c>
      <c r="NL19" s="304">
        <v>10.5</v>
      </c>
      <c r="NM19" s="304">
        <v>10.5</v>
      </c>
      <c r="NN19" s="304">
        <v>5</v>
      </c>
      <c r="NO19" s="83"/>
      <c r="NP19" s="83"/>
      <c r="NQ19" s="84"/>
      <c r="NR19" s="85"/>
      <c r="NS19" s="83"/>
      <c r="NT19" s="83"/>
      <c r="NU19" s="83"/>
      <c r="NV19" s="83"/>
      <c r="NW19" s="83"/>
      <c r="NX19" s="83"/>
      <c r="NY19" s="83"/>
      <c r="NZ19" s="83"/>
      <c r="OA19" s="83"/>
      <c r="OB19" s="83"/>
      <c r="OC19" s="83"/>
      <c r="OD19" s="83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3"/>
      <c r="OS19" s="83"/>
      <c r="OT19" s="83"/>
      <c r="OU19" s="83"/>
      <c r="OV19" s="84"/>
    </row>
    <row r="20" spans="1:412" ht="16.5" thickBot="1" x14ac:dyDescent="0.3">
      <c r="A20" s="125"/>
      <c r="B20" s="600" t="s">
        <v>494</v>
      </c>
      <c r="C20" s="600"/>
      <c r="D20" s="596"/>
      <c r="E20" s="596"/>
      <c r="F20" s="597" t="s">
        <v>48</v>
      </c>
      <c r="G20" s="659">
        <v>5</v>
      </c>
      <c r="H20" s="663" t="s">
        <v>303</v>
      </c>
      <c r="I20" s="592"/>
      <c r="J20" s="368"/>
      <c r="K20" s="368"/>
      <c r="L20" s="368"/>
      <c r="M20" s="364"/>
      <c r="N20" s="364"/>
      <c r="O20" s="364"/>
      <c r="P20" s="364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92"/>
      <c r="AT20" s="92"/>
      <c r="AU20" s="92"/>
      <c r="AV20" s="85"/>
      <c r="AW20" s="83"/>
      <c r="AX20" s="83"/>
      <c r="AY20" s="83"/>
      <c r="AZ20" s="83"/>
      <c r="BA20" s="81"/>
      <c r="BB20" s="81"/>
      <c r="BC20" s="81"/>
      <c r="BD20" s="81" t="s">
        <v>371</v>
      </c>
      <c r="BE20" s="81" t="s">
        <v>371</v>
      </c>
      <c r="BF20" s="305">
        <v>10.5</v>
      </c>
      <c r="BG20" s="305">
        <v>10.5</v>
      </c>
      <c r="BH20" s="305">
        <v>10.5</v>
      </c>
      <c r="BI20" s="458">
        <v>10.5</v>
      </c>
      <c r="BJ20" s="460">
        <v>10.5</v>
      </c>
      <c r="BK20" s="305">
        <v>10.5</v>
      </c>
      <c r="BL20" s="305">
        <v>10.5</v>
      </c>
      <c r="BM20" s="305">
        <v>10.5</v>
      </c>
      <c r="BN20" s="305">
        <v>10.5</v>
      </c>
      <c r="BO20" s="305">
        <v>10.5</v>
      </c>
      <c r="BP20" s="305">
        <v>10.5</v>
      </c>
      <c r="BQ20" s="305">
        <v>10.5</v>
      </c>
      <c r="BR20" s="305">
        <v>5</v>
      </c>
      <c r="BS20" s="83"/>
      <c r="BT20" s="83"/>
      <c r="BU20" s="81"/>
      <c r="BV20" s="81"/>
      <c r="BW20" s="81"/>
      <c r="BX20" s="268"/>
      <c r="BY20" s="81"/>
      <c r="BZ20" s="81"/>
      <c r="CA20" s="81"/>
      <c r="CB20" s="81"/>
      <c r="CC20" s="81"/>
      <c r="CD20" s="83"/>
      <c r="CE20" s="83"/>
      <c r="CF20" s="305">
        <v>5</v>
      </c>
      <c r="CG20" s="305">
        <v>10.5</v>
      </c>
      <c r="CH20" s="305">
        <v>10.5</v>
      </c>
      <c r="CI20" s="305">
        <v>10.5</v>
      </c>
      <c r="CJ20" s="305">
        <v>10.5</v>
      </c>
      <c r="CK20" s="305">
        <v>10.5</v>
      </c>
      <c r="CL20" s="305">
        <v>10.5</v>
      </c>
      <c r="CM20" s="305">
        <v>10.5</v>
      </c>
      <c r="CN20" s="305">
        <v>10.5</v>
      </c>
      <c r="CO20" s="305">
        <v>10.5</v>
      </c>
      <c r="CP20" s="305">
        <v>10.5</v>
      </c>
      <c r="CQ20" s="305">
        <v>10.5</v>
      </c>
      <c r="CR20" s="305">
        <v>10.5</v>
      </c>
      <c r="CS20" s="305">
        <v>10.5</v>
      </c>
      <c r="CT20" s="305">
        <v>5</v>
      </c>
      <c r="CU20" s="83"/>
      <c r="CV20" s="83"/>
      <c r="CW20" s="83"/>
      <c r="CX20" s="83"/>
      <c r="CY20" s="83"/>
      <c r="CZ20" s="83"/>
      <c r="DA20" s="83"/>
      <c r="DB20" s="84"/>
      <c r="DC20" s="83"/>
      <c r="DD20" s="83"/>
      <c r="DE20" s="83"/>
      <c r="DF20" s="83"/>
      <c r="DG20" s="83"/>
      <c r="DH20" s="225">
        <v>5</v>
      </c>
      <c r="DI20" s="225">
        <v>10.5</v>
      </c>
      <c r="DJ20" s="225">
        <v>10.5</v>
      </c>
      <c r="DK20" s="225">
        <v>10.5</v>
      </c>
      <c r="DL20" s="225">
        <v>10.5</v>
      </c>
      <c r="DM20" s="225">
        <v>10.5</v>
      </c>
      <c r="DN20" s="225">
        <v>10.5</v>
      </c>
      <c r="DO20" s="225">
        <v>10.5</v>
      </c>
      <c r="DP20" s="225">
        <v>10.5</v>
      </c>
      <c r="DQ20" s="225">
        <v>10.5</v>
      </c>
      <c r="DR20" s="225">
        <v>10.5</v>
      </c>
      <c r="DS20" s="225">
        <v>10.5</v>
      </c>
      <c r="DT20" s="225">
        <v>5</v>
      </c>
      <c r="DU20" s="249" t="s">
        <v>379</v>
      </c>
      <c r="DV20" s="249" t="s">
        <v>379</v>
      </c>
      <c r="DW20" s="249" t="s">
        <v>379</v>
      </c>
      <c r="DX20" s="249" t="s">
        <v>379</v>
      </c>
      <c r="DY20" s="249" t="s">
        <v>379</v>
      </c>
      <c r="DZ20" s="249"/>
      <c r="EA20" s="249" t="s">
        <v>379</v>
      </c>
      <c r="EB20" s="249" t="s">
        <v>379</v>
      </c>
      <c r="EC20" s="249" t="s">
        <v>379</v>
      </c>
      <c r="ED20" s="249" t="s">
        <v>379</v>
      </c>
      <c r="EE20" s="249" t="s">
        <v>379</v>
      </c>
      <c r="EF20" s="249" t="s">
        <v>379</v>
      </c>
      <c r="EG20" s="258"/>
      <c r="EH20" s="249"/>
      <c r="EI20" s="249" t="s">
        <v>379</v>
      </c>
      <c r="EJ20" s="228">
        <v>5</v>
      </c>
      <c r="EK20" s="228">
        <v>10.5</v>
      </c>
      <c r="EL20" s="228">
        <v>10.5</v>
      </c>
      <c r="EM20" s="228">
        <v>10.5</v>
      </c>
      <c r="EN20" s="228">
        <v>10.5</v>
      </c>
      <c r="EO20" s="228">
        <v>10.5</v>
      </c>
      <c r="EP20" s="228">
        <v>10.5</v>
      </c>
      <c r="EQ20" s="228">
        <v>10.5</v>
      </c>
      <c r="ER20" s="304">
        <v>10.5</v>
      </c>
      <c r="ES20" s="304">
        <v>10.5</v>
      </c>
      <c r="ET20" s="304">
        <v>10.5</v>
      </c>
      <c r="EU20" s="304">
        <v>10.5</v>
      </c>
      <c r="EV20" s="304">
        <v>10.5</v>
      </c>
      <c r="EW20" s="304">
        <v>10.5</v>
      </c>
      <c r="EX20" s="304">
        <v>5</v>
      </c>
      <c r="EY20" s="249" t="s">
        <v>379</v>
      </c>
      <c r="EZ20" s="83"/>
      <c r="FA20" s="83"/>
      <c r="FB20" s="83"/>
      <c r="FC20" s="83"/>
      <c r="FD20" s="83"/>
      <c r="FE20" s="81">
        <v>5</v>
      </c>
      <c r="FF20" s="81">
        <v>10.5</v>
      </c>
      <c r="FG20" s="81">
        <v>10.5</v>
      </c>
      <c r="FH20" s="81">
        <v>10.5</v>
      </c>
      <c r="FI20" s="81">
        <v>10.5</v>
      </c>
      <c r="FJ20" s="81">
        <v>10.5</v>
      </c>
      <c r="FK20" s="81">
        <v>10.5</v>
      </c>
      <c r="FL20" s="268">
        <v>10.5</v>
      </c>
      <c r="FM20" s="83">
        <v>10.5</v>
      </c>
      <c r="FN20" s="83">
        <v>10.5</v>
      </c>
      <c r="FO20" s="83">
        <v>10.5</v>
      </c>
      <c r="FP20" s="83">
        <v>10.5</v>
      </c>
      <c r="FQ20" s="83">
        <v>10.5</v>
      </c>
      <c r="FR20" s="83">
        <v>10.5</v>
      </c>
      <c r="FS20" s="83">
        <v>10.5</v>
      </c>
      <c r="FT20" s="83">
        <v>10.5</v>
      </c>
      <c r="FU20" s="83">
        <v>10.5</v>
      </c>
      <c r="FV20" s="83">
        <v>10.5</v>
      </c>
      <c r="FW20" s="83">
        <v>10.5</v>
      </c>
      <c r="FX20" s="83">
        <v>10.5</v>
      </c>
      <c r="FY20" s="83">
        <v>10.5</v>
      </c>
      <c r="FZ20" s="83">
        <v>5</v>
      </c>
      <c r="GA20" s="83"/>
      <c r="GB20" s="83"/>
      <c r="GC20" s="83"/>
      <c r="GD20" s="83"/>
      <c r="GE20" s="83"/>
      <c r="GF20" s="83"/>
      <c r="GG20" s="83"/>
      <c r="GH20" s="83"/>
      <c r="GI20" s="83"/>
      <c r="GJ20" s="83"/>
      <c r="GK20" s="83"/>
      <c r="GL20" s="83"/>
      <c r="GM20" s="83"/>
      <c r="GN20" s="228">
        <v>5</v>
      </c>
      <c r="GO20" s="382">
        <v>10.5</v>
      </c>
      <c r="GP20" s="313">
        <v>10.5</v>
      </c>
      <c r="GQ20" s="228">
        <v>10.5</v>
      </c>
      <c r="GR20" s="228">
        <v>10.5</v>
      </c>
      <c r="GS20" s="228">
        <v>10.5</v>
      </c>
      <c r="GT20" s="228">
        <v>10.5</v>
      </c>
      <c r="GU20" s="228">
        <v>10.5</v>
      </c>
      <c r="GV20" s="228">
        <v>10.5</v>
      </c>
      <c r="GW20" s="228">
        <v>10.5</v>
      </c>
      <c r="GX20" s="228">
        <v>10.5</v>
      </c>
      <c r="GY20" s="228">
        <v>10.5</v>
      </c>
      <c r="GZ20" s="228">
        <v>10.5</v>
      </c>
      <c r="HA20" s="228">
        <v>10.5</v>
      </c>
      <c r="HB20" s="228">
        <v>5</v>
      </c>
      <c r="HC20" s="83"/>
      <c r="HD20" s="83"/>
      <c r="HE20" s="83"/>
      <c r="HF20" s="83"/>
      <c r="HG20" s="83"/>
      <c r="HH20" s="83"/>
      <c r="HI20" s="83"/>
      <c r="HJ20" s="83"/>
      <c r="HK20" s="83"/>
      <c r="HL20" s="83"/>
      <c r="HM20" s="83"/>
      <c r="HN20" s="83"/>
      <c r="HO20" s="83"/>
      <c r="HP20" s="303">
        <v>5</v>
      </c>
      <c r="HQ20" s="303">
        <v>10.5</v>
      </c>
      <c r="HR20" s="303">
        <v>10.5</v>
      </c>
      <c r="HS20" s="303">
        <v>10.5</v>
      </c>
      <c r="HT20" s="303">
        <v>10.5</v>
      </c>
      <c r="HU20" s="315">
        <v>10.5</v>
      </c>
      <c r="HV20" s="303">
        <v>10.5</v>
      </c>
      <c r="HW20" s="303">
        <v>10.5</v>
      </c>
      <c r="HX20" s="303">
        <v>10.5</v>
      </c>
      <c r="HY20" s="303">
        <v>10.5</v>
      </c>
      <c r="HZ20" s="303">
        <v>10.5</v>
      </c>
      <c r="IA20" s="303">
        <v>10.5</v>
      </c>
      <c r="IB20" s="81" t="s">
        <v>362</v>
      </c>
      <c r="IC20" s="81" t="s">
        <v>362</v>
      </c>
      <c r="ID20" s="81" t="s">
        <v>362</v>
      </c>
      <c r="IE20" s="83"/>
      <c r="IF20" s="83"/>
      <c r="IG20" s="83"/>
      <c r="IH20" s="83"/>
      <c r="II20" s="83"/>
      <c r="IJ20" s="83"/>
      <c r="IK20" s="83"/>
      <c r="IL20" s="83"/>
      <c r="IM20" s="83"/>
      <c r="IN20" s="83"/>
      <c r="IO20" s="83"/>
      <c r="IP20" s="83"/>
      <c r="IQ20" s="83"/>
      <c r="IR20" s="305">
        <v>5</v>
      </c>
      <c r="IS20" s="305">
        <v>10.5</v>
      </c>
      <c r="IT20" s="305">
        <v>10.5</v>
      </c>
      <c r="IU20" s="305">
        <v>10.5</v>
      </c>
      <c r="IV20" s="305">
        <v>10.5</v>
      </c>
      <c r="IW20" s="305">
        <v>10.5</v>
      </c>
      <c r="IX20" s="305">
        <v>10.5</v>
      </c>
      <c r="IY20" s="314">
        <v>5</v>
      </c>
      <c r="IZ20" s="473" t="s">
        <v>362</v>
      </c>
      <c r="JA20" s="577" t="s">
        <v>362</v>
      </c>
      <c r="JB20" s="577" t="s">
        <v>362</v>
      </c>
      <c r="JC20" s="577" t="s">
        <v>362</v>
      </c>
      <c r="JD20" s="577" t="s">
        <v>362</v>
      </c>
      <c r="JE20" s="577" t="s">
        <v>362</v>
      </c>
      <c r="JF20" s="474" t="s">
        <v>362</v>
      </c>
      <c r="JG20" s="83"/>
      <c r="JH20" s="83"/>
      <c r="JI20" s="83"/>
      <c r="JJ20" s="83"/>
      <c r="JK20" s="83"/>
      <c r="JL20" s="83"/>
      <c r="JM20" s="83"/>
      <c r="JN20" s="83"/>
      <c r="JO20" s="83"/>
      <c r="JP20" s="83"/>
      <c r="JQ20" s="83"/>
      <c r="JR20" s="83"/>
      <c r="JS20" s="83"/>
      <c r="JT20" s="305">
        <v>5</v>
      </c>
      <c r="JU20" s="305">
        <v>10.5</v>
      </c>
      <c r="JV20" s="305">
        <v>10.5</v>
      </c>
      <c r="JW20" s="305">
        <v>10.5</v>
      </c>
      <c r="JX20" s="305">
        <v>10.5</v>
      </c>
      <c r="JY20" s="305">
        <v>10.5</v>
      </c>
      <c r="JZ20" s="305">
        <v>10.5</v>
      </c>
      <c r="KA20" s="305">
        <v>10.5</v>
      </c>
      <c r="KB20" s="305">
        <v>10.5</v>
      </c>
      <c r="KC20" s="314">
        <v>10.5</v>
      </c>
      <c r="KD20" s="305">
        <v>10.5</v>
      </c>
      <c r="KE20" s="305">
        <v>10.5</v>
      </c>
      <c r="KF20" s="305">
        <v>10.5</v>
      </c>
      <c r="KG20" s="305">
        <v>10.5</v>
      </c>
      <c r="KH20" s="305">
        <v>5</v>
      </c>
      <c r="KI20" s="83"/>
      <c r="KJ20" s="83"/>
      <c r="KK20" s="83"/>
      <c r="KL20" s="83"/>
      <c r="KM20" s="83"/>
      <c r="KN20" s="83"/>
      <c r="KO20" s="83"/>
      <c r="KP20" s="83"/>
      <c r="KQ20" s="83"/>
      <c r="KR20" s="83"/>
      <c r="KS20" s="83"/>
      <c r="KT20" s="83"/>
      <c r="KU20" s="83"/>
      <c r="KV20" s="358">
        <v>5</v>
      </c>
      <c r="KW20" s="358">
        <v>10.5</v>
      </c>
      <c r="KX20" s="358">
        <v>10.5</v>
      </c>
      <c r="KY20" s="358">
        <v>10.5</v>
      </c>
      <c r="KZ20" s="358">
        <v>10.5</v>
      </c>
      <c r="LA20" s="358">
        <v>10.5</v>
      </c>
      <c r="LB20" s="358">
        <v>10.5</v>
      </c>
      <c r="LC20" s="358">
        <v>10.5</v>
      </c>
      <c r="LD20" s="228">
        <v>10.5</v>
      </c>
      <c r="LE20" s="228">
        <v>10.5</v>
      </c>
      <c r="LF20" s="228">
        <v>10.5</v>
      </c>
      <c r="LG20" s="228">
        <v>10.5</v>
      </c>
      <c r="LH20" s="228">
        <v>10.5</v>
      </c>
      <c r="LI20" s="313">
        <v>10.5</v>
      </c>
      <c r="LJ20" s="228">
        <v>5</v>
      </c>
      <c r="LK20" s="83"/>
      <c r="LL20" s="83"/>
      <c r="LM20" s="83"/>
      <c r="LN20" s="83"/>
      <c r="LO20" s="83"/>
      <c r="LP20" s="83"/>
      <c r="LQ20" s="83"/>
      <c r="LR20" s="83"/>
      <c r="LS20" s="83"/>
      <c r="LT20" s="83"/>
      <c r="LU20" s="83"/>
      <c r="LV20" s="83"/>
      <c r="LW20" s="83"/>
      <c r="LX20" s="359">
        <v>5</v>
      </c>
      <c r="LY20" s="359">
        <v>10.5</v>
      </c>
      <c r="LZ20" s="359">
        <v>10.5</v>
      </c>
      <c r="MA20" s="359">
        <v>10.5</v>
      </c>
      <c r="MB20" s="359">
        <v>10.5</v>
      </c>
      <c r="MC20" s="706">
        <v>10.5</v>
      </c>
      <c r="MD20" s="707">
        <v>10.5</v>
      </c>
      <c r="ME20" s="707">
        <v>10.5</v>
      </c>
      <c r="MF20" s="707">
        <v>10.5</v>
      </c>
      <c r="MG20" s="680">
        <v>10.5</v>
      </c>
      <c r="MH20" s="359">
        <v>5</v>
      </c>
      <c r="MI20" s="672"/>
      <c r="MJ20" s="674"/>
      <c r="MK20" s="249" t="s">
        <v>379</v>
      </c>
      <c r="ML20" s="249" t="s">
        <v>379</v>
      </c>
      <c r="MM20" s="258" t="s">
        <v>379</v>
      </c>
      <c r="MN20" s="249" t="s">
        <v>379</v>
      </c>
      <c r="MO20" s="249" t="s">
        <v>379</v>
      </c>
      <c r="MP20" s="249" t="s">
        <v>379</v>
      </c>
      <c r="MQ20" s="249" t="s">
        <v>379</v>
      </c>
      <c r="MR20" s="249" t="s">
        <v>379</v>
      </c>
      <c r="MS20" s="249" t="s">
        <v>379</v>
      </c>
      <c r="MT20" s="249" t="s">
        <v>379</v>
      </c>
      <c r="MU20" s="249" t="s">
        <v>379</v>
      </c>
      <c r="MV20" s="249" t="s">
        <v>379</v>
      </c>
      <c r="MW20" s="249" t="s">
        <v>379</v>
      </c>
      <c r="MX20" s="249" t="s">
        <v>379</v>
      </c>
      <c r="MY20" s="249" t="s">
        <v>379</v>
      </c>
      <c r="MZ20" s="305">
        <v>5</v>
      </c>
      <c r="NA20" s="305">
        <v>10.5</v>
      </c>
      <c r="NB20" s="305">
        <v>10.5</v>
      </c>
      <c r="NC20" s="305">
        <v>10.5</v>
      </c>
      <c r="ND20" s="305">
        <v>10.5</v>
      </c>
      <c r="NE20" s="305">
        <v>10.5</v>
      </c>
      <c r="NF20" s="305">
        <v>10.5</v>
      </c>
      <c r="NG20" s="305">
        <v>10.5</v>
      </c>
      <c r="NH20" s="305">
        <v>10.5</v>
      </c>
      <c r="NI20" s="305">
        <v>10.5</v>
      </c>
      <c r="NJ20" s="305">
        <v>10.5</v>
      </c>
      <c r="NK20" s="305">
        <v>10.5</v>
      </c>
      <c r="NL20" s="305">
        <v>10.5</v>
      </c>
      <c r="NM20" s="305">
        <v>10.5</v>
      </c>
      <c r="NN20" s="305">
        <v>5</v>
      </c>
      <c r="NO20" s="83"/>
      <c r="NP20" s="83"/>
      <c r="NQ20" s="84"/>
      <c r="NR20" s="85"/>
      <c r="NS20" s="83"/>
      <c r="NT20" s="83"/>
      <c r="NU20" s="83"/>
      <c r="NV20" s="83"/>
      <c r="NW20" s="83"/>
      <c r="NX20" s="83"/>
      <c r="NY20" s="83"/>
      <c r="NZ20" s="83"/>
      <c r="OA20" s="83"/>
      <c r="OB20" s="83"/>
      <c r="OC20" s="83"/>
      <c r="OD20" s="83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3"/>
      <c r="OT20" s="83"/>
      <c r="OU20" s="83"/>
      <c r="OV20" s="84"/>
    </row>
    <row r="21" spans="1:412" ht="16.5" thickBot="1" x14ac:dyDescent="0.3">
      <c r="A21" s="125"/>
      <c r="B21" s="600" t="s">
        <v>73</v>
      </c>
      <c r="C21" s="599" t="str">
        <f t="shared" ref="C21:C28" si="1">LEFT(B21,FIND(" ",B21))</f>
        <v xml:space="preserve">Комардин </v>
      </c>
      <c r="D21" s="596">
        <v>4</v>
      </c>
      <c r="E21" s="596">
        <v>4</v>
      </c>
      <c r="F21" s="597" t="s">
        <v>48</v>
      </c>
      <c r="G21" s="659">
        <v>18</v>
      </c>
      <c r="H21" s="601" t="s">
        <v>303</v>
      </c>
      <c r="I21" s="592"/>
      <c r="J21" s="368">
        <v>1995</v>
      </c>
      <c r="K21" s="368">
        <f ca="1">SUM($Q21:OFFSET($Q21,0,DATEVALUE("31.12."&amp;(YEAR(TODAY())))-DATEVALUE("01.01."&amp;YEAR(TODAY()))))</f>
        <v>1659</v>
      </c>
      <c r="L21" s="368">
        <f ca="1">SUM($Q21:OFFSET($Q21,0,TODAY()-DATEVALUE("01.01."&amp;YEAR(TODAY()))))</f>
        <v>1293</v>
      </c>
      <c r="M21" s="364">
        <f ca="1">COUNTIF($Q21:OFFSET($Q21,0,TODAY()-DATEVALUE("01.01."&amp;YEAR(TODAY()))),$M$3)</f>
        <v>0</v>
      </c>
      <c r="N21" s="364" t="e">
        <f ca="1">COUNTIFS($Q21:OFFSET($Q21,0,TODAY()-DATEVALUE("01.01."&amp;YEAR(TODAY()))),$N$3,#REF!:OFFSET(#REF!,0,TODAY()-DATEVALUE("01.01."&amp;YEAR(TODAY()))),"&lt;&gt;вс")</f>
        <v>#REF!</v>
      </c>
      <c r="O21" s="364">
        <f ca="1">COUNTIF($Q21:OFFSET($Q21,0,TODAY()-DATEVALUE("01.01."&amp;YEAR(TODAY()))),"БЛ")</f>
        <v>7</v>
      </c>
      <c r="P21" s="364" t="e">
        <f ca="1">COUNTIFS($Q21:OFFSET($Q21,0,TODAY()-DATEVALUE("01.01."&amp;YEAR(TODAY()))),"К",#REF!:OFFSET(#REF!,0,TODAY()-DATEVALUE("01.01."&amp;YEAR(TODAY()))),"&lt;&gt;вс",#REF!:OFFSET(#REF!,0,TODAY()-DATEVALUE("01.01."&amp;YEAR(TODAY()))),"&lt;&gt;сб")*8</f>
        <v>#REF!</v>
      </c>
      <c r="Q21" s="268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 t="s">
        <v>362</v>
      </c>
      <c r="AC21" s="81" t="s">
        <v>362</v>
      </c>
      <c r="AD21" s="81" t="s">
        <v>362</v>
      </c>
      <c r="AE21" s="81" t="s">
        <v>362</v>
      </c>
      <c r="AF21" s="81" t="s">
        <v>362</v>
      </c>
      <c r="AG21" s="81" t="s">
        <v>362</v>
      </c>
      <c r="AH21" s="81" t="s">
        <v>362</v>
      </c>
      <c r="AI21" s="81">
        <v>5</v>
      </c>
      <c r="AJ21" s="81">
        <v>10.5</v>
      </c>
      <c r="AK21" s="81">
        <v>10.5</v>
      </c>
      <c r="AL21" s="81">
        <v>10.5</v>
      </c>
      <c r="AM21" s="81">
        <v>10.5</v>
      </c>
      <c r="AN21" s="81">
        <v>10.5</v>
      </c>
      <c r="AO21" s="81">
        <v>10.5</v>
      </c>
      <c r="AP21" s="81">
        <v>5</v>
      </c>
      <c r="AQ21" s="81"/>
      <c r="AR21" s="81"/>
      <c r="AS21" s="81"/>
      <c r="AT21" s="81"/>
      <c r="AU21" s="81"/>
      <c r="AV21" s="85"/>
      <c r="AW21" s="83"/>
      <c r="AX21" s="83"/>
      <c r="AY21" s="83"/>
      <c r="AZ21" s="83"/>
      <c r="BA21" s="83"/>
      <c r="BB21" s="83"/>
      <c r="BC21" s="83"/>
      <c r="BD21" s="86" t="s">
        <v>371</v>
      </c>
      <c r="BE21" s="88" t="s">
        <v>371</v>
      </c>
      <c r="BF21" s="227">
        <v>4</v>
      </c>
      <c r="BG21" s="227">
        <v>10.5</v>
      </c>
      <c r="BH21" s="227">
        <v>10.5</v>
      </c>
      <c r="BI21" s="227">
        <v>10.5</v>
      </c>
      <c r="BJ21" s="227">
        <v>10.5</v>
      </c>
      <c r="BK21" s="227">
        <v>10.5</v>
      </c>
      <c r="BL21" s="227">
        <v>10.5</v>
      </c>
      <c r="BM21" s="227">
        <v>10.5</v>
      </c>
      <c r="BN21" s="227">
        <v>10.5</v>
      </c>
      <c r="BO21" s="227">
        <v>10.5</v>
      </c>
      <c r="BP21" s="227">
        <v>10.5</v>
      </c>
      <c r="BQ21" s="227">
        <v>10.5</v>
      </c>
      <c r="BR21" s="227">
        <v>6.5</v>
      </c>
      <c r="BS21" s="83"/>
      <c r="BT21" s="83"/>
      <c r="BU21" s="83"/>
      <c r="BV21" s="83"/>
      <c r="BW21" s="83"/>
      <c r="BX21" s="85"/>
      <c r="BY21" s="83"/>
      <c r="BZ21" s="83"/>
      <c r="CA21" s="83"/>
      <c r="CB21" s="83"/>
      <c r="CC21" s="83"/>
      <c r="CD21" s="83"/>
      <c r="CE21" s="83"/>
      <c r="CF21" s="228" t="s">
        <v>516</v>
      </c>
      <c r="CG21" s="228" t="s">
        <v>516</v>
      </c>
      <c r="CH21" s="228" t="s">
        <v>516</v>
      </c>
      <c r="CI21" s="228" t="s">
        <v>516</v>
      </c>
      <c r="CJ21" s="228" t="s">
        <v>516</v>
      </c>
      <c r="CK21" s="228" t="s">
        <v>516</v>
      </c>
      <c r="CL21" s="228" t="s">
        <v>516</v>
      </c>
      <c r="CM21" s="228" t="s">
        <v>516</v>
      </c>
      <c r="CN21" s="81"/>
      <c r="CO21" s="81"/>
      <c r="CP21" s="249" t="s">
        <v>379</v>
      </c>
      <c r="CQ21" s="249"/>
      <c r="CR21" s="249"/>
      <c r="CS21" s="249"/>
      <c r="CT21" s="249"/>
      <c r="CU21" s="249" t="s">
        <v>379</v>
      </c>
      <c r="CV21" s="249" t="s">
        <v>379</v>
      </c>
      <c r="CW21" s="249" t="s">
        <v>379</v>
      </c>
      <c r="CX21" s="249"/>
      <c r="CY21" s="249" t="s">
        <v>379</v>
      </c>
      <c r="CZ21" s="249" t="s">
        <v>379</v>
      </c>
      <c r="DA21" s="249" t="s">
        <v>379</v>
      </c>
      <c r="DB21" s="253" t="s">
        <v>379</v>
      </c>
      <c r="DC21" s="249" t="s">
        <v>379</v>
      </c>
      <c r="DD21" s="249" t="s">
        <v>379</v>
      </c>
      <c r="DE21" s="249"/>
      <c r="DF21" s="249" t="s">
        <v>379</v>
      </c>
      <c r="DG21" s="249" t="s">
        <v>379</v>
      </c>
      <c r="DH21" s="227">
        <v>4</v>
      </c>
      <c r="DI21" s="227">
        <v>10.5</v>
      </c>
      <c r="DJ21" s="227">
        <v>10.5</v>
      </c>
      <c r="DK21" s="227">
        <v>10.5</v>
      </c>
      <c r="DL21" s="227">
        <v>10.5</v>
      </c>
      <c r="DM21" s="227">
        <v>10.5</v>
      </c>
      <c r="DN21" s="227">
        <v>10.5</v>
      </c>
      <c r="DO21" s="227">
        <v>6.5</v>
      </c>
      <c r="DP21" s="305">
        <v>10.5</v>
      </c>
      <c r="DQ21" s="305">
        <v>10.5</v>
      </c>
      <c r="DR21" s="305">
        <v>10.5</v>
      </c>
      <c r="DS21" s="305">
        <v>10.5</v>
      </c>
      <c r="DT21" s="305">
        <v>10.5</v>
      </c>
      <c r="DU21" s="305">
        <v>10.5</v>
      </c>
      <c r="DV21" s="305">
        <v>10.5</v>
      </c>
      <c r="DW21" s="305">
        <v>10.5</v>
      </c>
      <c r="DX21" s="305">
        <v>10.5</v>
      </c>
      <c r="DY21" s="305">
        <v>10.5</v>
      </c>
      <c r="DZ21" s="305">
        <v>10.5</v>
      </c>
      <c r="EA21" s="305">
        <v>10.5</v>
      </c>
      <c r="EB21" s="305">
        <v>10.5</v>
      </c>
      <c r="EC21" s="305">
        <v>5</v>
      </c>
      <c r="ED21" s="83"/>
      <c r="EE21" s="83"/>
      <c r="EF21" s="83"/>
      <c r="EG21" s="85"/>
      <c r="EH21" s="83"/>
      <c r="EI21" s="83"/>
      <c r="EJ21" s="81"/>
      <c r="EK21" s="81"/>
      <c r="EL21" s="81"/>
      <c r="EM21" s="81"/>
      <c r="EN21" s="81"/>
      <c r="EO21" s="81"/>
      <c r="EP21" s="81"/>
      <c r="EQ21" s="305">
        <v>5</v>
      </c>
      <c r="ER21" s="305">
        <v>10.5</v>
      </c>
      <c r="ES21" s="305">
        <v>10.5</v>
      </c>
      <c r="ET21" s="305">
        <v>10.5</v>
      </c>
      <c r="EU21" s="305">
        <v>10.5</v>
      </c>
      <c r="EV21" s="305">
        <v>10.5</v>
      </c>
      <c r="EW21" s="305">
        <v>10.5</v>
      </c>
      <c r="EX21" s="305">
        <v>10.5</v>
      </c>
      <c r="EY21" s="305">
        <v>10.5</v>
      </c>
      <c r="EZ21" s="81">
        <v>10.5</v>
      </c>
      <c r="FA21" s="81">
        <v>10.5</v>
      </c>
      <c r="FB21" s="81">
        <v>10.5</v>
      </c>
      <c r="FC21" s="81">
        <v>10.5</v>
      </c>
      <c r="FD21" s="81">
        <v>10.5</v>
      </c>
      <c r="FE21" s="81">
        <v>5</v>
      </c>
      <c r="FF21" s="83"/>
      <c r="FG21" s="83"/>
      <c r="FH21" s="83"/>
      <c r="FI21" s="83"/>
      <c r="FJ21" s="83"/>
      <c r="FK21" s="83"/>
      <c r="FL21" s="559"/>
      <c r="FM21" s="553"/>
      <c r="FN21" s="553"/>
      <c r="FO21" s="553"/>
      <c r="FP21" s="553"/>
      <c r="FQ21" s="553"/>
      <c r="FR21" s="553"/>
      <c r="FS21" s="553">
        <v>5</v>
      </c>
      <c r="FT21" s="81">
        <v>10.5</v>
      </c>
      <c r="FU21" s="81">
        <v>10.5</v>
      </c>
      <c r="FV21" s="81">
        <v>10.5</v>
      </c>
      <c r="FW21" s="81">
        <v>10.5</v>
      </c>
      <c r="FX21" s="81">
        <v>10.5</v>
      </c>
      <c r="FY21" s="81">
        <v>10.5</v>
      </c>
      <c r="FZ21" s="81">
        <v>10.5</v>
      </c>
      <c r="GA21" s="81">
        <v>10.5</v>
      </c>
      <c r="GB21" s="81">
        <v>10.5</v>
      </c>
      <c r="GC21" s="81">
        <v>10.5</v>
      </c>
      <c r="GD21" s="81">
        <v>10.5</v>
      </c>
      <c r="GE21" s="81">
        <v>10.5</v>
      </c>
      <c r="GF21" s="81">
        <v>10.5</v>
      </c>
      <c r="GG21" s="81">
        <v>5</v>
      </c>
      <c r="GH21" s="81"/>
      <c r="GI21" s="81"/>
      <c r="GJ21" s="81"/>
      <c r="GK21" s="81"/>
      <c r="GL21" s="81"/>
      <c r="GM21" s="81"/>
      <c r="GN21" s="305">
        <v>5</v>
      </c>
      <c r="GO21" s="314">
        <v>10.5</v>
      </c>
      <c r="GP21" s="311">
        <v>10.5</v>
      </c>
      <c r="GQ21" s="305">
        <v>10.5</v>
      </c>
      <c r="GR21" s="305">
        <v>10.5</v>
      </c>
      <c r="GS21" s="305">
        <v>10.5</v>
      </c>
      <c r="GT21" s="305">
        <v>10.5</v>
      </c>
      <c r="GU21" s="305">
        <v>10.5</v>
      </c>
      <c r="GV21" s="81">
        <v>10.5</v>
      </c>
      <c r="GW21" s="81">
        <v>10.5</v>
      </c>
      <c r="GX21" s="81">
        <v>10.5</v>
      </c>
      <c r="GY21" s="81">
        <v>10.5</v>
      </c>
      <c r="GZ21" s="81">
        <v>10.5</v>
      </c>
      <c r="HA21" s="81">
        <v>10.5</v>
      </c>
      <c r="HB21" s="321">
        <v>5</v>
      </c>
      <c r="HC21" s="321"/>
      <c r="HD21" s="321"/>
      <c r="HE21" s="321"/>
      <c r="HF21" s="321"/>
      <c r="HG21" s="321"/>
      <c r="HH21" s="321"/>
      <c r="HI21" s="249" t="s">
        <v>379</v>
      </c>
      <c r="HJ21" s="249" t="s">
        <v>379</v>
      </c>
      <c r="HK21" s="249" t="s">
        <v>379</v>
      </c>
      <c r="HL21" s="249" t="s">
        <v>379</v>
      </c>
      <c r="HM21" s="249"/>
      <c r="HN21" s="249" t="s">
        <v>379</v>
      </c>
      <c r="HO21" s="249" t="s">
        <v>379</v>
      </c>
      <c r="HP21" s="302">
        <v>5</v>
      </c>
      <c r="HQ21" s="302">
        <v>10.5</v>
      </c>
      <c r="HR21" s="302">
        <v>10.5</v>
      </c>
      <c r="HS21" s="302">
        <v>10.5</v>
      </c>
      <c r="HT21" s="302">
        <v>10.5</v>
      </c>
      <c r="HU21" s="317">
        <v>10.5</v>
      </c>
      <c r="HV21" s="302">
        <v>10.5</v>
      </c>
      <c r="HW21" s="302">
        <v>10.5</v>
      </c>
      <c r="HX21" s="302">
        <v>10.5</v>
      </c>
      <c r="HY21" s="302">
        <v>10.5</v>
      </c>
      <c r="HZ21" s="302">
        <v>10.5</v>
      </c>
      <c r="IA21" s="302">
        <v>10.5</v>
      </c>
      <c r="IB21" s="302">
        <v>10.5</v>
      </c>
      <c r="IC21" s="302">
        <v>10.5</v>
      </c>
      <c r="ID21" s="302">
        <v>5</v>
      </c>
      <c r="IE21" s="466" t="s">
        <v>379</v>
      </c>
      <c r="IF21" s="475" t="s">
        <v>379</v>
      </c>
      <c r="IG21" s="475" t="s">
        <v>379</v>
      </c>
      <c r="IH21" s="475"/>
      <c r="II21" s="475" t="s">
        <v>379</v>
      </c>
      <c r="IJ21" s="475" t="s">
        <v>379</v>
      </c>
      <c r="IK21" s="467" t="s">
        <v>379</v>
      </c>
      <c r="IL21" s="81"/>
      <c r="IM21" s="81"/>
      <c r="IN21" s="81"/>
      <c r="IO21" s="81"/>
      <c r="IP21" s="81"/>
      <c r="IQ21" s="81"/>
      <c r="IR21" s="303">
        <v>5</v>
      </c>
      <c r="IS21" s="303">
        <v>10.5</v>
      </c>
      <c r="IT21" s="303">
        <v>10.5</v>
      </c>
      <c r="IU21" s="303">
        <v>10.5</v>
      </c>
      <c r="IV21" s="303">
        <v>10.5</v>
      </c>
      <c r="IW21" s="431">
        <v>10.5</v>
      </c>
      <c r="IX21" s="303">
        <v>10.5</v>
      </c>
      <c r="IY21" s="312">
        <v>10.5</v>
      </c>
      <c r="IZ21" s="303">
        <v>10.5</v>
      </c>
      <c r="JA21" s="303">
        <v>10.5</v>
      </c>
      <c r="JB21" s="303">
        <v>10.5</v>
      </c>
      <c r="JC21" s="303">
        <v>10.5</v>
      </c>
      <c r="JD21" s="303">
        <v>10.5</v>
      </c>
      <c r="JE21" s="303">
        <v>10.5</v>
      </c>
      <c r="JF21" s="303">
        <v>5</v>
      </c>
      <c r="JG21" s="83"/>
      <c r="JH21" s="83"/>
      <c r="JI21" s="83"/>
      <c r="JJ21" s="83"/>
      <c r="JK21" s="83"/>
      <c r="JL21" s="83"/>
      <c r="JM21" s="83"/>
      <c r="JN21" s="83"/>
      <c r="JO21" s="83"/>
      <c r="JP21" s="83"/>
      <c r="JQ21" s="83"/>
      <c r="JR21" s="83"/>
      <c r="JS21" s="83"/>
      <c r="JT21" s="305">
        <v>5</v>
      </c>
      <c r="JU21" s="305">
        <v>10.5</v>
      </c>
      <c r="JV21" s="305">
        <v>10.5</v>
      </c>
      <c r="JW21" s="305">
        <v>10.5</v>
      </c>
      <c r="JX21" s="305">
        <v>10.5</v>
      </c>
      <c r="JY21" s="305">
        <v>10.5</v>
      </c>
      <c r="JZ21" s="305">
        <v>10.5</v>
      </c>
      <c r="KA21" s="305">
        <v>10.5</v>
      </c>
      <c r="KB21" s="305">
        <v>10.5</v>
      </c>
      <c r="KC21" s="314">
        <v>10.5</v>
      </c>
      <c r="KD21" s="305">
        <v>10.5</v>
      </c>
      <c r="KE21" s="305">
        <v>10.5</v>
      </c>
      <c r="KF21" s="305">
        <v>10.5</v>
      </c>
      <c r="KG21" s="305">
        <v>10.5</v>
      </c>
      <c r="KH21" s="305">
        <v>5</v>
      </c>
      <c r="KI21" s="83"/>
      <c r="KJ21" s="83"/>
      <c r="KK21" s="83"/>
      <c r="KL21" s="83"/>
      <c r="KM21" s="83"/>
      <c r="KN21" s="83"/>
      <c r="KO21" s="83"/>
      <c r="KP21" s="83"/>
      <c r="KQ21" s="83"/>
      <c r="KR21" s="83"/>
      <c r="KS21" s="83"/>
      <c r="KT21" s="83"/>
      <c r="KU21" s="83"/>
      <c r="KV21" s="83" t="s">
        <v>362</v>
      </c>
      <c r="KW21" s="83" t="s">
        <v>362</v>
      </c>
      <c r="KX21" s="83" t="s">
        <v>362</v>
      </c>
      <c r="KY21" s="83" t="s">
        <v>362</v>
      </c>
      <c r="KZ21" s="83" t="s">
        <v>362</v>
      </c>
      <c r="LA21" s="83" t="s">
        <v>362</v>
      </c>
      <c r="LB21" s="83" t="s">
        <v>362</v>
      </c>
      <c r="LC21" s="305">
        <v>5</v>
      </c>
      <c r="LD21" s="305">
        <v>10.5</v>
      </c>
      <c r="LE21" s="305">
        <v>10.5</v>
      </c>
      <c r="LF21" s="305">
        <v>10.5</v>
      </c>
      <c r="LG21" s="305">
        <v>10.5</v>
      </c>
      <c r="LH21" s="305">
        <v>10.5</v>
      </c>
      <c r="LI21" s="311">
        <v>10.5</v>
      </c>
      <c r="LJ21" s="305">
        <v>5</v>
      </c>
      <c r="LK21" s="83"/>
      <c r="LL21" s="83"/>
      <c r="LM21" s="83"/>
      <c r="LN21" s="83"/>
      <c r="LO21" s="83"/>
      <c r="LP21" s="83"/>
      <c r="LQ21" s="83"/>
      <c r="LR21" s="83"/>
      <c r="LS21" s="83"/>
      <c r="LT21" s="83"/>
      <c r="LU21" s="83"/>
      <c r="LV21" s="83"/>
      <c r="LW21" s="83"/>
      <c r="LX21" s="359">
        <v>5</v>
      </c>
      <c r="LY21" s="359">
        <v>10.5</v>
      </c>
      <c r="LZ21" s="359">
        <v>10.5</v>
      </c>
      <c r="MA21" s="359">
        <v>10.5</v>
      </c>
      <c r="MB21" s="359">
        <v>10.5</v>
      </c>
      <c r="MC21" s="359">
        <v>10.5</v>
      </c>
      <c r="MD21" s="359">
        <v>10.5</v>
      </c>
      <c r="ME21" s="359">
        <v>10.5</v>
      </c>
      <c r="MF21" s="359">
        <v>10.5</v>
      </c>
      <c r="MG21" s="359">
        <v>10.5</v>
      </c>
      <c r="MH21" s="359">
        <v>10.5</v>
      </c>
      <c r="MI21" s="409">
        <v>10.5</v>
      </c>
      <c r="MJ21" s="409">
        <v>10.5</v>
      </c>
      <c r="MK21" s="409">
        <v>10.5</v>
      </c>
      <c r="ML21" s="409">
        <v>5</v>
      </c>
      <c r="MM21" s="85"/>
      <c r="MN21" s="83"/>
      <c r="MO21" s="83"/>
      <c r="MP21" s="83"/>
      <c r="MQ21" s="83"/>
      <c r="MR21" s="83"/>
      <c r="MS21" s="83"/>
      <c r="MT21" s="83"/>
      <c r="MU21" s="83"/>
      <c r="MV21" s="83"/>
      <c r="MW21" s="83"/>
      <c r="MX21" s="83"/>
      <c r="MY21" s="83"/>
      <c r="MZ21" s="305">
        <v>5</v>
      </c>
      <c r="NA21" s="305">
        <v>10.5</v>
      </c>
      <c r="NB21" s="305">
        <v>10.5</v>
      </c>
      <c r="NC21" s="305">
        <v>10.5</v>
      </c>
      <c r="ND21" s="305">
        <v>10.5</v>
      </c>
      <c r="NE21" s="458">
        <v>10.5</v>
      </c>
      <c r="NF21" s="459">
        <v>10.5</v>
      </c>
      <c r="NG21" s="459">
        <v>10.5</v>
      </c>
      <c r="NH21" s="459">
        <v>10.5</v>
      </c>
      <c r="NI21" s="680">
        <v>10.5</v>
      </c>
      <c r="NJ21" s="305">
        <v>10.5</v>
      </c>
      <c r="NK21" s="305">
        <v>10.5</v>
      </c>
      <c r="NL21" s="305">
        <v>10.5</v>
      </c>
      <c r="NM21" s="305">
        <v>10.5</v>
      </c>
      <c r="NN21" s="305">
        <v>5</v>
      </c>
      <c r="NO21" s="83"/>
      <c r="NP21" s="83"/>
      <c r="NQ21" s="84"/>
      <c r="NR21" s="85"/>
      <c r="NS21" s="83"/>
      <c r="NT21" s="83"/>
      <c r="NU21" s="83"/>
      <c r="NV21" s="83"/>
      <c r="NW21" s="83"/>
      <c r="NX21" s="83"/>
      <c r="NY21" s="83"/>
      <c r="NZ21" s="83"/>
      <c r="OA21" s="83"/>
      <c r="OB21" s="83"/>
      <c r="OC21" s="83"/>
      <c r="OD21" s="83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3"/>
      <c r="OU21" s="83"/>
      <c r="OV21" s="84"/>
    </row>
    <row r="22" spans="1:412" ht="16.5" thickBot="1" x14ac:dyDescent="0.3">
      <c r="A22" s="125"/>
      <c r="B22" s="599" t="s">
        <v>68</v>
      </c>
      <c r="C22" s="598" t="str">
        <f t="shared" si="1"/>
        <v xml:space="preserve">Отомуродов </v>
      </c>
      <c r="D22" s="596">
        <v>7</v>
      </c>
      <c r="E22" s="596">
        <v>1</v>
      </c>
      <c r="F22" s="597" t="s">
        <v>48</v>
      </c>
      <c r="G22" s="659">
        <v>18</v>
      </c>
      <c r="H22" s="601" t="s">
        <v>307</v>
      </c>
      <c r="I22" s="592"/>
      <c r="J22" s="368">
        <v>1995</v>
      </c>
      <c r="K22" s="368">
        <f ca="1">SUM($Q22:OFFSET($Q22,0,DATEVALUE("31.12."&amp;(YEAR(TODAY())))-DATEVALUE("01.01."&amp;YEAR(TODAY()))))</f>
        <v>1725.5</v>
      </c>
      <c r="L22" s="368">
        <f ca="1">SUM($Q22:OFFSET($Q22,0,TODAY()-DATEVALUE("01.01."&amp;YEAR(TODAY()))))</f>
        <v>1286</v>
      </c>
      <c r="M22" s="364">
        <f ca="1">COUNTIF($Q22:OFFSET($Q22,0,TODAY()-DATEVALUE("01.01."&amp;YEAR(TODAY()))),$M$3)</f>
        <v>0</v>
      </c>
      <c r="N22" s="364" t="e">
        <f ca="1">COUNTIFS($Q22:OFFSET($Q22,0,TODAY()-DATEVALUE("01.01."&amp;YEAR(TODAY()))),$N$3,#REF!:OFFSET(#REF!,0,TODAY()-DATEVALUE("01.01."&amp;YEAR(TODAY()))),"&lt;&gt;вс")</f>
        <v>#REF!</v>
      </c>
      <c r="O22" s="364">
        <f ca="1">COUNTIF($Q22:OFFSET($Q22,0,TODAY()-DATEVALUE("01.01."&amp;YEAR(TODAY()))),"БЛ")</f>
        <v>10</v>
      </c>
      <c r="P22" s="364" t="e">
        <f ca="1">COUNTIFS($Q22:OFFSET($Q22,0,TODAY()-DATEVALUE("01.01."&amp;YEAR(TODAY()))),"К",#REF!:OFFSET(#REF!,0,TODAY()-DATEVALUE("01.01."&amp;YEAR(TODAY()))),"&lt;&gt;вс",#REF!:OFFSET(#REF!,0,TODAY()-DATEVALUE("01.01."&amp;YEAR(TODAY()))),"&lt;&gt;сб")*8</f>
        <v>#REF!</v>
      </c>
      <c r="Q22" s="457">
        <v>10.5</v>
      </c>
      <c r="R22" s="356">
        <v>10.5</v>
      </c>
      <c r="S22" s="356">
        <v>10.5</v>
      </c>
      <c r="T22" s="356">
        <v>10.5</v>
      </c>
      <c r="U22" s="356">
        <v>5</v>
      </c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305">
        <v>5</v>
      </c>
      <c r="AJ22" s="305">
        <v>10.5</v>
      </c>
      <c r="AK22" s="305">
        <v>10.5</v>
      </c>
      <c r="AL22" s="305">
        <v>10.5</v>
      </c>
      <c r="AM22" s="305">
        <v>10.5</v>
      </c>
      <c r="AN22" s="305">
        <v>10.5</v>
      </c>
      <c r="AO22" s="305">
        <v>10.5</v>
      </c>
      <c r="AP22" s="476">
        <v>10.5</v>
      </c>
      <c r="AQ22" s="477">
        <v>10.5</v>
      </c>
      <c r="AR22" s="478">
        <v>10.5</v>
      </c>
      <c r="AS22" s="355">
        <v>10.5</v>
      </c>
      <c r="AT22" s="355">
        <v>10.5</v>
      </c>
      <c r="AU22" s="355">
        <v>10.5</v>
      </c>
      <c r="AV22" s="372">
        <v>10.5</v>
      </c>
      <c r="AW22" s="355">
        <v>5</v>
      </c>
      <c r="AX22" s="83"/>
      <c r="AY22" s="83"/>
      <c r="AZ22" s="83"/>
      <c r="BA22" s="83"/>
      <c r="BB22" s="464"/>
      <c r="BC22" s="465"/>
      <c r="BD22" s="83"/>
      <c r="BE22" s="83"/>
      <c r="BF22" s="83"/>
      <c r="BG22" s="83"/>
      <c r="BH22" s="83"/>
      <c r="BI22" s="83" t="s">
        <v>371</v>
      </c>
      <c r="BJ22" s="83" t="s">
        <v>371</v>
      </c>
      <c r="BK22" s="302">
        <v>5</v>
      </c>
      <c r="BL22" s="302">
        <v>10.5</v>
      </c>
      <c r="BM22" s="81" t="s">
        <v>362</v>
      </c>
      <c r="BN22" s="81" t="s">
        <v>362</v>
      </c>
      <c r="BO22" s="81" t="s">
        <v>362</v>
      </c>
      <c r="BP22" s="81" t="s">
        <v>362</v>
      </c>
      <c r="BQ22" s="81" t="s">
        <v>362</v>
      </c>
      <c r="BR22" s="81" t="s">
        <v>362</v>
      </c>
      <c r="BS22" s="81" t="s">
        <v>362</v>
      </c>
      <c r="BT22" s="81" t="s">
        <v>362</v>
      </c>
      <c r="BU22" s="81" t="s">
        <v>362</v>
      </c>
      <c r="BV22" s="81" t="s">
        <v>362</v>
      </c>
      <c r="BW22" s="81"/>
      <c r="BX22" s="268"/>
      <c r="BY22" s="81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355">
        <v>5</v>
      </c>
      <c r="CN22" s="355">
        <v>10.5</v>
      </c>
      <c r="CO22" s="355">
        <v>10.5</v>
      </c>
      <c r="CP22" s="355">
        <v>10.5</v>
      </c>
      <c r="CQ22" s="355">
        <v>10.5</v>
      </c>
      <c r="CR22" s="355">
        <v>10.5</v>
      </c>
      <c r="CS22" s="355">
        <v>10.5</v>
      </c>
      <c r="CT22" s="355">
        <v>10.5</v>
      </c>
      <c r="CU22" s="355">
        <v>10.5</v>
      </c>
      <c r="CV22" s="355">
        <v>10.5</v>
      </c>
      <c r="CW22" s="355">
        <v>10.5</v>
      </c>
      <c r="CX22" s="355">
        <v>10.5</v>
      </c>
      <c r="CY22" s="355">
        <v>10.5</v>
      </c>
      <c r="CZ22" s="355">
        <v>5</v>
      </c>
      <c r="DA22" s="249" t="s">
        <v>379</v>
      </c>
      <c r="DB22" s="253" t="s">
        <v>379</v>
      </c>
      <c r="DC22" s="249" t="s">
        <v>379</v>
      </c>
      <c r="DD22" s="249" t="s">
        <v>379</v>
      </c>
      <c r="DE22" s="249"/>
      <c r="DF22" s="249" t="s">
        <v>379</v>
      </c>
      <c r="DG22" s="249" t="s">
        <v>379</v>
      </c>
      <c r="DH22" s="249" t="s">
        <v>379</v>
      </c>
      <c r="DI22" s="249" t="s">
        <v>379</v>
      </c>
      <c r="DJ22" s="249" t="s">
        <v>379</v>
      </c>
      <c r="DK22" s="249" t="s">
        <v>379</v>
      </c>
      <c r="DL22" s="249"/>
      <c r="DM22" s="249" t="s">
        <v>379</v>
      </c>
      <c r="DN22" s="249" t="s">
        <v>379</v>
      </c>
      <c r="DO22" s="227">
        <v>4</v>
      </c>
      <c r="DP22" s="227">
        <v>10.5</v>
      </c>
      <c r="DQ22" s="227">
        <v>10.5</v>
      </c>
      <c r="DR22" s="227">
        <v>10.5</v>
      </c>
      <c r="DS22" s="227">
        <v>10.5</v>
      </c>
      <c r="DT22" s="227">
        <v>10.5</v>
      </c>
      <c r="DU22" s="227">
        <v>10.5</v>
      </c>
      <c r="DV22" s="227">
        <v>6.5</v>
      </c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5"/>
      <c r="EH22" s="83"/>
      <c r="EI22" s="581"/>
      <c r="EJ22" s="305">
        <v>5</v>
      </c>
      <c r="EK22" s="305">
        <v>10.5</v>
      </c>
      <c r="EL22" s="305">
        <v>10.5</v>
      </c>
      <c r="EM22" s="305">
        <v>10.5</v>
      </c>
      <c r="EN22" s="305">
        <v>10.5</v>
      </c>
      <c r="EO22" s="305">
        <v>10.5</v>
      </c>
      <c r="EP22" s="305">
        <v>10.5</v>
      </c>
      <c r="EQ22" s="305">
        <v>10.5</v>
      </c>
      <c r="ER22" s="588">
        <v>10.5</v>
      </c>
      <c r="ES22" s="302">
        <v>10.5</v>
      </c>
      <c r="ET22" s="302">
        <v>10.5</v>
      </c>
      <c r="EU22" s="302">
        <v>10.5</v>
      </c>
      <c r="EV22" s="302">
        <v>10.5</v>
      </c>
      <c r="EW22" s="302">
        <v>10.5</v>
      </c>
      <c r="EX22" s="302">
        <v>5</v>
      </c>
      <c r="EY22" s="83"/>
      <c r="EZ22" s="83"/>
      <c r="FA22" s="83"/>
      <c r="FB22" s="83"/>
      <c r="FC22" s="83"/>
      <c r="FD22" s="83"/>
      <c r="FE22" s="227">
        <v>4</v>
      </c>
      <c r="FF22" s="227">
        <v>10.5</v>
      </c>
      <c r="FG22" s="227">
        <v>10.5</v>
      </c>
      <c r="FH22" s="227">
        <v>10.5</v>
      </c>
      <c r="FI22" s="227">
        <v>10.5</v>
      </c>
      <c r="FJ22" s="227">
        <v>10.5</v>
      </c>
      <c r="FK22" s="227">
        <v>10.5</v>
      </c>
      <c r="FL22" s="226">
        <v>10.5</v>
      </c>
      <c r="FM22" s="227">
        <v>10.5</v>
      </c>
      <c r="FN22" s="227">
        <v>10.5</v>
      </c>
      <c r="FO22" s="227">
        <v>10.5</v>
      </c>
      <c r="FP22" s="227">
        <v>10.5</v>
      </c>
      <c r="FQ22" s="227">
        <v>10.5</v>
      </c>
      <c r="FR22" s="227">
        <v>10.5</v>
      </c>
      <c r="FS22" s="227">
        <v>10.5</v>
      </c>
      <c r="FT22" s="227">
        <v>10.5</v>
      </c>
      <c r="FU22" s="227">
        <v>10.5</v>
      </c>
      <c r="FV22" s="227">
        <v>10.5</v>
      </c>
      <c r="FW22" s="227">
        <v>10.5</v>
      </c>
      <c r="FX22" s="227">
        <v>10.5</v>
      </c>
      <c r="FY22" s="227">
        <v>10.5</v>
      </c>
      <c r="FZ22" s="227">
        <v>5</v>
      </c>
      <c r="GA22" s="83"/>
      <c r="GB22" s="83"/>
      <c r="GC22" s="83"/>
      <c r="GD22" s="83"/>
      <c r="GE22" s="83"/>
      <c r="GF22" s="83"/>
      <c r="GG22" s="83"/>
      <c r="GH22" s="83"/>
      <c r="GI22" s="83"/>
      <c r="GJ22" s="83"/>
      <c r="GK22" s="83"/>
      <c r="GL22" s="83"/>
      <c r="GM22" s="83"/>
      <c r="GN22" s="355">
        <v>5</v>
      </c>
      <c r="GO22" s="560">
        <v>10.5</v>
      </c>
      <c r="GP22" s="372">
        <v>10.5</v>
      </c>
      <c r="GQ22" s="355">
        <v>10.5</v>
      </c>
      <c r="GR22" s="355">
        <v>10.5</v>
      </c>
      <c r="GS22" s="355">
        <v>10.5</v>
      </c>
      <c r="GT22" s="355">
        <v>10.5</v>
      </c>
      <c r="GU22" s="355">
        <v>10.5</v>
      </c>
      <c r="GV22" s="355">
        <v>10.5</v>
      </c>
      <c r="GW22" s="355">
        <v>10.5</v>
      </c>
      <c r="GX22" s="355">
        <v>10.5</v>
      </c>
      <c r="GY22" s="355">
        <v>10.5</v>
      </c>
      <c r="GZ22" s="355">
        <v>10.5</v>
      </c>
      <c r="HA22" s="355">
        <v>5</v>
      </c>
      <c r="HB22" s="249" t="s">
        <v>379</v>
      </c>
      <c r="HC22" s="249" t="s">
        <v>379</v>
      </c>
      <c r="HD22" s="249" t="s">
        <v>379</v>
      </c>
      <c r="HE22" s="249" t="s">
        <v>379</v>
      </c>
      <c r="HF22" s="249"/>
      <c r="HG22" s="249" t="s">
        <v>379</v>
      </c>
      <c r="HH22" s="249" t="s">
        <v>379</v>
      </c>
      <c r="HI22" s="249" t="s">
        <v>379</v>
      </c>
      <c r="HJ22" s="249" t="s">
        <v>379</v>
      </c>
      <c r="HK22" s="249" t="s">
        <v>379</v>
      </c>
      <c r="HL22" s="249" t="s">
        <v>379</v>
      </c>
      <c r="HM22" s="249"/>
      <c r="HN22" s="249" t="s">
        <v>379</v>
      </c>
      <c r="HO22" s="249" t="s">
        <v>379</v>
      </c>
      <c r="HP22" s="227">
        <v>5</v>
      </c>
      <c r="HQ22" s="227">
        <v>10.5</v>
      </c>
      <c r="HR22" s="227">
        <v>10.5</v>
      </c>
      <c r="HS22" s="227">
        <v>10.5</v>
      </c>
      <c r="HT22" s="227">
        <v>10.5</v>
      </c>
      <c r="HU22" s="226">
        <v>10.5</v>
      </c>
      <c r="HV22" s="227">
        <v>10.5</v>
      </c>
      <c r="HW22" s="227">
        <v>10.5</v>
      </c>
      <c r="HX22" s="227">
        <v>10.5</v>
      </c>
      <c r="HY22" s="227">
        <v>10.5</v>
      </c>
      <c r="HZ22" s="227">
        <v>10.5</v>
      </c>
      <c r="IA22" s="227">
        <v>10.5</v>
      </c>
      <c r="IB22" s="227">
        <v>10.5</v>
      </c>
      <c r="IC22" s="227">
        <v>10.5</v>
      </c>
      <c r="ID22" s="227">
        <v>5</v>
      </c>
      <c r="IE22" s="83"/>
      <c r="IF22" s="83"/>
      <c r="IG22" s="83"/>
      <c r="IH22" s="83"/>
      <c r="II22" s="83"/>
      <c r="IJ22" s="83"/>
      <c r="IK22" s="83"/>
      <c r="IL22" s="83"/>
      <c r="IM22" s="83"/>
      <c r="IN22" s="83"/>
      <c r="IO22" s="83"/>
      <c r="IP22" s="83"/>
      <c r="IQ22" s="83"/>
      <c r="IR22" s="464" t="s">
        <v>264</v>
      </c>
      <c r="IS22" s="552" t="s">
        <v>264</v>
      </c>
      <c r="IT22" s="552" t="s">
        <v>264</v>
      </c>
      <c r="IU22" s="552" t="s">
        <v>264</v>
      </c>
      <c r="IV22" s="552" t="s">
        <v>264</v>
      </c>
      <c r="IW22" s="552" t="s">
        <v>264</v>
      </c>
      <c r="IX22" s="465" t="s">
        <v>264</v>
      </c>
      <c r="IY22" s="525">
        <v>5</v>
      </c>
      <c r="IZ22" s="355">
        <v>10.5</v>
      </c>
      <c r="JA22" s="355">
        <v>10.5</v>
      </c>
      <c r="JB22" s="355">
        <v>10.5</v>
      </c>
      <c r="JC22" s="355">
        <v>10.5</v>
      </c>
      <c r="JD22" s="355">
        <v>10.5</v>
      </c>
      <c r="JE22" s="355">
        <v>10.5</v>
      </c>
      <c r="JF22" s="355">
        <v>5</v>
      </c>
      <c r="JG22" s="83"/>
      <c r="JH22" s="83"/>
      <c r="JI22" s="83"/>
      <c r="JJ22" s="83"/>
      <c r="JK22" s="83"/>
      <c r="JL22" s="83"/>
      <c r="JM22" s="83"/>
      <c r="JN22" s="83"/>
      <c r="JO22" s="83"/>
      <c r="JP22" s="83"/>
      <c r="JQ22" s="83"/>
      <c r="JR22" s="83"/>
      <c r="JS22" s="83"/>
      <c r="JT22" s="227">
        <v>5</v>
      </c>
      <c r="JU22" s="227">
        <v>10.5</v>
      </c>
      <c r="JV22" s="227">
        <v>10.5</v>
      </c>
      <c r="JW22" s="227">
        <v>10.5</v>
      </c>
      <c r="JX22" s="227">
        <v>10.5</v>
      </c>
      <c r="JY22" s="227">
        <v>10.5</v>
      </c>
      <c r="JZ22" s="227">
        <v>10.5</v>
      </c>
      <c r="KA22" s="227">
        <v>10.5</v>
      </c>
      <c r="KB22" s="227">
        <v>10.5</v>
      </c>
      <c r="KC22" s="229">
        <v>10.5</v>
      </c>
      <c r="KD22" s="227">
        <v>10.5</v>
      </c>
      <c r="KE22" s="227">
        <v>10.5</v>
      </c>
      <c r="KF22" s="227">
        <v>10.5</v>
      </c>
      <c r="KG22" s="227">
        <v>10.5</v>
      </c>
      <c r="KH22" s="227">
        <v>5</v>
      </c>
      <c r="KI22" s="83"/>
      <c r="KJ22" s="83"/>
      <c r="KK22" s="83"/>
      <c r="KL22" s="83"/>
      <c r="KM22" s="83"/>
      <c r="KN22" s="83"/>
      <c r="KO22" s="83"/>
      <c r="KP22" s="83"/>
      <c r="KQ22" s="83"/>
      <c r="KR22" s="83"/>
      <c r="KS22" s="83"/>
      <c r="KT22" s="83"/>
      <c r="KU22" s="83"/>
      <c r="KV22" s="83">
        <v>5</v>
      </c>
      <c r="KW22" s="83">
        <v>10.5</v>
      </c>
      <c r="KX22" s="83">
        <v>10.5</v>
      </c>
      <c r="KY22" s="83">
        <v>10.5</v>
      </c>
      <c r="KZ22" s="83">
        <v>10.5</v>
      </c>
      <c r="LA22" s="83">
        <v>10.5</v>
      </c>
      <c r="LB22" s="83">
        <v>10.5</v>
      </c>
      <c r="LC22" s="83">
        <v>10.5</v>
      </c>
      <c r="LD22" s="83">
        <v>10.5</v>
      </c>
      <c r="LE22" s="83">
        <v>10.5</v>
      </c>
      <c r="LF22" s="83">
        <v>10.5</v>
      </c>
      <c r="LG22" s="83">
        <v>10.5</v>
      </c>
      <c r="LH22" s="83">
        <v>10.5</v>
      </c>
      <c r="LI22" s="85">
        <v>10.5</v>
      </c>
      <c r="LJ22" s="83">
        <v>5</v>
      </c>
      <c r="LK22" s="83"/>
      <c r="LL22" s="83"/>
      <c r="LM22" s="83"/>
      <c r="LN22" s="83"/>
      <c r="LO22" s="83"/>
      <c r="LP22" s="83"/>
      <c r="LQ22" s="83"/>
      <c r="LR22" s="83"/>
      <c r="LS22" s="83"/>
      <c r="LT22" s="83"/>
      <c r="LU22" s="83"/>
      <c r="LV22" s="83"/>
      <c r="LW22" s="83"/>
      <c r="LX22" s="227">
        <v>5</v>
      </c>
      <c r="LY22" s="227">
        <v>10.5</v>
      </c>
      <c r="LZ22" s="227">
        <v>10.5</v>
      </c>
      <c r="MA22" s="227">
        <v>10.5</v>
      </c>
      <c r="MB22" s="227">
        <v>10.5</v>
      </c>
      <c r="MC22" s="227">
        <v>10.5</v>
      </c>
      <c r="MD22" s="227">
        <v>10.5</v>
      </c>
      <c r="ME22" s="227">
        <v>10.5</v>
      </c>
      <c r="MF22" s="227">
        <v>10.5</v>
      </c>
      <c r="MG22" s="227">
        <v>10.5</v>
      </c>
      <c r="MH22" s="227">
        <v>10.5</v>
      </c>
      <c r="MI22" s="227">
        <v>10.5</v>
      </c>
      <c r="MJ22" s="227">
        <v>10.5</v>
      </c>
      <c r="MK22" s="227">
        <v>10.5</v>
      </c>
      <c r="ML22" s="227">
        <v>5</v>
      </c>
      <c r="MM22" s="85"/>
      <c r="MN22" s="83"/>
      <c r="MO22" s="83"/>
      <c r="MP22" s="83"/>
      <c r="MQ22" s="83"/>
      <c r="MR22" s="83"/>
      <c r="MS22" s="83"/>
      <c r="MT22" s="83"/>
      <c r="MU22" s="83"/>
      <c r="MV22" s="83"/>
      <c r="MW22" s="83"/>
      <c r="MX22" s="83"/>
      <c r="MY22" s="83"/>
      <c r="MZ22" s="83">
        <v>5</v>
      </c>
      <c r="NA22" s="83">
        <v>10.5</v>
      </c>
      <c r="NB22" s="83">
        <v>10.5</v>
      </c>
      <c r="NC22" s="83">
        <v>10.5</v>
      </c>
      <c r="ND22" s="83">
        <v>10.5</v>
      </c>
      <c r="NE22" s="464">
        <v>10.5</v>
      </c>
      <c r="NF22" s="552">
        <v>10.5</v>
      </c>
      <c r="NG22" s="552">
        <v>10.5</v>
      </c>
      <c r="NH22" s="552">
        <v>10.5</v>
      </c>
      <c r="NI22" s="680">
        <v>10.5</v>
      </c>
      <c r="NJ22" s="83">
        <v>10.5</v>
      </c>
      <c r="NK22" s="83">
        <v>10.5</v>
      </c>
      <c r="NL22" s="83">
        <v>10.5</v>
      </c>
      <c r="NM22" s="83">
        <v>10.5</v>
      </c>
      <c r="NN22" s="83">
        <v>5</v>
      </c>
      <c r="NO22" s="83"/>
      <c r="NP22" s="83"/>
      <c r="NQ22" s="84"/>
      <c r="NR22" s="85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4"/>
    </row>
    <row r="23" spans="1:412" ht="16.5" thickBot="1" x14ac:dyDescent="0.3">
      <c r="A23" s="125"/>
      <c r="B23" s="602" t="s">
        <v>75</v>
      </c>
      <c r="C23" s="602" t="str">
        <f t="shared" si="1"/>
        <v xml:space="preserve">Комилов </v>
      </c>
      <c r="D23" s="596">
        <v>3</v>
      </c>
      <c r="E23" s="596">
        <v>4</v>
      </c>
      <c r="F23" s="597" t="s">
        <v>48</v>
      </c>
      <c r="G23" s="659">
        <v>18</v>
      </c>
      <c r="H23" s="601" t="s">
        <v>305</v>
      </c>
      <c r="I23" s="486"/>
      <c r="J23" s="487">
        <v>1995</v>
      </c>
      <c r="K23" s="488">
        <f ca="1">SUM($Q23:OFFSET($Q23,0,DATEVALUE("31.12."&amp;(YEAR(TODAY())))-DATEVALUE("01.01."&amp;YEAR(TODAY()))))</f>
        <v>1812</v>
      </c>
      <c r="L23" s="488">
        <f ca="1">SUM($Q23:OFFSET($Q23,0,TODAY()-DATEVALUE("01.01."&amp;YEAR(TODAY()))))</f>
        <v>1414.5</v>
      </c>
      <c r="M23" s="364">
        <f ca="1">COUNTIF($Q23:OFFSET($Q23,0,TODAY()-DATEVALUE("01.01."&amp;YEAR(TODAY()))),$M$3)</f>
        <v>0</v>
      </c>
      <c r="N23" s="364" t="e">
        <f ca="1">COUNTIFS($Q23:OFFSET($Q23,0,TODAY()-DATEVALUE("01.01."&amp;YEAR(TODAY()))),$N$3,#REF!:OFFSET(#REF!,0,TODAY()-DATEVALUE("01.01."&amp;YEAR(TODAY()))),"&lt;&gt;вс")</f>
        <v>#REF!</v>
      </c>
      <c r="O23" s="364">
        <f ca="1">COUNTIF($Q23:OFFSET($Q23,0,TODAY()-DATEVALUE("01.01."&amp;YEAR(TODAY()))),"БЛ")</f>
        <v>0</v>
      </c>
      <c r="P23" s="364" t="e">
        <f ca="1">COUNTIFS($Q23:OFFSET($Q23,0,TODAY()-DATEVALUE("01.01."&amp;YEAR(TODAY()))),"К",#REF!:OFFSET(#REF!,0,TODAY()-DATEVALUE("01.01."&amp;YEAR(TODAY()))),"&lt;&gt;вс",#REF!:OFFSET(#REF!,0,TODAY()-DATEVALUE("01.01."&amp;YEAR(TODAY()))),"&lt;&gt;сб")*8</f>
        <v>#REF!</v>
      </c>
      <c r="Q23" s="268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227">
        <v>4</v>
      </c>
      <c r="AC23" s="227">
        <v>10.5</v>
      </c>
      <c r="AD23" s="227">
        <v>10.5</v>
      </c>
      <c r="AE23" s="227">
        <v>10.5</v>
      </c>
      <c r="AF23" s="227">
        <v>10.5</v>
      </c>
      <c r="AG23" s="227">
        <v>10.5</v>
      </c>
      <c r="AH23" s="227">
        <v>10.5</v>
      </c>
      <c r="AI23" s="227">
        <v>10.5</v>
      </c>
      <c r="AJ23" s="227">
        <v>10.5</v>
      </c>
      <c r="AK23" s="227">
        <v>10.5</v>
      </c>
      <c r="AL23" s="227">
        <v>10.5</v>
      </c>
      <c r="AM23" s="227">
        <v>10.5</v>
      </c>
      <c r="AN23" s="227">
        <v>10.5</v>
      </c>
      <c r="AO23" s="227">
        <v>10.5</v>
      </c>
      <c r="AP23" s="227">
        <v>10.5</v>
      </c>
      <c r="AQ23" s="227">
        <v>10.5</v>
      </c>
      <c r="AR23" s="227">
        <v>6.5</v>
      </c>
      <c r="AS23" s="92"/>
      <c r="AT23" s="92"/>
      <c r="AU23" s="92"/>
      <c r="AV23" s="85"/>
      <c r="AW23" s="83"/>
      <c r="AX23" s="83"/>
      <c r="AY23" s="83"/>
      <c r="AZ23" s="83"/>
      <c r="BA23" s="83"/>
      <c r="BB23" s="83" t="s">
        <v>371</v>
      </c>
      <c r="BC23" s="83" t="s">
        <v>371</v>
      </c>
      <c r="BD23" s="476">
        <v>5</v>
      </c>
      <c r="BE23" s="478">
        <v>10.5</v>
      </c>
      <c r="BF23" s="355">
        <v>10.5</v>
      </c>
      <c r="BG23" s="355">
        <v>10.5</v>
      </c>
      <c r="BH23" s="355">
        <v>10.5</v>
      </c>
      <c r="BI23" s="355">
        <v>10.5</v>
      </c>
      <c r="BJ23" s="355">
        <v>10.5</v>
      </c>
      <c r="BK23" s="355">
        <v>10.5</v>
      </c>
      <c r="BL23" s="355">
        <v>10.5</v>
      </c>
      <c r="BM23" s="355">
        <v>10.5</v>
      </c>
      <c r="BN23" s="355">
        <v>10.5</v>
      </c>
      <c r="BO23" s="355">
        <v>10.5</v>
      </c>
      <c r="BP23" s="355">
        <v>10.5</v>
      </c>
      <c r="BQ23" s="355">
        <v>10.5</v>
      </c>
      <c r="BR23" s="355">
        <v>5</v>
      </c>
      <c r="BS23" s="83"/>
      <c r="BT23" s="83"/>
      <c r="BU23" s="83"/>
      <c r="BV23" s="83"/>
      <c r="BW23" s="83"/>
      <c r="BX23" s="85"/>
      <c r="BY23" s="83"/>
      <c r="BZ23" s="83"/>
      <c r="CA23" s="83"/>
      <c r="CB23" s="83"/>
      <c r="CC23" s="83"/>
      <c r="CD23" s="83"/>
      <c r="CE23" s="83"/>
      <c r="CF23" s="227">
        <v>4</v>
      </c>
      <c r="CG23" s="227">
        <v>10.5</v>
      </c>
      <c r="CH23" s="227">
        <v>6.5</v>
      </c>
      <c r="CI23" s="81" t="s">
        <v>264</v>
      </c>
      <c r="CJ23" s="81" t="s">
        <v>264</v>
      </c>
      <c r="CK23" s="81" t="s">
        <v>264</v>
      </c>
      <c r="CL23" s="81" t="s">
        <v>264</v>
      </c>
      <c r="CM23" s="81" t="s">
        <v>264</v>
      </c>
      <c r="CN23" s="81" t="s">
        <v>264</v>
      </c>
      <c r="CO23" s="81" t="s">
        <v>264</v>
      </c>
      <c r="CP23" s="81" t="s">
        <v>264</v>
      </c>
      <c r="CQ23" s="81" t="s">
        <v>264</v>
      </c>
      <c r="CR23" s="81" t="s">
        <v>264</v>
      </c>
      <c r="CS23" s="81" t="s">
        <v>264</v>
      </c>
      <c r="CT23" s="81" t="s">
        <v>264</v>
      </c>
      <c r="CU23" s="83"/>
      <c r="CV23" s="83"/>
      <c r="CW23" s="83"/>
      <c r="CX23" s="83"/>
      <c r="CY23" s="83"/>
      <c r="CZ23" s="83"/>
      <c r="DA23" s="83"/>
      <c r="DB23" s="84"/>
      <c r="DC23" s="83"/>
      <c r="DD23" s="83"/>
      <c r="DE23" s="83"/>
      <c r="DF23" s="83"/>
      <c r="DG23" s="83"/>
      <c r="DH23" s="305">
        <v>5</v>
      </c>
      <c r="DI23" s="305">
        <v>10.5</v>
      </c>
      <c r="DJ23" s="305">
        <v>10.5</v>
      </c>
      <c r="DK23" s="305">
        <v>10.5</v>
      </c>
      <c r="DL23" s="305">
        <v>10.5</v>
      </c>
      <c r="DM23" s="305">
        <v>10.5</v>
      </c>
      <c r="DN23" s="305">
        <v>10.5</v>
      </c>
      <c r="DO23" s="305">
        <v>10.5</v>
      </c>
      <c r="DP23" s="302">
        <v>10.5</v>
      </c>
      <c r="DQ23" s="302">
        <v>10.5</v>
      </c>
      <c r="DR23" s="302">
        <v>10.5</v>
      </c>
      <c r="DS23" s="302">
        <v>10.5</v>
      </c>
      <c r="DT23" s="302">
        <v>10.5</v>
      </c>
      <c r="DU23" s="302">
        <v>10.5</v>
      </c>
      <c r="DV23" s="302">
        <v>5</v>
      </c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5"/>
      <c r="EH23" s="83"/>
      <c r="EI23" s="581"/>
      <c r="EJ23" s="227">
        <v>4</v>
      </c>
      <c r="EK23" s="227">
        <v>10.5</v>
      </c>
      <c r="EL23" s="227">
        <v>10.5</v>
      </c>
      <c r="EM23" s="227">
        <v>10.5</v>
      </c>
      <c r="EN23" s="227">
        <v>10.5</v>
      </c>
      <c r="EO23" s="227">
        <v>10.5</v>
      </c>
      <c r="EP23" s="227">
        <v>10.5</v>
      </c>
      <c r="EQ23" s="227">
        <v>10.5</v>
      </c>
      <c r="ER23" s="227">
        <v>10.5</v>
      </c>
      <c r="ES23" s="227">
        <v>10.5</v>
      </c>
      <c r="ET23" s="227">
        <v>10.5</v>
      </c>
      <c r="EU23" s="227">
        <v>10.5</v>
      </c>
      <c r="EV23" s="227">
        <v>10.5</v>
      </c>
      <c r="EW23" s="227">
        <v>10.5</v>
      </c>
      <c r="EX23" s="227">
        <v>6.5</v>
      </c>
      <c r="EY23" s="581"/>
      <c r="EZ23" s="83"/>
      <c r="FA23" s="83"/>
      <c r="FB23" s="83"/>
      <c r="FC23" s="83"/>
      <c r="FD23" s="83"/>
      <c r="FE23" s="83">
        <v>5</v>
      </c>
      <c r="FF23" s="83">
        <v>10.5</v>
      </c>
      <c r="FG23" s="83">
        <v>10.5</v>
      </c>
      <c r="FH23" s="83">
        <v>10.5</v>
      </c>
      <c r="FI23" s="83">
        <v>10.5</v>
      </c>
      <c r="FJ23" s="83">
        <v>10.5</v>
      </c>
      <c r="FK23" s="83">
        <v>10.5</v>
      </c>
      <c r="FL23" s="268">
        <v>10.5</v>
      </c>
      <c r="FM23" s="81">
        <v>10.5</v>
      </c>
      <c r="FN23" s="81">
        <v>10.5</v>
      </c>
      <c r="FO23" s="81">
        <v>10.5</v>
      </c>
      <c r="FP23" s="81">
        <v>10.5</v>
      </c>
      <c r="FQ23" s="81">
        <v>10.5</v>
      </c>
      <c r="FR23" s="81">
        <v>10.5</v>
      </c>
      <c r="FS23" s="81">
        <v>10.5</v>
      </c>
      <c r="FT23" s="81">
        <v>10.5</v>
      </c>
      <c r="FU23" s="81">
        <v>10.5</v>
      </c>
      <c r="FV23" s="81">
        <v>10.5</v>
      </c>
      <c r="FW23" s="81">
        <v>10.5</v>
      </c>
      <c r="FX23" s="81">
        <v>10.5</v>
      </c>
      <c r="FY23" s="81">
        <v>10.5</v>
      </c>
      <c r="FZ23" s="81">
        <v>5</v>
      </c>
      <c r="GA23" s="83"/>
      <c r="GB23" s="83"/>
      <c r="GC23" s="83"/>
      <c r="GD23" s="83"/>
      <c r="GE23" s="83"/>
      <c r="GF23" s="83"/>
      <c r="GG23" s="83"/>
      <c r="GH23" s="83"/>
      <c r="GI23" s="83"/>
      <c r="GJ23" s="83"/>
      <c r="GK23" s="83"/>
      <c r="GL23" s="83"/>
      <c r="GM23" s="83"/>
      <c r="GN23" s="227">
        <v>5</v>
      </c>
      <c r="GO23" s="229">
        <v>10.5</v>
      </c>
      <c r="GP23" s="226">
        <v>10.5</v>
      </c>
      <c r="GQ23" s="227">
        <v>10.5</v>
      </c>
      <c r="GR23" s="227">
        <v>10.5</v>
      </c>
      <c r="GS23" s="227">
        <v>10.5</v>
      </c>
      <c r="GT23" s="227">
        <v>10.5</v>
      </c>
      <c r="GU23" s="227">
        <v>10.5</v>
      </c>
      <c r="GV23" s="227">
        <v>10.5</v>
      </c>
      <c r="GW23" s="227">
        <v>10.5</v>
      </c>
      <c r="GX23" s="227">
        <v>10.5</v>
      </c>
      <c r="GY23" s="227">
        <v>10.5</v>
      </c>
      <c r="GZ23" s="227">
        <v>10.5</v>
      </c>
      <c r="HA23" s="227">
        <v>10.5</v>
      </c>
      <c r="HB23" s="227">
        <v>5</v>
      </c>
      <c r="HC23" s="83"/>
      <c r="HD23" s="83"/>
      <c r="HE23" s="83"/>
      <c r="HF23" s="83"/>
      <c r="HG23" s="83"/>
      <c r="HH23" s="83"/>
      <c r="HI23" s="83"/>
      <c r="HJ23" s="83"/>
      <c r="HK23" s="83"/>
      <c r="HL23" s="83"/>
      <c r="HM23" s="83"/>
      <c r="HN23" s="83"/>
      <c r="HO23" s="83"/>
      <c r="HP23" s="305">
        <v>5</v>
      </c>
      <c r="HQ23" s="305">
        <v>10.5</v>
      </c>
      <c r="HR23" s="305">
        <v>10.5</v>
      </c>
      <c r="HS23" s="305">
        <v>10.5</v>
      </c>
      <c r="HT23" s="305">
        <v>10.5</v>
      </c>
      <c r="HU23" s="311">
        <v>10.5</v>
      </c>
      <c r="HV23" s="305">
        <v>10.5</v>
      </c>
      <c r="HW23" s="305">
        <v>10.5</v>
      </c>
      <c r="HX23" s="305">
        <v>10.5</v>
      </c>
      <c r="HY23" s="305">
        <v>10.5</v>
      </c>
      <c r="HZ23" s="305">
        <v>10.5</v>
      </c>
      <c r="IA23" s="305">
        <v>10.5</v>
      </c>
      <c r="IB23" s="305">
        <v>10.5</v>
      </c>
      <c r="IC23" s="305">
        <v>5</v>
      </c>
      <c r="ID23" s="249" t="s">
        <v>379</v>
      </c>
      <c r="IE23" s="249" t="s">
        <v>379</v>
      </c>
      <c r="IF23" s="249" t="s">
        <v>379</v>
      </c>
      <c r="IG23" s="249" t="s">
        <v>379</v>
      </c>
      <c r="IH23" s="249"/>
      <c r="II23" s="249" t="s">
        <v>379</v>
      </c>
      <c r="IJ23" s="249" t="s">
        <v>379</v>
      </c>
      <c r="IK23" s="249" t="s">
        <v>379</v>
      </c>
      <c r="IL23" s="249" t="s">
        <v>379</v>
      </c>
      <c r="IM23" s="249" t="s">
        <v>379</v>
      </c>
      <c r="IN23" s="249" t="s">
        <v>379</v>
      </c>
      <c r="IO23" s="249"/>
      <c r="IP23" s="249" t="s">
        <v>379</v>
      </c>
      <c r="IQ23" s="249" t="s">
        <v>379</v>
      </c>
      <c r="IR23" s="227">
        <v>4</v>
      </c>
      <c r="IS23" s="227">
        <v>10.5</v>
      </c>
      <c r="IT23" s="227">
        <v>10.5</v>
      </c>
      <c r="IU23" s="227">
        <v>10.5</v>
      </c>
      <c r="IV23" s="227">
        <v>10.5</v>
      </c>
      <c r="IW23" s="227">
        <v>10.5</v>
      </c>
      <c r="IX23" s="227">
        <v>10.5</v>
      </c>
      <c r="IY23" s="229">
        <v>10.5</v>
      </c>
      <c r="IZ23" s="227">
        <v>10.5</v>
      </c>
      <c r="JA23" s="227">
        <v>10.5</v>
      </c>
      <c r="JB23" s="227">
        <v>10.5</v>
      </c>
      <c r="JC23" s="227">
        <v>10.5</v>
      </c>
      <c r="JD23" s="227">
        <v>10.5</v>
      </c>
      <c r="JE23" s="227">
        <v>10.5</v>
      </c>
      <c r="JF23" s="227">
        <v>6.5</v>
      </c>
      <c r="JG23" s="83"/>
      <c r="JH23" s="83"/>
      <c r="JI23" s="83"/>
      <c r="JJ23" s="83"/>
      <c r="JK23" s="83"/>
      <c r="JL23" s="83"/>
      <c r="JM23" s="83"/>
      <c r="JN23" s="83"/>
      <c r="JO23" s="83"/>
      <c r="JP23" s="83"/>
      <c r="JQ23" s="83"/>
      <c r="JR23" s="83"/>
      <c r="JS23" s="83"/>
      <c r="JT23" s="81">
        <v>5</v>
      </c>
      <c r="JU23" s="81">
        <v>10.5</v>
      </c>
      <c r="JV23" s="81">
        <v>10.5</v>
      </c>
      <c r="JW23" s="81">
        <v>10.5</v>
      </c>
      <c r="JX23" s="81">
        <v>10.5</v>
      </c>
      <c r="JY23" s="81">
        <v>10.5</v>
      </c>
      <c r="JZ23" s="81">
        <v>10.5</v>
      </c>
      <c r="KA23" s="81">
        <v>10.5</v>
      </c>
      <c r="KB23" s="81">
        <v>10.5</v>
      </c>
      <c r="KC23" s="267">
        <v>10.5</v>
      </c>
      <c r="KD23" s="81">
        <v>10.5</v>
      </c>
      <c r="KE23" s="81">
        <v>10.5</v>
      </c>
      <c r="KF23" s="81">
        <v>10.5</v>
      </c>
      <c r="KG23" s="83">
        <v>5</v>
      </c>
      <c r="KH23" s="249" t="s">
        <v>379</v>
      </c>
      <c r="KI23" s="249" t="s">
        <v>379</v>
      </c>
      <c r="KJ23" s="249" t="s">
        <v>379</v>
      </c>
      <c r="KK23" s="249" t="s">
        <v>379</v>
      </c>
      <c r="KL23" s="249" t="s">
        <v>379</v>
      </c>
      <c r="KM23" s="249" t="s">
        <v>379</v>
      </c>
      <c r="KN23" s="249" t="s">
        <v>379</v>
      </c>
      <c r="KO23" s="249" t="s">
        <v>379</v>
      </c>
      <c r="KP23" s="249" t="s">
        <v>379</v>
      </c>
      <c r="KQ23" s="249" t="s">
        <v>379</v>
      </c>
      <c r="KR23" s="249" t="s">
        <v>379</v>
      </c>
      <c r="KS23" s="249" t="s">
        <v>379</v>
      </c>
      <c r="KT23" s="249" t="s">
        <v>379</v>
      </c>
      <c r="KU23" s="249" t="s">
        <v>379</v>
      </c>
      <c r="KV23" s="227">
        <v>5</v>
      </c>
      <c r="KW23" s="227">
        <v>10.5</v>
      </c>
      <c r="KX23" s="227">
        <v>10.5</v>
      </c>
      <c r="KY23" s="227">
        <v>10.5</v>
      </c>
      <c r="KZ23" s="227">
        <v>10.5</v>
      </c>
      <c r="LA23" s="227">
        <v>10.5</v>
      </c>
      <c r="LB23" s="227">
        <v>10.5</v>
      </c>
      <c r="LC23" s="227">
        <v>10.5</v>
      </c>
      <c r="LD23" s="227">
        <v>10.5</v>
      </c>
      <c r="LE23" s="227">
        <v>10.5</v>
      </c>
      <c r="LF23" s="227">
        <v>10.5</v>
      </c>
      <c r="LG23" s="227">
        <v>10.5</v>
      </c>
      <c r="LH23" s="227">
        <v>10.5</v>
      </c>
      <c r="LI23" s="226">
        <v>10.5</v>
      </c>
      <c r="LJ23" s="227">
        <v>5</v>
      </c>
      <c r="LK23" s="83"/>
      <c r="LL23" s="83"/>
      <c r="LM23" s="83"/>
      <c r="LN23" s="83"/>
      <c r="LO23" s="83"/>
      <c r="LP23" s="83"/>
      <c r="LQ23" s="83"/>
      <c r="LR23" s="83"/>
      <c r="LS23" s="83"/>
      <c r="LT23" s="83"/>
      <c r="LU23" s="83"/>
      <c r="LV23" s="83"/>
      <c r="LW23" s="83"/>
      <c r="LX23" s="304">
        <v>5</v>
      </c>
      <c r="LY23" s="304">
        <v>10.5</v>
      </c>
      <c r="LZ23" s="304">
        <v>10.5</v>
      </c>
      <c r="MA23" s="304">
        <v>10.5</v>
      </c>
      <c r="MB23" s="304">
        <v>10.5</v>
      </c>
      <c r="MC23" s="703">
        <v>10.5</v>
      </c>
      <c r="MD23" s="704">
        <v>10.5</v>
      </c>
      <c r="ME23" s="704">
        <v>10.5</v>
      </c>
      <c r="MF23" s="704">
        <v>10.5</v>
      </c>
      <c r="MG23" s="680">
        <v>10.5</v>
      </c>
      <c r="MH23" s="81">
        <v>5</v>
      </c>
      <c r="MI23" s="473"/>
      <c r="MJ23" s="577"/>
      <c r="MK23" s="577"/>
      <c r="ML23" s="577"/>
      <c r="MM23" s="85"/>
      <c r="MN23" s="83"/>
      <c r="MO23" s="83"/>
      <c r="MP23" s="83"/>
      <c r="MQ23" s="83"/>
      <c r="MR23" s="83"/>
      <c r="MS23" s="83"/>
      <c r="MT23" s="83"/>
      <c r="MU23" s="83"/>
      <c r="MV23" s="83"/>
      <c r="MW23" s="83"/>
      <c r="MX23" s="83"/>
      <c r="MY23" s="83"/>
      <c r="MZ23" s="227">
        <v>5</v>
      </c>
      <c r="NA23" s="227">
        <v>10.5</v>
      </c>
      <c r="NB23" s="227">
        <v>10.5</v>
      </c>
      <c r="NC23" s="227">
        <v>10.5</v>
      </c>
      <c r="ND23" s="227">
        <v>10.5</v>
      </c>
      <c r="NE23" s="227">
        <v>10.5</v>
      </c>
      <c r="NF23" s="227">
        <v>10.5</v>
      </c>
      <c r="NG23" s="227">
        <v>10.5</v>
      </c>
      <c r="NH23" s="227">
        <v>10.5</v>
      </c>
      <c r="NI23" s="227">
        <v>10.5</v>
      </c>
      <c r="NJ23" s="227">
        <v>10.5</v>
      </c>
      <c r="NK23" s="227">
        <v>10.5</v>
      </c>
      <c r="NL23" s="227">
        <v>10.5</v>
      </c>
      <c r="NM23" s="227">
        <v>10.5</v>
      </c>
      <c r="NN23" s="227">
        <v>5</v>
      </c>
      <c r="NO23" s="83"/>
      <c r="NP23" s="83"/>
      <c r="NQ23" s="84"/>
      <c r="NR23" s="85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4"/>
    </row>
    <row r="24" spans="1:412" ht="15.75" x14ac:dyDescent="0.25">
      <c r="A24" s="1"/>
      <c r="B24" s="604" t="s">
        <v>704</v>
      </c>
      <c r="C24" s="695"/>
      <c r="D24" s="696"/>
      <c r="E24" s="696"/>
      <c r="F24" s="597" t="s">
        <v>79</v>
      </c>
      <c r="G24" s="605">
        <v>225</v>
      </c>
      <c r="H24" s="605" t="s">
        <v>350</v>
      </c>
      <c r="I24" s="698"/>
      <c r="J24" s="699"/>
      <c r="K24" s="697"/>
      <c r="L24" s="697"/>
      <c r="M24" s="238"/>
      <c r="N24" s="238"/>
      <c r="O24" s="238"/>
      <c r="P24" s="238"/>
      <c r="Q24" s="268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92"/>
      <c r="AT24" s="92"/>
      <c r="AU24" s="92"/>
      <c r="AV24" s="268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268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267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268"/>
      <c r="EH24" s="81"/>
      <c r="EI24" s="81"/>
      <c r="EJ24" s="81"/>
      <c r="EK24" s="81"/>
      <c r="EL24" s="81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  <c r="FH24" s="81"/>
      <c r="FI24" s="81"/>
      <c r="FJ24" s="81"/>
      <c r="FK24" s="81"/>
      <c r="FL24" s="268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FX24" s="81"/>
      <c r="FY24" s="81"/>
      <c r="FZ24" s="81"/>
      <c r="GA24" s="81"/>
      <c r="GB24" s="81"/>
      <c r="GC24" s="81"/>
      <c r="GD24" s="81"/>
      <c r="GE24" s="81"/>
      <c r="GF24" s="81"/>
      <c r="GG24" s="81"/>
      <c r="GH24" s="81"/>
      <c r="GI24" s="81"/>
      <c r="GJ24" s="81"/>
      <c r="GK24" s="81"/>
      <c r="GL24" s="81"/>
      <c r="GM24" s="81"/>
      <c r="GN24" s="81"/>
      <c r="GO24" s="267"/>
      <c r="GP24" s="268"/>
      <c r="GQ24" s="81"/>
      <c r="GR24" s="81"/>
      <c r="GS24" s="81"/>
      <c r="GT24" s="81"/>
      <c r="GU24" s="81"/>
      <c r="GV24" s="81"/>
      <c r="GW24" s="81"/>
      <c r="GX24" s="81"/>
      <c r="GY24" s="81"/>
      <c r="GZ24" s="81"/>
      <c r="HA24" s="81"/>
      <c r="HB24" s="81"/>
      <c r="HC24" s="81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81"/>
      <c r="HP24" s="81"/>
      <c r="HQ24" s="81"/>
      <c r="HR24" s="81"/>
      <c r="HS24" s="81"/>
      <c r="HT24" s="81"/>
      <c r="HU24" s="268"/>
      <c r="HV24" s="81"/>
      <c r="HW24" s="81"/>
      <c r="HX24" s="81"/>
      <c r="HY24" s="81"/>
      <c r="HZ24" s="81"/>
      <c r="IA24" s="81"/>
      <c r="IB24" s="81"/>
      <c r="IC24" s="81"/>
      <c r="ID24" s="81"/>
      <c r="IE24" s="81"/>
      <c r="IF24" s="81"/>
      <c r="IG24" s="81"/>
      <c r="IH24" s="81"/>
      <c r="II24" s="81"/>
      <c r="IJ24" s="81"/>
      <c r="IK24" s="81"/>
      <c r="IL24" s="81"/>
      <c r="IM24" s="81"/>
      <c r="IN24" s="81"/>
      <c r="IO24" s="81"/>
      <c r="IP24" s="81"/>
      <c r="IQ24" s="81"/>
      <c r="IR24" s="81"/>
      <c r="IS24" s="81"/>
      <c r="IT24" s="81"/>
      <c r="IU24" s="81"/>
      <c r="IV24" s="81"/>
      <c r="IW24" s="81"/>
      <c r="IX24" s="81"/>
      <c r="IY24" s="267"/>
      <c r="IZ24" s="81"/>
      <c r="JA24" s="81"/>
      <c r="JB24" s="81"/>
      <c r="JC24" s="81"/>
      <c r="JD24" s="81"/>
      <c r="JE24" s="81"/>
      <c r="JF24" s="81"/>
      <c r="JG24" s="81"/>
      <c r="JH24" s="81"/>
      <c r="JI24" s="81"/>
      <c r="JJ24" s="81"/>
      <c r="JK24" s="81"/>
      <c r="JL24" s="81"/>
      <c r="JM24" s="81"/>
      <c r="JN24" s="81"/>
      <c r="JO24" s="81"/>
      <c r="JP24" s="81"/>
      <c r="JQ24" s="81"/>
      <c r="JR24" s="81"/>
      <c r="JS24" s="81"/>
      <c r="JT24" s="81"/>
      <c r="JU24" s="81"/>
      <c r="JV24" s="81"/>
      <c r="JW24" s="81"/>
      <c r="JX24" s="81"/>
      <c r="JY24" s="81"/>
      <c r="JZ24" s="81"/>
      <c r="KA24" s="81"/>
      <c r="KB24" s="81"/>
      <c r="KC24" s="267"/>
      <c r="KD24" s="81"/>
      <c r="KE24" s="81"/>
      <c r="KF24" s="81"/>
      <c r="KG24" s="81"/>
      <c r="KH24" s="81"/>
      <c r="KI24" s="81"/>
      <c r="KJ24" s="81"/>
      <c r="KK24" s="81"/>
      <c r="KL24" s="81"/>
      <c r="KM24" s="81"/>
      <c r="KN24" s="81"/>
      <c r="KO24" s="81"/>
      <c r="KP24" s="81"/>
      <c r="KQ24" s="81"/>
      <c r="KR24" s="81"/>
      <c r="KS24" s="81"/>
      <c r="KT24" s="81"/>
      <c r="KU24" s="81"/>
      <c r="KV24" s="81"/>
      <c r="KW24" s="81"/>
      <c r="KX24" s="81"/>
      <c r="KY24" s="81"/>
      <c r="KZ24" s="81"/>
      <c r="LA24" s="81"/>
      <c r="LB24" s="81"/>
      <c r="LC24" s="81"/>
      <c r="LD24" s="81"/>
      <c r="LE24" s="81"/>
      <c r="LF24" s="81"/>
      <c r="LG24" s="81"/>
      <c r="LH24" s="81"/>
      <c r="LI24" s="268"/>
      <c r="LJ24" s="81"/>
      <c r="LK24" s="81"/>
      <c r="LL24" s="81"/>
      <c r="LM24" s="81"/>
      <c r="LN24" s="81"/>
      <c r="LO24" s="81"/>
      <c r="LP24" s="81"/>
      <c r="LQ24" s="81"/>
      <c r="LR24" s="81"/>
      <c r="LS24" s="81"/>
      <c r="LT24" s="81"/>
      <c r="LU24" s="81"/>
      <c r="LV24" s="81"/>
      <c r="LW24" s="81"/>
      <c r="LX24" s="81"/>
      <c r="LY24" s="81"/>
      <c r="LZ24" s="81"/>
      <c r="MA24" s="81"/>
      <c r="MB24" s="81"/>
      <c r="MC24" s="81"/>
      <c r="MD24" s="81"/>
      <c r="ME24" s="81">
        <v>10</v>
      </c>
      <c r="MF24" s="81">
        <v>10</v>
      </c>
      <c r="MG24" s="81">
        <v>10</v>
      </c>
      <c r="MH24" s="81">
        <v>10</v>
      </c>
      <c r="MI24" s="81">
        <v>10</v>
      </c>
      <c r="MJ24" s="81">
        <v>10</v>
      </c>
      <c r="MK24" s="81">
        <v>10</v>
      </c>
      <c r="ML24" s="81">
        <v>10</v>
      </c>
      <c r="MM24" s="268">
        <v>10</v>
      </c>
      <c r="MN24" s="719">
        <v>10</v>
      </c>
      <c r="MO24" s="719">
        <v>10</v>
      </c>
      <c r="MP24" s="719">
        <v>10</v>
      </c>
      <c r="MQ24" s="719">
        <v>10</v>
      </c>
      <c r="MR24" s="719">
        <v>10</v>
      </c>
      <c r="MS24" s="719">
        <v>10</v>
      </c>
      <c r="MT24" s="719">
        <v>10</v>
      </c>
      <c r="MU24" s="719">
        <v>10</v>
      </c>
      <c r="MV24" s="719">
        <v>10</v>
      </c>
      <c r="MW24" s="719">
        <v>10</v>
      </c>
      <c r="MX24" s="719">
        <v>10</v>
      </c>
      <c r="MY24" s="719">
        <v>10</v>
      </c>
      <c r="MZ24" s="719">
        <v>10</v>
      </c>
      <c r="NA24" s="719">
        <v>10</v>
      </c>
      <c r="NB24" s="719">
        <v>10</v>
      </c>
      <c r="NC24" s="719">
        <v>10</v>
      </c>
      <c r="ND24" s="719">
        <v>10</v>
      </c>
      <c r="NE24" s="719">
        <v>10</v>
      </c>
      <c r="NF24" s="719">
        <v>10</v>
      </c>
      <c r="NG24" s="719"/>
      <c r="NH24" s="719"/>
      <c r="NI24" s="719"/>
      <c r="NJ24" s="719"/>
      <c r="NK24" s="719"/>
      <c r="NL24" s="719"/>
      <c r="NM24" s="719"/>
      <c r="NN24" s="719"/>
      <c r="NO24" s="719"/>
      <c r="NP24" s="719"/>
      <c r="NQ24" s="267"/>
      <c r="NR24" s="268"/>
      <c r="NS24" s="81"/>
      <c r="NT24" s="81"/>
      <c r="NU24" s="81"/>
      <c r="NV24" s="81"/>
      <c r="NW24" s="81"/>
      <c r="NX24" s="81"/>
      <c r="NY24" s="81"/>
      <c r="NZ24" s="81"/>
      <c r="OA24" s="81"/>
      <c r="OB24" s="81"/>
      <c r="OC24" s="81"/>
      <c r="OD24" s="81"/>
      <c r="OE24" s="81"/>
      <c r="OF24" s="81"/>
      <c r="OG24" s="81"/>
      <c r="OH24" s="81"/>
      <c r="OI24" s="81"/>
      <c r="OJ24" s="81"/>
      <c r="OK24" s="81"/>
      <c r="OL24" s="81"/>
      <c r="OM24" s="81"/>
      <c r="ON24" s="81"/>
      <c r="OO24" s="81"/>
      <c r="OP24" s="81"/>
      <c r="OQ24" s="81"/>
      <c r="OR24" s="81"/>
      <c r="OS24" s="81"/>
      <c r="OT24" s="81"/>
      <c r="OU24" s="81"/>
      <c r="OV24" s="267"/>
    </row>
    <row r="25" spans="1:412" ht="16.5" thickBot="1" x14ac:dyDescent="0.3">
      <c r="A25" s="1"/>
      <c r="B25" s="604" t="s">
        <v>96</v>
      </c>
      <c r="C25" s="604" t="str">
        <f t="shared" si="1"/>
        <v xml:space="preserve">Никитин </v>
      </c>
      <c r="D25" s="604"/>
      <c r="E25" s="604"/>
      <c r="F25" s="597" t="s">
        <v>82</v>
      </c>
      <c r="G25" s="605">
        <v>225</v>
      </c>
      <c r="H25" s="605" t="s">
        <v>353</v>
      </c>
      <c r="I25" s="593"/>
      <c r="J25" s="370"/>
      <c r="K25" s="2"/>
      <c r="L25" s="2"/>
      <c r="M25" s="367"/>
      <c r="N25" s="367"/>
      <c r="O25" s="367"/>
      <c r="P25" s="367"/>
      <c r="Q25" s="268">
        <v>10</v>
      </c>
      <c r="R25" s="81">
        <v>10</v>
      </c>
      <c r="S25" s="81">
        <v>10</v>
      </c>
      <c r="T25" s="81">
        <v>10</v>
      </c>
      <c r="U25" s="81">
        <v>10</v>
      </c>
      <c r="V25" s="81">
        <v>10</v>
      </c>
      <c r="W25" s="81">
        <v>10</v>
      </c>
      <c r="X25" s="81">
        <v>10</v>
      </c>
      <c r="Y25" s="81">
        <v>10</v>
      </c>
      <c r="Z25" s="81">
        <v>10</v>
      </c>
      <c r="AA25" s="81">
        <v>10</v>
      </c>
      <c r="AB25" s="81" t="s">
        <v>362</v>
      </c>
      <c r="AC25" s="81" t="s">
        <v>362</v>
      </c>
      <c r="AD25" s="81" t="s">
        <v>362</v>
      </c>
      <c r="AE25" s="81" t="s">
        <v>362</v>
      </c>
      <c r="AF25" s="81" t="s">
        <v>362</v>
      </c>
      <c r="AG25" s="81" t="s">
        <v>362</v>
      </c>
      <c r="AH25" s="81" t="s">
        <v>362</v>
      </c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5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>
        <v>10</v>
      </c>
      <c r="BL25" s="83">
        <v>10</v>
      </c>
      <c r="BM25" s="83">
        <v>10</v>
      </c>
      <c r="BN25" s="83">
        <v>10</v>
      </c>
      <c r="BO25" s="83">
        <v>10</v>
      </c>
      <c r="BP25" s="83">
        <v>10</v>
      </c>
      <c r="BQ25" s="83">
        <v>10</v>
      </c>
      <c r="BR25" s="83">
        <v>10</v>
      </c>
      <c r="BS25" s="83">
        <v>10</v>
      </c>
      <c r="BT25" s="83">
        <v>10</v>
      </c>
      <c r="BU25" s="83">
        <v>10</v>
      </c>
      <c r="BV25" s="83">
        <v>10</v>
      </c>
      <c r="BW25" s="83">
        <v>10</v>
      </c>
      <c r="BX25" s="85">
        <v>10</v>
      </c>
      <c r="BY25" s="83">
        <v>10</v>
      </c>
      <c r="BZ25" s="83">
        <v>10</v>
      </c>
      <c r="CA25" s="83">
        <v>10</v>
      </c>
      <c r="CB25" s="83">
        <v>10</v>
      </c>
      <c r="CC25" s="83">
        <v>10</v>
      </c>
      <c r="CD25" s="83">
        <v>10</v>
      </c>
      <c r="CE25" s="83">
        <v>10</v>
      </c>
      <c r="CF25" s="83">
        <v>10</v>
      </c>
      <c r="CG25" s="83">
        <v>10</v>
      </c>
      <c r="CH25" s="83">
        <v>10</v>
      </c>
      <c r="CI25" s="83">
        <v>10</v>
      </c>
      <c r="CJ25" s="83">
        <v>10</v>
      </c>
      <c r="CK25" s="83">
        <v>10</v>
      </c>
      <c r="CL25" s="83">
        <v>10</v>
      </c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4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>
        <v>10</v>
      </c>
      <c r="DP25" s="83">
        <v>10</v>
      </c>
      <c r="DQ25" s="83">
        <v>10</v>
      </c>
      <c r="DR25" s="83">
        <v>10</v>
      </c>
      <c r="DS25" s="83">
        <v>10</v>
      </c>
      <c r="DT25" s="83">
        <v>10</v>
      </c>
      <c r="DU25" s="83">
        <v>10</v>
      </c>
      <c r="DV25" s="83">
        <v>10</v>
      </c>
      <c r="DW25" s="83">
        <v>10</v>
      </c>
      <c r="DX25" s="83">
        <v>10</v>
      </c>
      <c r="DY25" s="83">
        <v>10</v>
      </c>
      <c r="DZ25" s="83">
        <v>10</v>
      </c>
      <c r="EA25" s="83">
        <v>10</v>
      </c>
      <c r="EB25" s="83">
        <v>10</v>
      </c>
      <c r="EC25" s="83">
        <v>10</v>
      </c>
      <c r="ED25" s="83">
        <v>10</v>
      </c>
      <c r="EE25" s="83">
        <v>10</v>
      </c>
      <c r="EF25" s="83">
        <v>10</v>
      </c>
      <c r="EG25" s="85">
        <v>10</v>
      </c>
      <c r="EH25" s="83">
        <v>10</v>
      </c>
      <c r="EI25" s="83">
        <v>10</v>
      </c>
      <c r="EJ25" s="83">
        <v>10</v>
      </c>
      <c r="EK25" s="83">
        <v>10</v>
      </c>
      <c r="EL25" s="83">
        <v>10</v>
      </c>
      <c r="EM25" s="83">
        <v>10</v>
      </c>
      <c r="EN25" s="83">
        <v>10</v>
      </c>
      <c r="EO25" s="83">
        <v>10</v>
      </c>
      <c r="EP25" s="83">
        <v>10</v>
      </c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5"/>
      <c r="FM25" s="83"/>
      <c r="FN25" s="83"/>
      <c r="FO25" s="83"/>
      <c r="FP25" s="83"/>
      <c r="FQ25" s="83"/>
      <c r="FR25" s="83"/>
      <c r="FS25" s="83">
        <v>10</v>
      </c>
      <c r="FT25" s="83">
        <v>10</v>
      </c>
      <c r="FU25" s="83">
        <v>10</v>
      </c>
      <c r="FV25" s="83">
        <v>10</v>
      </c>
      <c r="FW25" s="83">
        <v>10</v>
      </c>
      <c r="FX25" s="83">
        <v>10</v>
      </c>
      <c r="FY25" s="83">
        <v>10</v>
      </c>
      <c r="FZ25" s="83">
        <v>10</v>
      </c>
      <c r="GA25" s="83">
        <v>10</v>
      </c>
      <c r="GB25" s="83">
        <v>10</v>
      </c>
      <c r="GC25" s="83">
        <v>10</v>
      </c>
      <c r="GD25" s="83">
        <v>10</v>
      </c>
      <c r="GE25" s="83">
        <v>10</v>
      </c>
      <c r="GF25" s="83">
        <v>10</v>
      </c>
      <c r="GG25" s="83">
        <v>10</v>
      </c>
      <c r="GH25" s="83">
        <v>10</v>
      </c>
      <c r="GI25" s="83">
        <v>10</v>
      </c>
      <c r="GJ25" s="83">
        <v>10</v>
      </c>
      <c r="GK25" s="83">
        <v>10</v>
      </c>
      <c r="GL25" s="83">
        <v>10</v>
      </c>
      <c r="GM25" s="83">
        <v>10</v>
      </c>
      <c r="GN25" s="83">
        <v>10</v>
      </c>
      <c r="GO25" s="84">
        <v>10</v>
      </c>
      <c r="GP25" s="85">
        <v>10</v>
      </c>
      <c r="GQ25" s="83">
        <v>10</v>
      </c>
      <c r="GR25" s="83">
        <v>10</v>
      </c>
      <c r="GS25" s="83">
        <v>10</v>
      </c>
      <c r="GT25" s="83">
        <v>10</v>
      </c>
      <c r="GU25" s="83"/>
      <c r="GV25" s="83"/>
      <c r="GW25" s="83"/>
      <c r="GX25" s="83"/>
      <c r="GY25" s="83"/>
      <c r="GZ25" s="83"/>
      <c r="HA25" s="83"/>
      <c r="HB25" s="83"/>
      <c r="HC25" s="83"/>
      <c r="HD25" s="83"/>
      <c r="HE25" s="83"/>
      <c r="HF25" s="83"/>
      <c r="HG25" s="83"/>
      <c r="HH25" s="83"/>
      <c r="HI25" s="83"/>
      <c r="HJ25" s="83"/>
      <c r="HK25" s="83"/>
      <c r="HL25" s="83"/>
      <c r="HM25" s="83"/>
      <c r="HN25" s="83"/>
      <c r="HO25" s="83"/>
      <c r="HP25" s="83"/>
      <c r="HQ25" s="83"/>
      <c r="HR25" s="83"/>
      <c r="HS25" s="83"/>
      <c r="HT25" s="83"/>
      <c r="HU25" s="85"/>
      <c r="HV25" s="83"/>
      <c r="HW25" s="83">
        <v>10</v>
      </c>
      <c r="HX25" s="83">
        <v>10</v>
      </c>
      <c r="HY25" s="83">
        <v>10</v>
      </c>
      <c r="HZ25" s="83">
        <v>10</v>
      </c>
      <c r="IA25" s="83">
        <v>10</v>
      </c>
      <c r="IB25" s="83">
        <v>10</v>
      </c>
      <c r="IC25" s="83">
        <v>10</v>
      </c>
      <c r="ID25" s="83">
        <v>10</v>
      </c>
      <c r="IE25" s="83">
        <v>10</v>
      </c>
      <c r="IF25" s="83">
        <v>10</v>
      </c>
      <c r="IG25" s="83">
        <v>10</v>
      </c>
      <c r="IH25" s="83">
        <v>10</v>
      </c>
      <c r="II25" s="83">
        <v>10</v>
      </c>
      <c r="IJ25" s="83">
        <v>10</v>
      </c>
      <c r="IK25" s="83">
        <v>10</v>
      </c>
      <c r="IL25" s="83">
        <v>10</v>
      </c>
      <c r="IM25" s="83">
        <v>10</v>
      </c>
      <c r="IN25" s="83">
        <v>10</v>
      </c>
      <c r="IO25" s="83">
        <v>10</v>
      </c>
      <c r="IP25" s="83">
        <v>10</v>
      </c>
      <c r="IQ25" s="83">
        <v>10</v>
      </c>
      <c r="IR25" s="83">
        <v>10</v>
      </c>
      <c r="IS25" s="83">
        <v>10</v>
      </c>
      <c r="IT25" s="83">
        <v>10</v>
      </c>
      <c r="IU25" s="83">
        <v>10</v>
      </c>
      <c r="IV25" s="83">
        <v>10</v>
      </c>
      <c r="IW25" s="83">
        <v>10</v>
      </c>
      <c r="IX25" s="83">
        <v>10</v>
      </c>
      <c r="IY25" s="84"/>
      <c r="IZ25" s="83"/>
      <c r="JA25" s="83"/>
      <c r="JB25" s="83"/>
      <c r="JC25" s="83"/>
      <c r="JD25" s="83"/>
      <c r="JE25" s="83"/>
      <c r="JF25" s="83"/>
      <c r="JG25" s="83"/>
      <c r="JH25" s="83"/>
      <c r="JI25" s="83"/>
      <c r="JJ25" s="83"/>
      <c r="JK25" s="83"/>
      <c r="JL25" s="83"/>
      <c r="JM25" s="83"/>
      <c r="JN25" s="83"/>
      <c r="JO25" s="83"/>
      <c r="JP25" s="83"/>
      <c r="JQ25" s="83"/>
      <c r="JR25" s="83"/>
      <c r="JS25" s="83"/>
      <c r="JT25" s="83"/>
      <c r="JU25" s="83"/>
      <c r="JV25" s="83"/>
      <c r="JW25" s="83"/>
      <c r="JX25" s="83"/>
      <c r="JY25" s="83"/>
      <c r="JZ25" s="83"/>
      <c r="KA25" s="83">
        <v>10</v>
      </c>
      <c r="KB25" s="83">
        <v>10</v>
      </c>
      <c r="KC25" s="84">
        <v>10</v>
      </c>
      <c r="KD25" s="83">
        <v>10</v>
      </c>
      <c r="KE25" s="83">
        <v>10</v>
      </c>
      <c r="KF25" s="83">
        <v>10</v>
      </c>
      <c r="KG25" s="83">
        <v>10</v>
      </c>
      <c r="KH25" s="83">
        <v>10</v>
      </c>
      <c r="KI25" s="83">
        <v>10</v>
      </c>
      <c r="KJ25" s="83">
        <v>10</v>
      </c>
      <c r="KK25" s="83">
        <v>10</v>
      </c>
      <c r="KL25" s="83">
        <v>10</v>
      </c>
      <c r="KM25" s="83">
        <v>10</v>
      </c>
      <c r="KN25" s="83">
        <v>10</v>
      </c>
      <c r="KO25" s="83">
        <v>10</v>
      </c>
      <c r="KP25" s="83">
        <v>10</v>
      </c>
      <c r="KQ25" s="83">
        <v>10</v>
      </c>
      <c r="KR25" s="83">
        <v>10</v>
      </c>
      <c r="KS25" s="83">
        <v>10</v>
      </c>
      <c r="KT25" s="83">
        <v>10</v>
      </c>
      <c r="KU25" s="83">
        <v>10</v>
      </c>
      <c r="KV25" s="83">
        <v>10</v>
      </c>
      <c r="KW25" s="83">
        <v>10</v>
      </c>
      <c r="KX25" s="83">
        <v>10</v>
      </c>
      <c r="KY25" s="83">
        <v>10</v>
      </c>
      <c r="KZ25" s="83">
        <v>10</v>
      </c>
      <c r="LA25" s="83">
        <v>10</v>
      </c>
      <c r="LB25" s="83">
        <v>10</v>
      </c>
      <c r="LC25" s="83"/>
      <c r="LD25" s="83"/>
      <c r="LE25" s="83"/>
      <c r="LF25" s="83"/>
      <c r="LG25" s="83"/>
      <c r="LH25" s="83"/>
      <c r="LI25" s="85"/>
      <c r="LJ25" s="83"/>
      <c r="LK25" s="83"/>
      <c r="LL25" s="83"/>
      <c r="LM25" s="83"/>
      <c r="LN25" s="83"/>
      <c r="LO25" s="83"/>
      <c r="LP25" s="83"/>
      <c r="LQ25" s="83"/>
      <c r="LR25" s="83"/>
      <c r="LS25" s="83"/>
      <c r="LT25" s="83"/>
      <c r="LU25" s="83"/>
      <c r="LV25" s="83"/>
      <c r="LW25" s="83"/>
      <c r="LX25" s="83">
        <v>10</v>
      </c>
      <c r="LY25" s="83">
        <v>10</v>
      </c>
      <c r="LZ25" s="83">
        <v>10</v>
      </c>
      <c r="MA25" s="83">
        <v>10</v>
      </c>
      <c r="MB25" s="83">
        <v>10</v>
      </c>
      <c r="MC25" s="83">
        <v>10</v>
      </c>
      <c r="MD25" s="83">
        <v>10</v>
      </c>
      <c r="ME25" s="83">
        <v>10</v>
      </c>
      <c r="MF25" s="83">
        <v>10</v>
      </c>
      <c r="MG25" s="83">
        <v>10</v>
      </c>
      <c r="MH25" s="83">
        <v>10</v>
      </c>
      <c r="MI25" s="83">
        <v>10</v>
      </c>
      <c r="MJ25" s="83">
        <v>10</v>
      </c>
      <c r="MK25" s="83">
        <v>10</v>
      </c>
      <c r="ML25" s="83">
        <v>10</v>
      </c>
      <c r="MM25" s="85">
        <v>10</v>
      </c>
      <c r="MN25" s="83">
        <v>10</v>
      </c>
      <c r="MO25" s="83">
        <v>10</v>
      </c>
      <c r="MP25" s="83">
        <v>10</v>
      </c>
      <c r="MQ25" s="83">
        <v>10</v>
      </c>
      <c r="MR25" s="83">
        <v>10</v>
      </c>
      <c r="MS25" s="83">
        <v>10</v>
      </c>
      <c r="MT25" s="83">
        <v>10</v>
      </c>
      <c r="MU25" s="83">
        <v>10</v>
      </c>
      <c r="MV25" s="83">
        <v>10</v>
      </c>
      <c r="MW25" s="83">
        <v>10</v>
      </c>
      <c r="MX25" s="83">
        <v>10</v>
      </c>
      <c r="MY25" s="83">
        <v>10</v>
      </c>
      <c r="MZ25" s="83"/>
      <c r="NA25" s="83"/>
      <c r="NB25" s="83"/>
      <c r="NC25" s="83"/>
      <c r="ND25" s="83"/>
      <c r="NE25" s="83"/>
      <c r="NF25" s="83"/>
      <c r="NG25" s="83"/>
      <c r="NH25" s="83"/>
      <c r="NI25" s="83"/>
      <c r="NJ25" s="83"/>
      <c r="NK25" s="83"/>
      <c r="NL25" s="83"/>
      <c r="NM25" s="83"/>
      <c r="NN25" s="83"/>
      <c r="NO25" s="83"/>
      <c r="NP25" s="83"/>
      <c r="NQ25" s="84"/>
      <c r="NR25" s="85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4"/>
    </row>
    <row r="26" spans="1:412" ht="16.5" thickBot="1" x14ac:dyDescent="0.3">
      <c r="A26" s="1"/>
      <c r="B26" s="604" t="s">
        <v>80</v>
      </c>
      <c r="C26" s="604" t="str">
        <f t="shared" si="1"/>
        <v xml:space="preserve">Захаров </v>
      </c>
      <c r="D26" s="604"/>
      <c r="E26" s="604"/>
      <c r="F26" s="597" t="s">
        <v>79</v>
      </c>
      <c r="G26" s="605">
        <v>225</v>
      </c>
      <c r="H26" s="605" t="s">
        <v>351</v>
      </c>
      <c r="I26" s="593"/>
      <c r="J26" s="370"/>
      <c r="K26" s="2"/>
      <c r="L26" s="2"/>
      <c r="M26" s="367"/>
      <c r="N26" s="367"/>
      <c r="O26" s="367"/>
      <c r="P26" s="367"/>
      <c r="Q26" s="268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>
        <v>10</v>
      </c>
      <c r="AJ26" s="81">
        <v>10</v>
      </c>
      <c r="AK26" s="81">
        <v>10</v>
      </c>
      <c r="AL26" s="81">
        <v>10</v>
      </c>
      <c r="AM26" s="81">
        <v>10</v>
      </c>
      <c r="AN26" s="81">
        <v>10</v>
      </c>
      <c r="AO26" s="81">
        <v>10</v>
      </c>
      <c r="AP26" s="81">
        <v>10</v>
      </c>
      <c r="AQ26" s="81">
        <v>10</v>
      </c>
      <c r="AR26" s="81">
        <v>10</v>
      </c>
      <c r="AS26" s="81">
        <v>10</v>
      </c>
      <c r="AT26" s="81">
        <v>10</v>
      </c>
      <c r="AU26" s="81">
        <v>10</v>
      </c>
      <c r="AV26" s="85">
        <v>10</v>
      </c>
      <c r="AW26" s="83">
        <v>10</v>
      </c>
      <c r="AX26" s="83">
        <v>10</v>
      </c>
      <c r="AY26" s="83">
        <v>10</v>
      </c>
      <c r="AZ26" s="83">
        <v>10</v>
      </c>
      <c r="BA26" s="83">
        <v>10</v>
      </c>
      <c r="BB26" s="83">
        <v>10</v>
      </c>
      <c r="BC26" s="83">
        <v>10</v>
      </c>
      <c r="BD26" s="83">
        <v>10</v>
      </c>
      <c r="BE26" s="83">
        <v>10</v>
      </c>
      <c r="BF26" s="83">
        <v>10</v>
      </c>
      <c r="BG26" s="83">
        <v>10</v>
      </c>
      <c r="BH26" s="83">
        <v>10</v>
      </c>
      <c r="BI26" s="83">
        <v>10</v>
      </c>
      <c r="BJ26" s="83">
        <v>10</v>
      </c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5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>
        <v>10</v>
      </c>
      <c r="CN26" s="83">
        <v>10</v>
      </c>
      <c r="CO26" s="83">
        <v>10</v>
      </c>
      <c r="CP26" s="83">
        <v>10</v>
      </c>
      <c r="CQ26" s="83">
        <v>10</v>
      </c>
      <c r="CR26" s="83">
        <v>10</v>
      </c>
      <c r="CS26" s="83">
        <v>10</v>
      </c>
      <c r="CT26" s="83">
        <v>10</v>
      </c>
      <c r="CU26" s="83">
        <v>10</v>
      </c>
      <c r="CV26" s="83">
        <v>10</v>
      </c>
      <c r="CW26" s="83">
        <v>10</v>
      </c>
      <c r="CX26" s="83">
        <v>10</v>
      </c>
      <c r="CY26" s="83">
        <v>10</v>
      </c>
      <c r="CZ26" s="83">
        <v>10</v>
      </c>
      <c r="DA26" s="83">
        <v>10</v>
      </c>
      <c r="DB26" s="84">
        <v>10</v>
      </c>
      <c r="DC26" s="83">
        <v>10</v>
      </c>
      <c r="DD26" s="83">
        <v>10</v>
      </c>
      <c r="DE26" s="83">
        <v>10</v>
      </c>
      <c r="DF26" s="83">
        <v>10</v>
      </c>
      <c r="DG26" s="83">
        <v>10</v>
      </c>
      <c r="DH26" s="83">
        <v>10</v>
      </c>
      <c r="DI26" s="83">
        <v>10</v>
      </c>
      <c r="DJ26" s="83">
        <v>10</v>
      </c>
      <c r="DK26" s="83">
        <v>10</v>
      </c>
      <c r="DL26" s="83">
        <v>10</v>
      </c>
      <c r="DM26" s="83">
        <v>10</v>
      </c>
      <c r="DN26" s="83">
        <v>10</v>
      </c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5"/>
      <c r="EH26" s="83"/>
      <c r="EI26" s="83"/>
      <c r="EJ26" s="83"/>
      <c r="EK26" s="83"/>
      <c r="EL26" s="83"/>
      <c r="EM26" s="83"/>
      <c r="EN26" s="83"/>
      <c r="EO26" s="83"/>
      <c r="EP26" s="83"/>
      <c r="EQ26" s="83">
        <v>10</v>
      </c>
      <c r="ER26" s="83">
        <v>10</v>
      </c>
      <c r="ES26" s="83">
        <v>10</v>
      </c>
      <c r="ET26" s="83">
        <v>10</v>
      </c>
      <c r="EU26" s="83">
        <v>10</v>
      </c>
      <c r="EV26" s="83">
        <v>10</v>
      </c>
      <c r="EW26" s="83">
        <v>10</v>
      </c>
      <c r="EX26" s="83">
        <v>10</v>
      </c>
      <c r="EY26" s="83">
        <v>10</v>
      </c>
      <c r="EZ26" s="83">
        <v>10</v>
      </c>
      <c r="FA26" s="83">
        <v>10</v>
      </c>
      <c r="FB26" s="83">
        <v>10</v>
      </c>
      <c r="FC26" s="83">
        <v>10</v>
      </c>
      <c r="FD26" s="83">
        <v>10</v>
      </c>
      <c r="FE26" s="83">
        <v>10</v>
      </c>
      <c r="FF26" s="83">
        <v>10</v>
      </c>
      <c r="FG26" s="83">
        <v>10</v>
      </c>
      <c r="FH26" s="83">
        <v>10</v>
      </c>
      <c r="FI26" s="83">
        <v>10</v>
      </c>
      <c r="FJ26" s="83">
        <v>10</v>
      </c>
      <c r="FK26" s="83">
        <v>10</v>
      </c>
      <c r="FL26" s="85">
        <v>10</v>
      </c>
      <c r="FM26" s="83">
        <v>10</v>
      </c>
      <c r="FN26" s="83">
        <v>10</v>
      </c>
      <c r="FO26" s="83">
        <v>10</v>
      </c>
      <c r="FP26" s="83">
        <v>10</v>
      </c>
      <c r="FQ26" s="83">
        <v>10</v>
      </c>
      <c r="FR26" s="83">
        <v>10</v>
      </c>
      <c r="FS26" s="83"/>
      <c r="FT26" s="83"/>
      <c r="FU26" s="83"/>
      <c r="FV26" s="83"/>
      <c r="FW26" s="83"/>
      <c r="FX26" s="83"/>
      <c r="FY26" s="83"/>
      <c r="FZ26" s="83"/>
      <c r="GA26" s="83"/>
      <c r="GB26" s="83"/>
      <c r="GC26" s="83"/>
      <c r="GD26" s="83"/>
      <c r="GE26" s="83"/>
      <c r="GF26" s="83"/>
      <c r="GG26" s="83"/>
      <c r="GH26" s="83"/>
      <c r="GI26" s="83"/>
      <c r="GJ26" s="83"/>
      <c r="GK26" s="83"/>
      <c r="GL26" s="83"/>
      <c r="GM26" s="83"/>
      <c r="GN26" s="83"/>
      <c r="GO26" s="84"/>
      <c r="GP26" s="85"/>
      <c r="GQ26" s="83"/>
      <c r="GR26" s="83"/>
      <c r="GS26" s="83"/>
      <c r="GT26" s="83"/>
      <c r="GU26" s="83">
        <v>10</v>
      </c>
      <c r="GV26" s="83">
        <v>10</v>
      </c>
      <c r="GW26" s="83">
        <v>10</v>
      </c>
      <c r="GX26" s="83">
        <v>10</v>
      </c>
      <c r="GY26" s="83">
        <v>10</v>
      </c>
      <c r="GZ26" s="83">
        <v>10</v>
      </c>
      <c r="HA26" s="83">
        <v>10</v>
      </c>
      <c r="HB26" s="83">
        <v>10</v>
      </c>
      <c r="HC26" s="83">
        <v>10</v>
      </c>
      <c r="HD26" s="83">
        <v>10</v>
      </c>
      <c r="HE26" s="83">
        <v>10</v>
      </c>
      <c r="HF26" s="83">
        <v>10</v>
      </c>
      <c r="HG26" s="83">
        <v>10</v>
      </c>
      <c r="HH26" s="83">
        <v>10</v>
      </c>
      <c r="HI26" s="83">
        <v>10</v>
      </c>
      <c r="HJ26" s="83">
        <v>10</v>
      </c>
      <c r="HK26" s="83">
        <v>10</v>
      </c>
      <c r="HL26" s="83">
        <v>10</v>
      </c>
      <c r="HM26" s="83">
        <v>10</v>
      </c>
      <c r="HN26" s="83">
        <v>10</v>
      </c>
      <c r="HO26" s="83">
        <v>10</v>
      </c>
      <c r="HP26" s="83">
        <v>10</v>
      </c>
      <c r="HQ26" s="83">
        <v>10</v>
      </c>
      <c r="HR26" s="83">
        <v>10</v>
      </c>
      <c r="HS26" s="83">
        <v>10</v>
      </c>
      <c r="HT26" s="83">
        <v>10</v>
      </c>
      <c r="HU26" s="85">
        <v>10</v>
      </c>
      <c r="HV26" s="83">
        <v>10</v>
      </c>
      <c r="HW26" s="83"/>
      <c r="HX26" s="83"/>
      <c r="HY26" s="83"/>
      <c r="HZ26" s="83"/>
      <c r="IA26" s="83"/>
      <c r="IB26" s="83"/>
      <c r="IC26" s="83"/>
      <c r="ID26" s="83"/>
      <c r="IE26" s="83"/>
      <c r="IF26" s="83"/>
      <c r="IG26" s="83"/>
      <c r="IH26" s="83"/>
      <c r="II26" s="83"/>
      <c r="IJ26" s="83"/>
      <c r="IK26" s="83"/>
      <c r="IL26" s="83"/>
      <c r="IM26" s="83"/>
      <c r="IN26" s="83"/>
      <c r="IO26" s="83"/>
      <c r="IP26" s="83"/>
      <c r="IQ26" s="83"/>
      <c r="IR26" s="83"/>
      <c r="IS26" s="83"/>
      <c r="IT26" s="83"/>
      <c r="IU26" s="83"/>
      <c r="IV26" s="83"/>
      <c r="IW26" s="83"/>
      <c r="IX26" s="83"/>
      <c r="IY26" s="84">
        <v>10</v>
      </c>
      <c r="IZ26" s="83">
        <v>10</v>
      </c>
      <c r="JA26" s="83">
        <v>10</v>
      </c>
      <c r="JB26" s="83">
        <v>10</v>
      </c>
      <c r="JC26" s="83">
        <v>10</v>
      </c>
      <c r="JD26" s="83">
        <v>10</v>
      </c>
      <c r="JE26" s="83">
        <v>10</v>
      </c>
      <c r="JF26" s="83">
        <v>10</v>
      </c>
      <c r="JG26" s="83">
        <v>10</v>
      </c>
      <c r="JH26" s="83">
        <v>10</v>
      </c>
      <c r="JI26" s="83">
        <v>10</v>
      </c>
      <c r="JJ26" s="83">
        <v>10</v>
      </c>
      <c r="JK26" s="321">
        <v>10</v>
      </c>
      <c r="JL26" s="321">
        <v>10</v>
      </c>
      <c r="JM26" s="321">
        <v>10</v>
      </c>
      <c r="JN26" s="321">
        <v>10</v>
      </c>
      <c r="JO26" s="321">
        <v>10</v>
      </c>
      <c r="JP26" s="321">
        <v>10</v>
      </c>
      <c r="JQ26" s="321">
        <v>10</v>
      </c>
      <c r="JR26" s="321">
        <v>10</v>
      </c>
      <c r="JS26" s="83">
        <v>10</v>
      </c>
      <c r="JT26" s="83">
        <v>10</v>
      </c>
      <c r="JU26" s="83">
        <v>10</v>
      </c>
      <c r="JV26" s="83">
        <v>10</v>
      </c>
      <c r="JW26" s="83">
        <v>10</v>
      </c>
      <c r="JX26" s="83">
        <v>10</v>
      </c>
      <c r="JY26" s="83">
        <v>10</v>
      </c>
      <c r="JZ26" s="83">
        <v>10</v>
      </c>
      <c r="KA26" s="83"/>
      <c r="KB26" s="83"/>
      <c r="KC26" s="84"/>
      <c r="KD26" s="83"/>
      <c r="KE26" s="83"/>
      <c r="KF26" s="83"/>
      <c r="KG26" s="83"/>
      <c r="KH26" s="83"/>
      <c r="KI26" s="83"/>
      <c r="KJ26" s="83"/>
      <c r="KK26" s="83"/>
      <c r="KL26" s="83"/>
      <c r="KM26" s="83"/>
      <c r="KN26" s="83"/>
      <c r="KO26" s="83"/>
      <c r="KP26" s="83"/>
      <c r="KQ26" s="83"/>
      <c r="KR26" s="83"/>
      <c r="KS26" s="83"/>
      <c r="KT26" s="83"/>
      <c r="KU26" s="83"/>
      <c r="KV26" s="83"/>
      <c r="KW26" s="83"/>
      <c r="KX26" s="83"/>
      <c r="KY26" s="83"/>
      <c r="KZ26" s="83"/>
      <c r="LA26" s="83"/>
      <c r="LB26" s="83"/>
      <c r="LC26" s="83">
        <v>10</v>
      </c>
      <c r="LD26" s="83">
        <v>10</v>
      </c>
      <c r="LE26" s="83">
        <v>10</v>
      </c>
      <c r="LF26" s="83">
        <v>10</v>
      </c>
      <c r="LG26" s="83">
        <v>10</v>
      </c>
      <c r="LH26" s="277">
        <v>10</v>
      </c>
      <c r="LI26" s="279">
        <v>10</v>
      </c>
      <c r="LJ26" s="552">
        <v>10</v>
      </c>
      <c r="LK26" s="552">
        <v>10</v>
      </c>
      <c r="LL26" s="680">
        <v>10</v>
      </c>
      <c r="LM26" s="83">
        <v>10</v>
      </c>
      <c r="LN26" s="83">
        <v>10</v>
      </c>
      <c r="LO26" s="83">
        <v>10</v>
      </c>
      <c r="LP26" s="83">
        <v>10</v>
      </c>
      <c r="LQ26" s="83">
        <v>10</v>
      </c>
      <c r="LR26" s="83">
        <v>10</v>
      </c>
      <c r="LS26" s="83">
        <v>10</v>
      </c>
      <c r="LT26" s="83">
        <v>10</v>
      </c>
      <c r="LU26" s="83">
        <v>10</v>
      </c>
      <c r="LV26" s="83">
        <v>10</v>
      </c>
      <c r="LW26" s="83">
        <v>10</v>
      </c>
      <c r="LX26" s="83">
        <v>10</v>
      </c>
      <c r="LY26" s="83">
        <v>10</v>
      </c>
      <c r="LZ26" s="83">
        <v>10</v>
      </c>
      <c r="MA26" s="83">
        <v>10</v>
      </c>
      <c r="MB26" s="83">
        <v>10</v>
      </c>
      <c r="MC26" s="83">
        <v>10</v>
      </c>
      <c r="MD26" s="83">
        <v>10</v>
      </c>
      <c r="ME26" s="83"/>
      <c r="MF26" s="83"/>
      <c r="MG26" s="83"/>
      <c r="MH26" s="83"/>
      <c r="MI26" s="83"/>
      <c r="MJ26" s="83"/>
      <c r="MK26" s="83"/>
      <c r="ML26" s="83"/>
      <c r="MM26" s="85"/>
      <c r="MN26" s="83"/>
      <c r="MO26" s="83"/>
      <c r="MP26" s="83"/>
      <c r="MQ26" s="83"/>
      <c r="MR26" s="83"/>
      <c r="MS26" s="83"/>
      <c r="MT26" s="83"/>
      <c r="MU26" s="83"/>
      <c r="MV26" s="83"/>
      <c r="MW26" s="83"/>
      <c r="MX26" s="83"/>
      <c r="MY26" s="83"/>
      <c r="MZ26" s="83"/>
      <c r="NA26" s="83"/>
      <c r="NB26" s="83"/>
      <c r="NC26" s="83"/>
      <c r="ND26" s="83"/>
      <c r="NE26" s="83"/>
      <c r="NF26" s="83"/>
      <c r="NG26" s="83">
        <v>10</v>
      </c>
      <c r="NH26" s="83">
        <v>10</v>
      </c>
      <c r="NI26" s="83">
        <v>10</v>
      </c>
      <c r="NJ26" s="83">
        <v>10</v>
      </c>
      <c r="NK26" s="83">
        <v>10</v>
      </c>
      <c r="NL26" s="83">
        <v>10</v>
      </c>
      <c r="NM26" s="83">
        <v>10</v>
      </c>
      <c r="NN26" s="83">
        <v>10</v>
      </c>
      <c r="NO26" s="83">
        <v>10</v>
      </c>
      <c r="NP26" s="83">
        <v>10</v>
      </c>
      <c r="NQ26" s="84">
        <v>10</v>
      </c>
      <c r="NR26" s="85">
        <v>10</v>
      </c>
      <c r="NS26" s="83">
        <v>10</v>
      </c>
      <c r="NT26" s="83">
        <v>10</v>
      </c>
      <c r="NU26" s="83">
        <v>10</v>
      </c>
      <c r="NV26" s="83">
        <v>10</v>
      </c>
      <c r="NW26" s="83">
        <v>10</v>
      </c>
      <c r="NX26" s="83">
        <v>10</v>
      </c>
      <c r="NY26" s="83">
        <v>10</v>
      </c>
      <c r="NZ26" s="83">
        <v>10</v>
      </c>
      <c r="OA26" s="83">
        <v>10</v>
      </c>
      <c r="OB26" s="83">
        <v>10</v>
      </c>
      <c r="OC26" s="83">
        <v>10</v>
      </c>
      <c r="OD26" s="83">
        <v>10</v>
      </c>
      <c r="OE26" s="83">
        <v>10</v>
      </c>
      <c r="OF26" s="83">
        <v>10</v>
      </c>
      <c r="OG26" s="83">
        <v>10</v>
      </c>
      <c r="OH26" s="83">
        <v>10</v>
      </c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4"/>
    </row>
    <row r="27" spans="1:412" ht="16.5" thickBot="1" x14ac:dyDescent="0.3">
      <c r="A27" s="1"/>
      <c r="B27" s="604" t="s">
        <v>97</v>
      </c>
      <c r="C27" s="604" t="str">
        <f t="shared" si="1"/>
        <v xml:space="preserve">Никитин </v>
      </c>
      <c r="D27" s="604"/>
      <c r="E27" s="604"/>
      <c r="F27" s="597" t="s">
        <v>82</v>
      </c>
      <c r="G27" s="605">
        <v>225</v>
      </c>
      <c r="H27" s="605" t="s">
        <v>352</v>
      </c>
      <c r="I27" s="593"/>
      <c r="J27" s="370"/>
      <c r="K27" s="2"/>
      <c r="L27" s="2"/>
      <c r="M27" s="367"/>
      <c r="N27" s="367"/>
      <c r="O27" s="367"/>
      <c r="P27" s="367"/>
      <c r="Q27" s="268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>
        <v>10</v>
      </c>
      <c r="AC27" s="81">
        <v>10</v>
      </c>
      <c r="AD27" s="81">
        <v>10</v>
      </c>
      <c r="AE27" s="81">
        <v>10</v>
      </c>
      <c r="AF27" s="81">
        <v>10</v>
      </c>
      <c r="AG27" s="81">
        <v>10</v>
      </c>
      <c r="AH27" s="81">
        <v>10</v>
      </c>
      <c r="AI27" s="81">
        <v>10</v>
      </c>
      <c r="AJ27" s="81">
        <v>10</v>
      </c>
      <c r="AK27" s="81">
        <v>10</v>
      </c>
      <c r="AL27" s="81">
        <v>10</v>
      </c>
      <c r="AM27" s="81">
        <v>10</v>
      </c>
      <c r="AN27" s="81">
        <v>10</v>
      </c>
      <c r="AO27" s="81">
        <v>10</v>
      </c>
      <c r="AP27" s="81">
        <v>10</v>
      </c>
      <c r="AQ27" s="81">
        <v>10</v>
      </c>
      <c r="AR27" s="81">
        <v>10</v>
      </c>
      <c r="AS27" s="81">
        <v>10</v>
      </c>
      <c r="AT27" s="81">
        <v>10</v>
      </c>
      <c r="AU27" s="81">
        <v>10</v>
      </c>
      <c r="AV27" s="85">
        <v>10</v>
      </c>
      <c r="AW27" s="81">
        <v>10</v>
      </c>
      <c r="AX27" s="81">
        <v>10</v>
      </c>
      <c r="AY27" s="81">
        <v>10</v>
      </c>
      <c r="AZ27" s="81">
        <v>10</v>
      </c>
      <c r="BA27" s="81">
        <v>10</v>
      </c>
      <c r="BB27" s="81">
        <v>10</v>
      </c>
      <c r="BC27" s="81">
        <v>10</v>
      </c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5"/>
      <c r="BY27" s="83"/>
      <c r="BZ27" s="83"/>
      <c r="CA27" s="83"/>
      <c r="CB27" s="83"/>
      <c r="CC27" s="83"/>
      <c r="CD27" s="83"/>
      <c r="CE27" s="83"/>
      <c r="CF27" s="83">
        <v>10</v>
      </c>
      <c r="CG27" s="83">
        <v>10</v>
      </c>
      <c r="CH27" s="83">
        <v>10</v>
      </c>
      <c r="CI27" s="83">
        <v>10</v>
      </c>
      <c r="CJ27" s="83">
        <v>10</v>
      </c>
      <c r="CK27" s="83">
        <v>10</v>
      </c>
      <c r="CL27" s="83">
        <v>10</v>
      </c>
      <c r="CM27" s="83">
        <v>10</v>
      </c>
      <c r="CN27" s="83">
        <v>10</v>
      </c>
      <c r="CO27" s="83">
        <v>10</v>
      </c>
      <c r="CP27" s="83">
        <v>10</v>
      </c>
      <c r="CQ27" s="83">
        <v>10</v>
      </c>
      <c r="CR27" s="83">
        <v>10</v>
      </c>
      <c r="CS27" s="83">
        <v>10</v>
      </c>
      <c r="CT27" s="83">
        <v>10</v>
      </c>
      <c r="CU27" s="83">
        <v>10</v>
      </c>
      <c r="CV27" s="83">
        <v>10</v>
      </c>
      <c r="CW27" s="83">
        <v>10</v>
      </c>
      <c r="CX27" s="83">
        <v>10</v>
      </c>
      <c r="CY27" s="83">
        <v>10</v>
      </c>
      <c r="CZ27" s="83">
        <v>10</v>
      </c>
      <c r="DA27" s="83">
        <v>10</v>
      </c>
      <c r="DB27" s="84">
        <v>10</v>
      </c>
      <c r="DC27" s="83">
        <v>10</v>
      </c>
      <c r="DD27" s="83">
        <v>10</v>
      </c>
      <c r="DE27" s="83">
        <v>10</v>
      </c>
      <c r="DF27" s="83">
        <v>10</v>
      </c>
      <c r="DG27" s="83">
        <v>10</v>
      </c>
      <c r="DH27" s="83"/>
      <c r="DI27" s="83"/>
      <c r="DJ27" s="83"/>
      <c r="DK27" s="83"/>
      <c r="DL27" s="83"/>
      <c r="DM27" s="83"/>
      <c r="DN27" s="83"/>
      <c r="DO27" s="83"/>
      <c r="DP27" s="83"/>
      <c r="DQ27" s="83"/>
      <c r="DR27" s="83"/>
      <c r="DS27" s="83"/>
      <c r="DT27" s="83"/>
      <c r="DU27" s="83"/>
      <c r="DV27" s="83"/>
      <c r="DW27" s="83"/>
      <c r="DX27" s="83"/>
      <c r="DY27" s="83"/>
      <c r="DZ27" s="83"/>
      <c r="EA27" s="83"/>
      <c r="EB27" s="83"/>
      <c r="EC27" s="83"/>
      <c r="ED27" s="83"/>
      <c r="EE27" s="83"/>
      <c r="EF27" s="83"/>
      <c r="EG27" s="85"/>
      <c r="EH27" s="83"/>
      <c r="EI27" s="83"/>
      <c r="EJ27" s="83">
        <v>10</v>
      </c>
      <c r="EK27" s="83">
        <v>10</v>
      </c>
      <c r="EL27" s="83">
        <v>10</v>
      </c>
      <c r="EM27" s="83">
        <v>10</v>
      </c>
      <c r="EN27" s="83">
        <v>10</v>
      </c>
      <c r="EO27" s="83">
        <v>10</v>
      </c>
      <c r="EP27" s="83">
        <v>10</v>
      </c>
      <c r="EQ27" s="83">
        <v>10</v>
      </c>
      <c r="ER27" s="83">
        <v>10</v>
      </c>
      <c r="ES27" s="83">
        <v>10</v>
      </c>
      <c r="ET27" s="83">
        <v>10</v>
      </c>
      <c r="EU27" s="83">
        <v>10</v>
      </c>
      <c r="EV27" s="83">
        <v>10</v>
      </c>
      <c r="EW27" s="83">
        <v>10</v>
      </c>
      <c r="EX27" s="83">
        <v>10</v>
      </c>
      <c r="EY27" s="83">
        <v>10</v>
      </c>
      <c r="EZ27" s="83">
        <v>10</v>
      </c>
      <c r="FA27" s="83">
        <v>10</v>
      </c>
      <c r="FB27" s="83">
        <v>10</v>
      </c>
      <c r="FC27" s="83">
        <v>10</v>
      </c>
      <c r="FD27" s="83">
        <v>10</v>
      </c>
      <c r="FE27" s="83">
        <v>10</v>
      </c>
      <c r="FF27" s="83">
        <v>10</v>
      </c>
      <c r="FG27" s="83">
        <v>10</v>
      </c>
      <c r="FH27" s="83">
        <v>10</v>
      </c>
      <c r="FI27" s="83">
        <v>10</v>
      </c>
      <c r="FJ27" s="83">
        <v>10</v>
      </c>
      <c r="FK27" s="83">
        <v>10</v>
      </c>
      <c r="FL27" s="85"/>
      <c r="FM27" s="83"/>
      <c r="FN27" s="83"/>
      <c r="FO27" s="83"/>
      <c r="FP27" s="83"/>
      <c r="FQ27" s="83"/>
      <c r="FR27" s="83"/>
      <c r="FS27" s="83"/>
      <c r="FT27" s="83"/>
      <c r="FU27" s="83"/>
      <c r="FV27" s="83"/>
      <c r="FW27" s="83"/>
      <c r="FX27" s="83"/>
      <c r="FY27" s="83"/>
      <c r="FZ27" s="83"/>
      <c r="GA27" s="83"/>
      <c r="GB27" s="83"/>
      <c r="GC27" s="83"/>
      <c r="GD27" s="83"/>
      <c r="GE27" s="83"/>
      <c r="GF27" s="83"/>
      <c r="GG27" s="83"/>
      <c r="GH27" s="83"/>
      <c r="GI27" s="83"/>
      <c r="GJ27" s="83"/>
      <c r="GK27" s="83"/>
      <c r="GL27" s="83"/>
      <c r="GM27" s="83"/>
      <c r="GN27" s="83">
        <v>10</v>
      </c>
      <c r="GO27" s="84">
        <v>10</v>
      </c>
      <c r="GP27" s="85">
        <v>10</v>
      </c>
      <c r="GQ27" s="83">
        <v>10</v>
      </c>
      <c r="GR27" s="83">
        <v>10</v>
      </c>
      <c r="GS27" s="83">
        <v>10</v>
      </c>
      <c r="GT27" s="83">
        <v>10</v>
      </c>
      <c r="GU27" s="83">
        <v>10</v>
      </c>
      <c r="GV27" s="83">
        <v>10</v>
      </c>
      <c r="GW27" s="83">
        <v>10</v>
      </c>
      <c r="GX27" s="83">
        <v>10</v>
      </c>
      <c r="GY27" s="83">
        <v>10</v>
      </c>
      <c r="GZ27" s="83">
        <v>10</v>
      </c>
      <c r="HA27" s="83">
        <v>10</v>
      </c>
      <c r="HB27" s="83">
        <v>10</v>
      </c>
      <c r="HC27" s="83">
        <v>10</v>
      </c>
      <c r="HD27" s="83">
        <v>10</v>
      </c>
      <c r="HE27" s="83">
        <v>10</v>
      </c>
      <c r="HF27" s="83">
        <v>10</v>
      </c>
      <c r="HG27" s="83">
        <v>10</v>
      </c>
      <c r="HH27" s="83">
        <v>10</v>
      </c>
      <c r="HI27" s="83">
        <v>10</v>
      </c>
      <c r="HJ27" s="83">
        <v>10</v>
      </c>
      <c r="HK27" s="83">
        <v>10</v>
      </c>
      <c r="HL27" s="83">
        <v>10</v>
      </c>
      <c r="HM27" s="83">
        <v>10</v>
      </c>
      <c r="HN27" s="83">
        <v>10</v>
      </c>
      <c r="HO27" s="83">
        <v>10</v>
      </c>
      <c r="HP27" s="83"/>
      <c r="HQ27" s="83"/>
      <c r="HR27" s="83"/>
      <c r="HS27" s="83"/>
      <c r="HT27" s="83"/>
      <c r="HU27" s="85"/>
      <c r="HV27" s="83"/>
      <c r="HW27" s="83"/>
      <c r="HX27" s="83"/>
      <c r="HY27" s="83"/>
      <c r="HZ27" s="83"/>
      <c r="IA27" s="83"/>
      <c r="IB27" s="83"/>
      <c r="IC27" s="83"/>
      <c r="ID27" s="83"/>
      <c r="IE27" s="83"/>
      <c r="IF27" s="83"/>
      <c r="IG27" s="83"/>
      <c r="IH27" s="83"/>
      <c r="II27" s="83"/>
      <c r="IJ27" s="83"/>
      <c r="IK27" s="83"/>
      <c r="IL27" s="83"/>
      <c r="IM27" s="83"/>
      <c r="IN27" s="83"/>
      <c r="IO27" s="83"/>
      <c r="IP27" s="83"/>
      <c r="IQ27" s="83"/>
      <c r="IR27" s="83">
        <v>10</v>
      </c>
      <c r="IS27" s="83">
        <v>10</v>
      </c>
      <c r="IT27" s="83">
        <v>10</v>
      </c>
      <c r="IU27" s="83">
        <v>10</v>
      </c>
      <c r="IV27" s="83">
        <v>10</v>
      </c>
      <c r="IW27" s="83">
        <v>10</v>
      </c>
      <c r="IX27" s="83">
        <v>10</v>
      </c>
      <c r="IY27" s="84">
        <v>10</v>
      </c>
      <c r="IZ27" s="83">
        <v>10</v>
      </c>
      <c r="JA27" s="83">
        <v>10</v>
      </c>
      <c r="JB27" s="83">
        <v>10</v>
      </c>
      <c r="JC27" s="83">
        <v>10</v>
      </c>
      <c r="JD27" s="83">
        <v>10</v>
      </c>
      <c r="JE27" s="83">
        <v>10</v>
      </c>
      <c r="JF27" s="83">
        <v>10</v>
      </c>
      <c r="JG27" s="83">
        <v>10</v>
      </c>
      <c r="JH27" s="83">
        <v>10</v>
      </c>
      <c r="JI27" s="83">
        <v>10</v>
      </c>
      <c r="JJ27" s="83">
        <v>10</v>
      </c>
      <c r="JK27" s="83">
        <v>10</v>
      </c>
      <c r="JL27" s="83">
        <v>10</v>
      </c>
      <c r="JM27" s="83">
        <v>10</v>
      </c>
      <c r="JN27" s="83">
        <v>10</v>
      </c>
      <c r="JO27" s="83">
        <v>10</v>
      </c>
      <c r="JP27" s="83">
        <v>10</v>
      </c>
      <c r="JQ27" s="83">
        <v>10</v>
      </c>
      <c r="JR27" s="83">
        <v>10</v>
      </c>
      <c r="JS27" s="83">
        <v>10</v>
      </c>
      <c r="JT27" s="83"/>
      <c r="JU27" s="83"/>
      <c r="JV27" s="83"/>
      <c r="JW27" s="83"/>
      <c r="JX27" s="83"/>
      <c r="JY27" s="83"/>
      <c r="JZ27" s="83"/>
      <c r="KA27" s="83"/>
      <c r="KB27" s="83"/>
      <c r="KC27" s="84"/>
      <c r="KD27" s="83"/>
      <c r="KE27" s="83"/>
      <c r="KF27" s="83"/>
      <c r="KG27" s="83"/>
      <c r="KH27" s="83"/>
      <c r="KI27" s="83"/>
      <c r="KJ27" s="83"/>
      <c r="KK27" s="83"/>
      <c r="KL27" s="83"/>
      <c r="KM27" s="83"/>
      <c r="KN27" s="83"/>
      <c r="KO27" s="83"/>
      <c r="KP27" s="83"/>
      <c r="KQ27" s="83"/>
      <c r="KR27" s="83"/>
      <c r="KS27" s="83"/>
      <c r="KT27" s="83"/>
      <c r="KU27" s="83"/>
      <c r="KV27" s="83">
        <v>10</v>
      </c>
      <c r="KW27" s="83">
        <v>10</v>
      </c>
      <c r="KX27" s="83">
        <v>10</v>
      </c>
      <c r="KY27" s="83">
        <v>10</v>
      </c>
      <c r="KZ27" s="83">
        <v>10</v>
      </c>
      <c r="LA27" s="464">
        <v>10</v>
      </c>
      <c r="LB27" s="552">
        <v>10</v>
      </c>
      <c r="LC27" s="552">
        <v>10</v>
      </c>
      <c r="LD27" s="552">
        <v>10</v>
      </c>
      <c r="LE27" s="552">
        <v>10</v>
      </c>
      <c r="LF27" s="552">
        <v>10</v>
      </c>
      <c r="LG27" s="552">
        <v>10</v>
      </c>
      <c r="LH27" s="552">
        <v>10</v>
      </c>
      <c r="LI27" s="581">
        <v>10</v>
      </c>
      <c r="LJ27" s="83">
        <v>10</v>
      </c>
      <c r="LK27" s="83">
        <v>10</v>
      </c>
      <c r="LL27" s="83">
        <v>10</v>
      </c>
      <c r="LM27" s="83">
        <v>10</v>
      </c>
      <c r="LN27" s="83">
        <v>10</v>
      </c>
      <c r="LO27" s="83">
        <v>10</v>
      </c>
      <c r="LP27" s="83">
        <v>10</v>
      </c>
      <c r="LQ27" s="83">
        <v>10</v>
      </c>
      <c r="LR27" s="431">
        <v>10</v>
      </c>
      <c r="LS27" s="83">
        <v>10</v>
      </c>
      <c r="LT27" s="83">
        <v>10</v>
      </c>
      <c r="LU27" s="83">
        <v>10</v>
      </c>
      <c r="LV27" s="83">
        <v>10</v>
      </c>
      <c r="LW27" s="701">
        <v>10</v>
      </c>
      <c r="LX27" s="83"/>
      <c r="LY27" s="83"/>
      <c r="LZ27" s="83"/>
      <c r="MA27" s="83"/>
      <c r="MB27" s="83"/>
      <c r="MC27" s="83"/>
      <c r="MD27" s="83"/>
      <c r="ME27" s="83"/>
      <c r="MF27" s="83"/>
      <c r="MG27" s="83"/>
      <c r="MH27" s="83"/>
      <c r="MI27" s="83"/>
      <c r="MJ27" s="83"/>
      <c r="MK27" s="83"/>
      <c r="ML27" s="83"/>
      <c r="MM27" s="85"/>
      <c r="MN27" s="83"/>
      <c r="MO27" s="83"/>
      <c r="MP27" s="83"/>
      <c r="MQ27" s="83"/>
      <c r="MR27" s="83"/>
      <c r="MS27" s="83"/>
      <c r="MT27" s="83"/>
      <c r="MU27" s="83"/>
      <c r="MV27" s="83"/>
      <c r="MW27" s="83"/>
      <c r="MX27" s="83"/>
      <c r="MY27" s="83"/>
      <c r="MZ27" s="83">
        <v>10</v>
      </c>
      <c r="NA27" s="83">
        <v>10</v>
      </c>
      <c r="NB27" s="83">
        <v>10</v>
      </c>
      <c r="NC27" s="83">
        <v>10</v>
      </c>
      <c r="ND27" s="83">
        <v>10</v>
      </c>
      <c r="NE27" s="83">
        <v>10</v>
      </c>
      <c r="NF27" s="83">
        <v>10</v>
      </c>
      <c r="NG27" s="83">
        <v>10</v>
      </c>
      <c r="NH27" s="83">
        <v>10</v>
      </c>
      <c r="NI27" s="83">
        <v>10</v>
      </c>
      <c r="NJ27" s="83">
        <v>10</v>
      </c>
      <c r="NK27" s="83">
        <v>10</v>
      </c>
      <c r="NL27" s="83">
        <v>10</v>
      </c>
      <c r="NM27" s="83">
        <v>10</v>
      </c>
      <c r="NN27" s="83">
        <v>10</v>
      </c>
      <c r="NO27" s="83">
        <v>10</v>
      </c>
      <c r="NP27" s="83">
        <v>10</v>
      </c>
      <c r="NQ27" s="84">
        <v>10</v>
      </c>
      <c r="NR27" s="85">
        <v>10</v>
      </c>
      <c r="NS27" s="83">
        <v>10</v>
      </c>
      <c r="NT27" s="83">
        <v>10</v>
      </c>
      <c r="NU27" s="83">
        <v>10</v>
      </c>
      <c r="NV27" s="83">
        <v>10</v>
      </c>
      <c r="NW27" s="83">
        <v>10</v>
      </c>
      <c r="NX27" s="83">
        <v>10</v>
      </c>
      <c r="NY27" s="83">
        <v>10</v>
      </c>
      <c r="NZ27" s="83">
        <v>10</v>
      </c>
      <c r="OA27" s="83">
        <v>10</v>
      </c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4"/>
    </row>
    <row r="28" spans="1:412" ht="16.5" thickBot="1" x14ac:dyDescent="0.3">
      <c r="A28" s="1"/>
      <c r="B28" s="604" t="s">
        <v>83</v>
      </c>
      <c r="C28" s="604" t="str">
        <f t="shared" si="1"/>
        <v xml:space="preserve">Данихин </v>
      </c>
      <c r="D28" s="604"/>
      <c r="E28" s="604"/>
      <c r="F28" s="597" t="s">
        <v>82</v>
      </c>
      <c r="G28" s="605">
        <v>225</v>
      </c>
      <c r="H28" s="605" t="s">
        <v>353</v>
      </c>
      <c r="I28" s="593"/>
      <c r="J28" s="370"/>
      <c r="K28" s="2"/>
      <c r="L28" s="2"/>
      <c r="M28" s="367"/>
      <c r="N28" s="367"/>
      <c r="O28" s="367"/>
      <c r="P28" s="367"/>
      <c r="Q28" s="391">
        <v>10</v>
      </c>
      <c r="R28" s="392">
        <v>10</v>
      </c>
      <c r="S28" s="392">
        <v>10</v>
      </c>
      <c r="T28" s="392">
        <v>10</v>
      </c>
      <c r="U28" s="392">
        <v>10</v>
      </c>
      <c r="V28" s="392">
        <v>10</v>
      </c>
      <c r="W28" s="392">
        <v>10</v>
      </c>
      <c r="X28" s="392">
        <v>10</v>
      </c>
      <c r="Y28" s="392">
        <v>10</v>
      </c>
      <c r="Z28" s="392">
        <v>10</v>
      </c>
      <c r="AA28" s="392">
        <v>10</v>
      </c>
      <c r="AB28" s="392"/>
      <c r="AC28" s="392"/>
      <c r="AD28" s="392"/>
      <c r="AE28" s="392"/>
      <c r="AF28" s="392"/>
      <c r="AG28" s="392"/>
      <c r="AH28" s="392"/>
      <c r="AI28" s="392"/>
      <c r="AJ28" s="392"/>
      <c r="AK28" s="392"/>
      <c r="AL28" s="392"/>
      <c r="AM28" s="392"/>
      <c r="AN28" s="392"/>
      <c r="AO28" s="392"/>
      <c r="AP28" s="392"/>
      <c r="AQ28" s="392"/>
      <c r="AR28" s="392"/>
      <c r="AS28" s="392"/>
      <c r="AT28" s="392"/>
      <c r="AU28" s="392"/>
      <c r="AV28" s="86"/>
      <c r="AW28" s="87"/>
      <c r="AX28" s="87"/>
      <c r="AY28" s="87"/>
      <c r="AZ28" s="87"/>
      <c r="BA28" s="87"/>
      <c r="BB28" s="87"/>
      <c r="BC28" s="87"/>
      <c r="BD28" s="87">
        <v>10</v>
      </c>
      <c r="BE28" s="87">
        <v>10</v>
      </c>
      <c r="BF28" s="87">
        <v>10</v>
      </c>
      <c r="BG28" s="87">
        <v>10</v>
      </c>
      <c r="BH28" s="87">
        <v>10</v>
      </c>
      <c r="BI28" s="87">
        <v>10</v>
      </c>
      <c r="BJ28" s="87">
        <v>10</v>
      </c>
      <c r="BK28" s="87">
        <v>10</v>
      </c>
      <c r="BL28" s="87">
        <v>10</v>
      </c>
      <c r="BM28" s="87">
        <v>10</v>
      </c>
      <c r="BN28" s="87">
        <v>10</v>
      </c>
      <c r="BO28" s="87">
        <v>10</v>
      </c>
      <c r="BP28" s="87">
        <v>10</v>
      </c>
      <c r="BQ28" s="87">
        <v>10</v>
      </c>
      <c r="BR28" s="87">
        <v>10</v>
      </c>
      <c r="BS28" s="87">
        <v>10</v>
      </c>
      <c r="BT28" s="87">
        <v>10</v>
      </c>
      <c r="BU28" s="87">
        <v>10</v>
      </c>
      <c r="BV28" s="87">
        <v>10</v>
      </c>
      <c r="BW28" s="87">
        <v>10</v>
      </c>
      <c r="BX28" s="86">
        <v>10</v>
      </c>
      <c r="BY28" s="87">
        <v>10</v>
      </c>
      <c r="BZ28" s="87">
        <v>10</v>
      </c>
      <c r="CA28" s="87">
        <v>10</v>
      </c>
      <c r="CB28" s="87">
        <v>10</v>
      </c>
      <c r="CC28" s="87">
        <v>10</v>
      </c>
      <c r="CD28" s="87">
        <v>10</v>
      </c>
      <c r="CE28" s="87">
        <v>10</v>
      </c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8"/>
      <c r="DC28" s="87"/>
      <c r="DD28" s="87"/>
      <c r="DE28" s="87"/>
      <c r="DF28" s="87"/>
      <c r="DG28" s="87"/>
      <c r="DH28" s="87">
        <v>10</v>
      </c>
      <c r="DI28" s="87">
        <v>10</v>
      </c>
      <c r="DJ28" s="87">
        <v>10</v>
      </c>
      <c r="DK28" s="87">
        <v>10</v>
      </c>
      <c r="DL28" s="87">
        <v>10</v>
      </c>
      <c r="DM28" s="87">
        <v>10</v>
      </c>
      <c r="DN28" s="87">
        <v>10</v>
      </c>
      <c r="DO28" s="87">
        <v>10</v>
      </c>
      <c r="DP28" s="87">
        <v>10</v>
      </c>
      <c r="DQ28" s="87">
        <v>10</v>
      </c>
      <c r="DR28" s="87">
        <v>10</v>
      </c>
      <c r="DS28" s="87">
        <v>10</v>
      </c>
      <c r="DT28" s="87">
        <v>10</v>
      </c>
      <c r="DU28" s="87">
        <v>10</v>
      </c>
      <c r="DV28" s="87">
        <v>10</v>
      </c>
      <c r="DW28" s="87">
        <v>10</v>
      </c>
      <c r="DX28" s="87">
        <v>10</v>
      </c>
      <c r="DY28" s="87">
        <v>10</v>
      </c>
      <c r="DZ28" s="87">
        <v>10</v>
      </c>
      <c r="EA28" s="87">
        <v>10</v>
      </c>
      <c r="EB28" s="87">
        <v>10</v>
      </c>
      <c r="EC28" s="87">
        <v>10</v>
      </c>
      <c r="ED28" s="87">
        <v>10</v>
      </c>
      <c r="EE28" s="87">
        <v>10</v>
      </c>
      <c r="EF28" s="87">
        <v>10</v>
      </c>
      <c r="EG28" s="86">
        <v>10</v>
      </c>
      <c r="EH28" s="87">
        <v>10</v>
      </c>
      <c r="EI28" s="87">
        <v>10</v>
      </c>
      <c r="EJ28" s="87"/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6">
        <v>10</v>
      </c>
      <c r="FM28" s="87">
        <v>10</v>
      </c>
      <c r="FN28" s="87">
        <v>10</v>
      </c>
      <c r="FO28" s="87">
        <v>10</v>
      </c>
      <c r="FP28" s="87">
        <v>10</v>
      </c>
      <c r="FQ28" s="87">
        <v>10</v>
      </c>
      <c r="FR28" s="87">
        <v>10</v>
      </c>
      <c r="FS28" s="87">
        <v>10</v>
      </c>
      <c r="FT28" s="87">
        <v>10</v>
      </c>
      <c r="FU28" s="87">
        <v>10</v>
      </c>
      <c r="FV28" s="87">
        <v>10</v>
      </c>
      <c r="FW28" s="87">
        <v>10</v>
      </c>
      <c r="FX28" s="87">
        <v>10</v>
      </c>
      <c r="FY28" s="87">
        <v>10</v>
      </c>
      <c r="FZ28" s="87">
        <v>10</v>
      </c>
      <c r="GA28" s="87">
        <v>10</v>
      </c>
      <c r="GB28" s="87">
        <v>10</v>
      </c>
      <c r="GC28" s="87">
        <v>10</v>
      </c>
      <c r="GD28" s="87">
        <v>10</v>
      </c>
      <c r="GE28" s="87">
        <v>10</v>
      </c>
      <c r="GF28" s="87">
        <v>10</v>
      </c>
      <c r="GG28" s="87">
        <v>10</v>
      </c>
      <c r="GH28" s="87">
        <v>10</v>
      </c>
      <c r="GI28" s="87">
        <v>10</v>
      </c>
      <c r="GJ28" s="87">
        <v>10</v>
      </c>
      <c r="GK28" s="87">
        <v>10</v>
      </c>
      <c r="GL28" s="87">
        <v>10</v>
      </c>
      <c r="GM28" s="87">
        <v>10</v>
      </c>
      <c r="GN28" s="87"/>
      <c r="GO28" s="88"/>
      <c r="GP28" s="86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>
        <v>10</v>
      </c>
      <c r="HQ28" s="87">
        <v>10</v>
      </c>
      <c r="HR28" s="87">
        <v>10</v>
      </c>
      <c r="HS28" s="87">
        <v>10</v>
      </c>
      <c r="HT28" s="87">
        <v>10</v>
      </c>
      <c r="HU28" s="86">
        <v>10</v>
      </c>
      <c r="HV28" s="87">
        <v>10</v>
      </c>
      <c r="HW28" s="87">
        <v>10</v>
      </c>
      <c r="HX28" s="87">
        <v>10</v>
      </c>
      <c r="HY28" s="87">
        <v>10</v>
      </c>
      <c r="HZ28" s="87">
        <v>10</v>
      </c>
      <c r="IA28" s="87">
        <v>10</v>
      </c>
      <c r="IB28" s="87">
        <v>10</v>
      </c>
      <c r="IC28" s="87">
        <v>10</v>
      </c>
      <c r="ID28" s="87">
        <v>10</v>
      </c>
      <c r="IE28" s="87">
        <v>10</v>
      </c>
      <c r="IF28" s="87">
        <v>10</v>
      </c>
      <c r="IG28" s="87">
        <v>10</v>
      </c>
      <c r="IH28" s="87">
        <v>10</v>
      </c>
      <c r="II28" s="87">
        <v>10</v>
      </c>
      <c r="IJ28" s="87">
        <v>10</v>
      </c>
      <c r="IK28" s="87">
        <v>10</v>
      </c>
      <c r="IL28" s="87">
        <v>10</v>
      </c>
      <c r="IM28" s="87">
        <v>10</v>
      </c>
      <c r="IN28" s="87">
        <v>10</v>
      </c>
      <c r="IO28" s="87">
        <v>10</v>
      </c>
      <c r="IP28" s="87">
        <v>10</v>
      </c>
      <c r="IQ28" s="87">
        <v>10</v>
      </c>
      <c r="IR28" s="87"/>
      <c r="IS28" s="87"/>
      <c r="IT28" s="87"/>
      <c r="IU28" s="87"/>
      <c r="IV28" s="87"/>
      <c r="IW28" s="87"/>
      <c r="IX28" s="87"/>
      <c r="IY28" s="88"/>
      <c r="IZ28" s="87"/>
      <c r="JA28" s="87"/>
      <c r="JB28" s="87"/>
      <c r="JC28" s="87"/>
      <c r="JD28" s="87"/>
      <c r="JE28" s="87"/>
      <c r="JF28" s="87"/>
      <c r="JG28" s="87"/>
      <c r="JH28" s="87"/>
      <c r="JI28" s="87"/>
      <c r="JJ28" s="87"/>
      <c r="JK28" s="87"/>
      <c r="JL28" s="87"/>
      <c r="JM28" s="87"/>
      <c r="JN28" s="87"/>
      <c r="JO28" s="87"/>
      <c r="JP28" s="87"/>
      <c r="JQ28" s="87"/>
      <c r="JR28" s="87"/>
      <c r="JS28" s="87"/>
      <c r="JT28" s="87">
        <v>10</v>
      </c>
      <c r="JU28" s="87">
        <v>10</v>
      </c>
      <c r="JV28" s="87">
        <v>10</v>
      </c>
      <c r="JW28" s="87">
        <v>10</v>
      </c>
      <c r="JX28" s="87">
        <v>10</v>
      </c>
      <c r="JY28" s="87">
        <v>10</v>
      </c>
      <c r="JZ28" s="87">
        <v>10</v>
      </c>
      <c r="KA28" s="87">
        <v>10</v>
      </c>
      <c r="KB28" s="87">
        <v>10</v>
      </c>
      <c r="KC28" s="88">
        <v>10</v>
      </c>
      <c r="KD28" s="87">
        <v>10</v>
      </c>
      <c r="KE28" s="87">
        <v>10</v>
      </c>
      <c r="KF28" s="87">
        <v>10</v>
      </c>
      <c r="KG28" s="87">
        <v>10</v>
      </c>
      <c r="KH28" s="87">
        <v>10</v>
      </c>
      <c r="KI28" s="87">
        <v>10</v>
      </c>
      <c r="KJ28" s="87">
        <v>10</v>
      </c>
      <c r="KK28" s="87">
        <v>10</v>
      </c>
      <c r="KL28" s="87">
        <v>10</v>
      </c>
      <c r="KM28" s="87">
        <v>10</v>
      </c>
      <c r="KN28" s="87">
        <v>10</v>
      </c>
      <c r="KO28" s="87">
        <v>10</v>
      </c>
      <c r="KP28" s="87">
        <v>10</v>
      </c>
      <c r="KQ28" s="87">
        <v>10</v>
      </c>
      <c r="KR28" s="87">
        <v>10</v>
      </c>
      <c r="KS28" s="87">
        <v>10</v>
      </c>
      <c r="KT28" s="87">
        <v>10</v>
      </c>
      <c r="KU28" s="87">
        <v>10</v>
      </c>
      <c r="KV28" s="87"/>
      <c r="KW28" s="87"/>
      <c r="KX28" s="87"/>
      <c r="KY28" s="87"/>
      <c r="KZ28" s="87"/>
      <c r="LA28" s="87"/>
      <c r="LB28" s="87"/>
      <c r="LC28" s="87"/>
      <c r="LD28" s="87"/>
      <c r="LE28" s="87"/>
      <c r="LF28" s="87"/>
      <c r="LG28" s="87"/>
      <c r="LH28" s="87"/>
      <c r="LI28" s="86"/>
      <c r="LJ28" s="87"/>
      <c r="LK28" s="87"/>
      <c r="LL28" s="87"/>
      <c r="LM28" s="87"/>
      <c r="LN28" s="87"/>
      <c r="LO28" s="87"/>
      <c r="LP28" s="87"/>
      <c r="LQ28" s="87"/>
      <c r="LR28" s="87"/>
      <c r="LS28" s="87"/>
      <c r="LT28" s="87"/>
      <c r="LU28" s="87"/>
      <c r="LV28" s="87"/>
      <c r="LW28" s="87"/>
      <c r="LX28" s="87"/>
      <c r="LY28" s="87"/>
      <c r="LZ28" s="87"/>
      <c r="MA28" s="87"/>
      <c r="MB28" s="87"/>
      <c r="MC28" s="87"/>
      <c r="MD28" s="87"/>
      <c r="ME28" s="87"/>
      <c r="MF28" s="87"/>
      <c r="MG28" s="87"/>
      <c r="MH28" s="87"/>
      <c r="MI28" s="87"/>
      <c r="MJ28" s="87"/>
      <c r="MK28" s="87"/>
      <c r="ML28" s="87"/>
      <c r="MM28" s="86"/>
      <c r="MN28" s="87"/>
      <c r="MO28" s="87"/>
      <c r="MP28" s="87"/>
      <c r="MQ28" s="87"/>
      <c r="MR28" s="87"/>
      <c r="MS28" s="87"/>
      <c r="MT28" s="87"/>
      <c r="MU28" s="87"/>
      <c r="MV28" s="87"/>
      <c r="MW28" s="87"/>
      <c r="MX28" s="87"/>
      <c r="MY28" s="87"/>
      <c r="MZ28" s="87"/>
      <c r="NA28" s="87"/>
      <c r="NB28" s="87"/>
      <c r="NC28" s="87"/>
      <c r="ND28" s="87"/>
      <c r="NE28" s="87"/>
      <c r="NF28" s="87"/>
      <c r="NG28" s="87"/>
      <c r="NH28" s="87"/>
      <c r="NI28" s="87"/>
      <c r="NJ28" s="87"/>
      <c r="NK28" s="87"/>
      <c r="NL28" s="87"/>
      <c r="NM28" s="87"/>
      <c r="NN28" s="87"/>
      <c r="NO28" s="87"/>
      <c r="NP28" s="87"/>
      <c r="NQ28" s="88"/>
      <c r="NR28" s="86"/>
      <c r="NS28" s="87"/>
      <c r="NT28" s="87"/>
      <c r="NU28" s="87"/>
      <c r="NV28" s="87"/>
      <c r="NW28" s="87"/>
      <c r="NX28" s="87"/>
      <c r="NY28" s="87"/>
      <c r="NZ28" s="87"/>
      <c r="OA28" s="87"/>
      <c r="OB28" s="87">
        <v>10</v>
      </c>
      <c r="OC28" s="87">
        <v>10</v>
      </c>
      <c r="OD28" s="87">
        <v>10</v>
      </c>
      <c r="OE28" s="87">
        <v>10</v>
      </c>
      <c r="OF28" s="87">
        <v>10</v>
      </c>
      <c r="OG28" s="87">
        <v>10</v>
      </c>
      <c r="OH28" s="87">
        <v>10</v>
      </c>
      <c r="OI28" s="87"/>
      <c r="OJ28" s="87"/>
      <c r="OK28" s="87"/>
      <c r="OL28" s="87"/>
      <c r="OM28" s="87"/>
      <c r="ON28" s="87"/>
      <c r="OO28" s="87"/>
      <c r="OP28" s="87"/>
      <c r="OQ28" s="87"/>
      <c r="OR28" s="87"/>
      <c r="OS28" s="87"/>
      <c r="OT28" s="87"/>
      <c r="OU28" s="87"/>
      <c r="OV28" s="88"/>
    </row>
    <row r="29" spans="1:412" ht="15.75" x14ac:dyDescent="0.25">
      <c r="A29" s="1"/>
      <c r="B29" s="606"/>
      <c r="C29" s="606"/>
      <c r="D29" s="604"/>
      <c r="E29" s="604"/>
      <c r="F29" s="597" t="s">
        <v>84</v>
      </c>
      <c r="G29" s="660"/>
      <c r="H29" s="607" t="s">
        <v>263</v>
      </c>
      <c r="I29" s="218"/>
      <c r="J29" s="218"/>
      <c r="K29" s="218"/>
      <c r="L29" s="218"/>
      <c r="M29" s="218"/>
      <c r="N29" s="218"/>
      <c r="O29" s="218"/>
      <c r="P29" s="218"/>
      <c r="Q29" s="177">
        <f t="shared" ref="Q29:CB29" si="2">COUNT(Q4:Q28)-COUNTIF(Q4:Q28,"=0")</f>
        <v>9</v>
      </c>
      <c r="R29" s="177">
        <f t="shared" si="2"/>
        <v>9</v>
      </c>
      <c r="S29" s="177">
        <f t="shared" si="2"/>
        <v>9</v>
      </c>
      <c r="T29" s="177">
        <f t="shared" si="2"/>
        <v>9</v>
      </c>
      <c r="U29" s="177">
        <f t="shared" si="2"/>
        <v>13</v>
      </c>
      <c r="V29" s="177">
        <f t="shared" si="2"/>
        <v>11</v>
      </c>
      <c r="W29" s="177">
        <f t="shared" si="2"/>
        <v>11</v>
      </c>
      <c r="X29" s="177">
        <f t="shared" si="2"/>
        <v>11</v>
      </c>
      <c r="Y29" s="177">
        <f t="shared" si="2"/>
        <v>11</v>
      </c>
      <c r="Z29" s="177">
        <f t="shared" si="2"/>
        <v>11</v>
      </c>
      <c r="AA29" s="177">
        <f t="shared" si="2"/>
        <v>11</v>
      </c>
      <c r="AB29" s="177">
        <f t="shared" si="2"/>
        <v>12</v>
      </c>
      <c r="AC29" s="177">
        <f t="shared" si="2"/>
        <v>10</v>
      </c>
      <c r="AD29" s="177">
        <f t="shared" si="2"/>
        <v>10</v>
      </c>
      <c r="AE29" s="177">
        <f t="shared" si="2"/>
        <v>10</v>
      </c>
      <c r="AF29" s="177">
        <f t="shared" si="2"/>
        <v>10</v>
      </c>
      <c r="AG29" s="177">
        <f t="shared" si="2"/>
        <v>10</v>
      </c>
      <c r="AH29" s="177">
        <f t="shared" si="2"/>
        <v>10</v>
      </c>
      <c r="AI29" s="177">
        <f t="shared" si="2"/>
        <v>15</v>
      </c>
      <c r="AJ29" s="177">
        <f t="shared" si="2"/>
        <v>11</v>
      </c>
      <c r="AK29" s="177">
        <f t="shared" si="2"/>
        <v>11</v>
      </c>
      <c r="AL29" s="177">
        <f t="shared" si="2"/>
        <v>11</v>
      </c>
      <c r="AM29" s="177">
        <f t="shared" si="2"/>
        <v>11</v>
      </c>
      <c r="AN29" s="177">
        <f t="shared" si="2"/>
        <v>11</v>
      </c>
      <c r="AO29" s="177">
        <f t="shared" si="2"/>
        <v>11</v>
      </c>
      <c r="AP29" s="177">
        <f t="shared" si="2"/>
        <v>11</v>
      </c>
      <c r="AQ29" s="177">
        <f t="shared" si="2"/>
        <v>7</v>
      </c>
      <c r="AR29" s="177">
        <f t="shared" si="2"/>
        <v>11</v>
      </c>
      <c r="AS29" s="177">
        <f t="shared" si="2"/>
        <v>9</v>
      </c>
      <c r="AT29" s="177">
        <f t="shared" si="2"/>
        <v>9</v>
      </c>
      <c r="AU29" s="177">
        <f t="shared" si="2"/>
        <v>9</v>
      </c>
      <c r="AV29" s="177">
        <f t="shared" si="2"/>
        <v>9</v>
      </c>
      <c r="AW29" s="177">
        <f t="shared" si="2"/>
        <v>8</v>
      </c>
      <c r="AX29" s="177">
        <f t="shared" si="2"/>
        <v>7</v>
      </c>
      <c r="AY29" s="177">
        <f t="shared" si="2"/>
        <v>12</v>
      </c>
      <c r="AZ29" s="177">
        <f t="shared" si="2"/>
        <v>11</v>
      </c>
      <c r="BA29" s="177">
        <f t="shared" si="2"/>
        <v>11</v>
      </c>
      <c r="BB29" s="177">
        <f t="shared" si="2"/>
        <v>11</v>
      </c>
      <c r="BC29" s="177">
        <f t="shared" si="2"/>
        <v>11</v>
      </c>
      <c r="BD29" s="177">
        <f t="shared" si="2"/>
        <v>13</v>
      </c>
      <c r="BE29" s="177">
        <f t="shared" si="2"/>
        <v>13</v>
      </c>
      <c r="BF29" s="177">
        <f t="shared" si="2"/>
        <v>18</v>
      </c>
      <c r="BG29" s="177">
        <f t="shared" si="2"/>
        <v>13</v>
      </c>
      <c r="BH29" s="177">
        <f t="shared" si="2"/>
        <v>13</v>
      </c>
      <c r="BI29" s="177">
        <f t="shared" si="2"/>
        <v>13</v>
      </c>
      <c r="BJ29" s="177">
        <f t="shared" si="2"/>
        <v>13</v>
      </c>
      <c r="BK29" s="177">
        <f t="shared" si="2"/>
        <v>13</v>
      </c>
      <c r="BL29" s="177">
        <f t="shared" si="2"/>
        <v>12</v>
      </c>
      <c r="BM29" s="177">
        <f t="shared" si="2"/>
        <v>12</v>
      </c>
      <c r="BN29" s="177">
        <f t="shared" si="2"/>
        <v>11</v>
      </c>
      <c r="BO29" s="177">
        <f t="shared" si="2"/>
        <v>11</v>
      </c>
      <c r="BP29" s="177">
        <f t="shared" si="2"/>
        <v>11</v>
      </c>
      <c r="BQ29" s="177">
        <f t="shared" si="2"/>
        <v>10</v>
      </c>
      <c r="BR29" s="272">
        <f t="shared" si="2"/>
        <v>13</v>
      </c>
      <c r="BS29" s="177">
        <f t="shared" si="2"/>
        <v>8</v>
      </c>
      <c r="BT29" s="177">
        <f t="shared" si="2"/>
        <v>8</v>
      </c>
      <c r="BU29" s="177">
        <f t="shared" si="2"/>
        <v>8</v>
      </c>
      <c r="BV29" s="177">
        <f t="shared" si="2"/>
        <v>8</v>
      </c>
      <c r="BW29" s="177">
        <f t="shared" si="2"/>
        <v>8</v>
      </c>
      <c r="BX29" s="177">
        <f t="shared" si="2"/>
        <v>7</v>
      </c>
      <c r="BY29" s="177">
        <f t="shared" si="2"/>
        <v>12</v>
      </c>
      <c r="BZ29" s="177">
        <f t="shared" si="2"/>
        <v>10</v>
      </c>
      <c r="CA29" s="177">
        <f t="shared" si="2"/>
        <v>10</v>
      </c>
      <c r="CB29" s="177">
        <f t="shared" si="2"/>
        <v>10</v>
      </c>
      <c r="CC29" s="177">
        <f t="shared" ref="CC29:EN29" si="3">COUNT(CC4:CC28)-COUNTIF(CC4:CC28,"=0")</f>
        <v>10</v>
      </c>
      <c r="CD29" s="177">
        <f t="shared" si="3"/>
        <v>10</v>
      </c>
      <c r="CE29" s="177">
        <f t="shared" si="3"/>
        <v>10</v>
      </c>
      <c r="CF29" s="177">
        <f t="shared" si="3"/>
        <v>15</v>
      </c>
      <c r="CG29" s="177">
        <f t="shared" si="3"/>
        <v>11</v>
      </c>
      <c r="CH29" s="177">
        <f t="shared" si="3"/>
        <v>11</v>
      </c>
      <c r="CI29" s="177">
        <f t="shared" si="3"/>
        <v>9</v>
      </c>
      <c r="CJ29" s="177">
        <f t="shared" si="3"/>
        <v>9</v>
      </c>
      <c r="CK29" s="177">
        <f t="shared" si="3"/>
        <v>9</v>
      </c>
      <c r="CL29" s="177">
        <f t="shared" si="3"/>
        <v>9</v>
      </c>
      <c r="CM29" s="177">
        <f t="shared" si="3"/>
        <v>12</v>
      </c>
      <c r="CN29" s="177">
        <f t="shared" si="3"/>
        <v>9</v>
      </c>
      <c r="CO29" s="177">
        <f t="shared" si="3"/>
        <v>10</v>
      </c>
      <c r="CP29" s="177">
        <f t="shared" si="3"/>
        <v>9</v>
      </c>
      <c r="CQ29" s="177">
        <f t="shared" si="3"/>
        <v>9</v>
      </c>
      <c r="CR29" s="177">
        <f t="shared" si="3"/>
        <v>9</v>
      </c>
      <c r="CS29" s="177">
        <f t="shared" si="3"/>
        <v>9</v>
      </c>
      <c r="CT29" s="177">
        <f t="shared" si="3"/>
        <v>15</v>
      </c>
      <c r="CU29" s="177">
        <f t="shared" si="3"/>
        <v>12</v>
      </c>
      <c r="CV29" s="177">
        <f t="shared" si="3"/>
        <v>12</v>
      </c>
      <c r="CW29" s="177">
        <f t="shared" si="3"/>
        <v>12</v>
      </c>
      <c r="CX29" s="177">
        <f t="shared" si="3"/>
        <v>12</v>
      </c>
      <c r="CY29" s="177">
        <f t="shared" si="3"/>
        <v>12</v>
      </c>
      <c r="CZ29" s="177">
        <f t="shared" si="3"/>
        <v>12</v>
      </c>
      <c r="DA29" s="177">
        <f t="shared" si="3"/>
        <v>15</v>
      </c>
      <c r="DB29" s="177">
        <f t="shared" si="3"/>
        <v>12</v>
      </c>
      <c r="DC29" s="177">
        <f t="shared" si="3"/>
        <v>12</v>
      </c>
      <c r="DD29" s="177">
        <f t="shared" si="3"/>
        <v>12</v>
      </c>
      <c r="DE29" s="177">
        <f t="shared" si="3"/>
        <v>12</v>
      </c>
      <c r="DF29" s="177">
        <f t="shared" si="3"/>
        <v>12</v>
      </c>
      <c r="DG29" s="177">
        <f t="shared" si="3"/>
        <v>12</v>
      </c>
      <c r="DH29" s="177">
        <f t="shared" si="3"/>
        <v>15</v>
      </c>
      <c r="DI29" s="177">
        <f t="shared" si="3"/>
        <v>12</v>
      </c>
      <c r="DJ29" s="177">
        <f t="shared" si="3"/>
        <v>12</v>
      </c>
      <c r="DK29" s="177">
        <f t="shared" si="3"/>
        <v>12</v>
      </c>
      <c r="DL29" s="177">
        <f t="shared" si="3"/>
        <v>12</v>
      </c>
      <c r="DM29" s="177">
        <f t="shared" si="3"/>
        <v>12</v>
      </c>
      <c r="DN29" s="177">
        <f t="shared" si="3"/>
        <v>12</v>
      </c>
      <c r="DO29" s="177">
        <f t="shared" si="3"/>
        <v>12</v>
      </c>
      <c r="DP29" s="177">
        <f t="shared" si="3"/>
        <v>12</v>
      </c>
      <c r="DQ29" s="177">
        <f t="shared" si="3"/>
        <v>12</v>
      </c>
      <c r="DR29" s="177">
        <f t="shared" si="3"/>
        <v>12</v>
      </c>
      <c r="DS29" s="177">
        <f t="shared" si="3"/>
        <v>12</v>
      </c>
      <c r="DT29" s="177">
        <f t="shared" si="3"/>
        <v>12</v>
      </c>
      <c r="DU29" s="177">
        <f t="shared" si="3"/>
        <v>10</v>
      </c>
      <c r="DV29" s="177">
        <f t="shared" si="3"/>
        <v>16</v>
      </c>
      <c r="DW29" s="177">
        <f t="shared" si="3"/>
        <v>12</v>
      </c>
      <c r="DX29" s="177">
        <f t="shared" si="3"/>
        <v>12</v>
      </c>
      <c r="DY29" s="177">
        <f t="shared" si="3"/>
        <v>12</v>
      </c>
      <c r="DZ29" s="177">
        <f t="shared" si="3"/>
        <v>12</v>
      </c>
      <c r="EA29" s="177">
        <f t="shared" si="3"/>
        <v>11</v>
      </c>
      <c r="EB29" s="177">
        <f t="shared" si="3"/>
        <v>11</v>
      </c>
      <c r="EC29" s="177">
        <f t="shared" si="3"/>
        <v>15</v>
      </c>
      <c r="ED29" s="177">
        <f t="shared" si="3"/>
        <v>12</v>
      </c>
      <c r="EE29" s="177">
        <f t="shared" si="3"/>
        <v>12</v>
      </c>
      <c r="EF29" s="177">
        <f t="shared" si="3"/>
        <v>12</v>
      </c>
      <c r="EG29" s="177">
        <f t="shared" si="3"/>
        <v>12</v>
      </c>
      <c r="EH29" s="177">
        <f t="shared" si="3"/>
        <v>12</v>
      </c>
      <c r="EI29" s="177">
        <f t="shared" si="3"/>
        <v>12</v>
      </c>
      <c r="EJ29" s="177">
        <f t="shared" si="3"/>
        <v>18</v>
      </c>
      <c r="EK29" s="177">
        <f t="shared" si="3"/>
        <v>12</v>
      </c>
      <c r="EL29" s="177">
        <f t="shared" si="3"/>
        <v>12</v>
      </c>
      <c r="EM29" s="177">
        <f t="shared" si="3"/>
        <v>12</v>
      </c>
      <c r="EN29" s="177">
        <f t="shared" si="3"/>
        <v>12</v>
      </c>
      <c r="EO29" s="177">
        <f t="shared" ref="EO29:GZ29" si="4">COUNT(EO4:EO28)-COUNTIF(EO4:EO28,"=0")</f>
        <v>12</v>
      </c>
      <c r="EP29" s="177">
        <f t="shared" si="4"/>
        <v>12</v>
      </c>
      <c r="EQ29" s="177">
        <f t="shared" si="4"/>
        <v>13</v>
      </c>
      <c r="ER29" s="177">
        <f t="shared" si="4"/>
        <v>8</v>
      </c>
      <c r="ES29" s="177">
        <f t="shared" si="4"/>
        <v>8</v>
      </c>
      <c r="ET29" s="177">
        <f t="shared" si="4"/>
        <v>8</v>
      </c>
      <c r="EU29" s="177">
        <f t="shared" si="4"/>
        <v>8</v>
      </c>
      <c r="EV29" s="177">
        <f t="shared" si="4"/>
        <v>8</v>
      </c>
      <c r="EW29" s="177">
        <f t="shared" si="4"/>
        <v>8</v>
      </c>
      <c r="EX29" s="177">
        <f t="shared" si="4"/>
        <v>21</v>
      </c>
      <c r="EY29" s="177">
        <f t="shared" si="4"/>
        <v>17</v>
      </c>
      <c r="EZ29" s="177">
        <f t="shared" si="4"/>
        <v>17</v>
      </c>
      <c r="FA29" s="177">
        <f t="shared" si="4"/>
        <v>17</v>
      </c>
      <c r="FB29" s="177">
        <f t="shared" si="4"/>
        <v>17</v>
      </c>
      <c r="FC29" s="177">
        <f t="shared" si="4"/>
        <v>17</v>
      </c>
      <c r="FD29" s="177">
        <f t="shared" si="4"/>
        <v>17</v>
      </c>
      <c r="FE29" s="177">
        <f t="shared" si="4"/>
        <v>21</v>
      </c>
      <c r="FF29" s="177">
        <f t="shared" si="4"/>
        <v>19</v>
      </c>
      <c r="FG29" s="177">
        <f t="shared" si="4"/>
        <v>19</v>
      </c>
      <c r="FH29" s="177">
        <f t="shared" si="4"/>
        <v>19</v>
      </c>
      <c r="FI29" s="177">
        <f t="shared" si="4"/>
        <v>19</v>
      </c>
      <c r="FJ29" s="177">
        <f t="shared" si="4"/>
        <v>19</v>
      </c>
      <c r="FK29" s="177">
        <f t="shared" si="4"/>
        <v>19</v>
      </c>
      <c r="FL29" s="177">
        <f t="shared" si="4"/>
        <v>21</v>
      </c>
      <c r="FM29" s="177">
        <f t="shared" si="4"/>
        <v>20</v>
      </c>
      <c r="FN29" s="177">
        <f t="shared" si="4"/>
        <v>20</v>
      </c>
      <c r="FO29" s="177">
        <f t="shared" si="4"/>
        <v>20</v>
      </c>
      <c r="FP29" s="177">
        <f t="shared" si="4"/>
        <v>20</v>
      </c>
      <c r="FQ29" s="177">
        <f t="shared" si="4"/>
        <v>20</v>
      </c>
      <c r="FR29" s="177">
        <f t="shared" si="4"/>
        <v>20</v>
      </c>
      <c r="FS29" s="177">
        <f t="shared" si="4"/>
        <v>21</v>
      </c>
      <c r="FT29" s="177">
        <f t="shared" si="4"/>
        <v>10</v>
      </c>
      <c r="FU29" s="177">
        <f t="shared" si="4"/>
        <v>10</v>
      </c>
      <c r="FV29" s="177">
        <f t="shared" si="4"/>
        <v>10</v>
      </c>
      <c r="FW29" s="177">
        <f t="shared" si="4"/>
        <v>10</v>
      </c>
      <c r="FX29" s="177">
        <f t="shared" si="4"/>
        <v>10</v>
      </c>
      <c r="FY29" s="177">
        <f t="shared" si="4"/>
        <v>10</v>
      </c>
      <c r="FZ29" s="177">
        <f t="shared" si="4"/>
        <v>14</v>
      </c>
      <c r="GA29" s="177">
        <f t="shared" si="4"/>
        <v>8</v>
      </c>
      <c r="GB29" s="177">
        <f t="shared" si="4"/>
        <v>8</v>
      </c>
      <c r="GC29" s="177">
        <f t="shared" si="4"/>
        <v>8</v>
      </c>
      <c r="GD29" s="177">
        <f t="shared" si="4"/>
        <v>8</v>
      </c>
      <c r="GE29" s="177">
        <f t="shared" si="4"/>
        <v>8</v>
      </c>
      <c r="GF29" s="177">
        <f t="shared" si="4"/>
        <v>8</v>
      </c>
      <c r="GG29" s="177">
        <f t="shared" si="4"/>
        <v>12</v>
      </c>
      <c r="GH29" s="177">
        <f t="shared" si="4"/>
        <v>11</v>
      </c>
      <c r="GI29" s="177">
        <f t="shared" si="4"/>
        <v>11</v>
      </c>
      <c r="GJ29" s="177">
        <f t="shared" si="4"/>
        <v>10</v>
      </c>
      <c r="GK29" s="177">
        <f t="shared" si="4"/>
        <v>10</v>
      </c>
      <c r="GL29" s="177">
        <f t="shared" si="4"/>
        <v>10</v>
      </c>
      <c r="GM29" s="177">
        <f t="shared" si="4"/>
        <v>10</v>
      </c>
      <c r="GN29" s="177">
        <f t="shared" si="4"/>
        <v>17</v>
      </c>
      <c r="GO29" s="177">
        <f t="shared" si="4"/>
        <v>12</v>
      </c>
      <c r="GP29" s="177">
        <f t="shared" si="4"/>
        <v>12</v>
      </c>
      <c r="GQ29" s="177">
        <f t="shared" si="4"/>
        <v>12</v>
      </c>
      <c r="GR29" s="177">
        <f t="shared" si="4"/>
        <v>12</v>
      </c>
      <c r="GS29" s="177">
        <f t="shared" si="4"/>
        <v>12</v>
      </c>
      <c r="GT29" s="177">
        <f t="shared" si="4"/>
        <v>12</v>
      </c>
      <c r="GU29" s="177">
        <f t="shared" si="4"/>
        <v>15</v>
      </c>
      <c r="GV29" s="177">
        <f t="shared" si="4"/>
        <v>10</v>
      </c>
      <c r="GW29" s="177">
        <f t="shared" si="4"/>
        <v>10</v>
      </c>
      <c r="GX29" s="177">
        <f t="shared" si="4"/>
        <v>10</v>
      </c>
      <c r="GY29" s="177">
        <f t="shared" si="4"/>
        <v>10</v>
      </c>
      <c r="GZ29" s="177">
        <f t="shared" si="4"/>
        <v>10</v>
      </c>
      <c r="HA29" s="177">
        <f t="shared" ref="HA29:JL29" si="5">COUNT(HA4:HA28)-COUNTIF(HA4:HA28,"=0")</f>
        <v>10</v>
      </c>
      <c r="HB29" s="177">
        <f t="shared" si="5"/>
        <v>14</v>
      </c>
      <c r="HC29" s="177">
        <f t="shared" si="5"/>
        <v>9</v>
      </c>
      <c r="HD29" s="177">
        <f t="shared" si="5"/>
        <v>9</v>
      </c>
      <c r="HE29" s="177">
        <f t="shared" si="5"/>
        <v>9</v>
      </c>
      <c r="HF29" s="177">
        <f t="shared" si="5"/>
        <v>9</v>
      </c>
      <c r="HG29" s="177">
        <f t="shared" si="5"/>
        <v>9</v>
      </c>
      <c r="HH29" s="177">
        <f t="shared" si="5"/>
        <v>9</v>
      </c>
      <c r="HI29" s="177">
        <f t="shared" si="5"/>
        <v>12</v>
      </c>
      <c r="HJ29" s="177">
        <f t="shared" si="5"/>
        <v>9</v>
      </c>
      <c r="HK29" s="177">
        <f t="shared" si="5"/>
        <v>9</v>
      </c>
      <c r="HL29" s="177">
        <f t="shared" si="5"/>
        <v>9</v>
      </c>
      <c r="HM29" s="177">
        <f t="shared" si="5"/>
        <v>9</v>
      </c>
      <c r="HN29" s="177">
        <f t="shared" si="5"/>
        <v>9</v>
      </c>
      <c r="HO29" s="177">
        <f t="shared" si="5"/>
        <v>9</v>
      </c>
      <c r="HP29" s="177">
        <f t="shared" si="5"/>
        <v>14</v>
      </c>
      <c r="HQ29" s="177">
        <f t="shared" si="5"/>
        <v>11</v>
      </c>
      <c r="HR29" s="177">
        <f t="shared" si="5"/>
        <v>11</v>
      </c>
      <c r="HS29" s="177">
        <f t="shared" si="5"/>
        <v>11</v>
      </c>
      <c r="HT29" s="177">
        <f t="shared" si="5"/>
        <v>11</v>
      </c>
      <c r="HU29" s="177">
        <f t="shared" si="5"/>
        <v>11</v>
      </c>
      <c r="HV29" s="177">
        <f t="shared" si="5"/>
        <v>11</v>
      </c>
      <c r="HW29" s="177">
        <f t="shared" si="5"/>
        <v>15</v>
      </c>
      <c r="HX29" s="177">
        <f t="shared" si="5"/>
        <v>11</v>
      </c>
      <c r="HY29" s="177">
        <f t="shared" si="5"/>
        <v>11</v>
      </c>
      <c r="HZ29" s="177">
        <f t="shared" si="5"/>
        <v>11</v>
      </c>
      <c r="IA29" s="177">
        <f t="shared" si="5"/>
        <v>11</v>
      </c>
      <c r="IB29" s="177">
        <f t="shared" si="5"/>
        <v>10</v>
      </c>
      <c r="IC29" s="177">
        <f t="shared" si="5"/>
        <v>10</v>
      </c>
      <c r="ID29" s="177">
        <f t="shared" si="5"/>
        <v>14</v>
      </c>
      <c r="IE29" s="177">
        <f t="shared" si="5"/>
        <v>9</v>
      </c>
      <c r="IF29" s="177">
        <f t="shared" si="5"/>
        <v>9</v>
      </c>
      <c r="IG29" s="177">
        <f t="shared" si="5"/>
        <v>9</v>
      </c>
      <c r="IH29" s="177">
        <f t="shared" si="5"/>
        <v>9</v>
      </c>
      <c r="II29" s="177">
        <f t="shared" si="5"/>
        <v>9</v>
      </c>
      <c r="IJ29" s="177">
        <f t="shared" si="5"/>
        <v>9</v>
      </c>
      <c r="IK29" s="177">
        <f t="shared" si="5"/>
        <v>11</v>
      </c>
      <c r="IL29" s="177">
        <f t="shared" si="5"/>
        <v>10</v>
      </c>
      <c r="IM29" s="177">
        <f t="shared" si="5"/>
        <v>10</v>
      </c>
      <c r="IN29" s="177">
        <f t="shared" si="5"/>
        <v>10</v>
      </c>
      <c r="IO29" s="177">
        <f t="shared" si="5"/>
        <v>10</v>
      </c>
      <c r="IP29" s="177">
        <f t="shared" si="5"/>
        <v>10</v>
      </c>
      <c r="IQ29" s="177">
        <f t="shared" si="5"/>
        <v>10</v>
      </c>
      <c r="IR29" s="177">
        <f t="shared" si="5"/>
        <v>15</v>
      </c>
      <c r="IS29" s="177">
        <f t="shared" si="5"/>
        <v>11</v>
      </c>
      <c r="IT29" s="177">
        <f t="shared" si="5"/>
        <v>11</v>
      </c>
      <c r="IU29" s="177">
        <f t="shared" si="5"/>
        <v>11</v>
      </c>
      <c r="IV29" s="177">
        <f t="shared" si="5"/>
        <v>11</v>
      </c>
      <c r="IW29" s="177">
        <f t="shared" si="5"/>
        <v>11</v>
      </c>
      <c r="IX29" s="177">
        <f t="shared" si="5"/>
        <v>11</v>
      </c>
      <c r="IY29" s="177">
        <f t="shared" si="5"/>
        <v>15</v>
      </c>
      <c r="IZ29" s="177">
        <f t="shared" si="5"/>
        <v>10</v>
      </c>
      <c r="JA29" s="177">
        <f t="shared" si="5"/>
        <v>10</v>
      </c>
      <c r="JB29" s="177">
        <f t="shared" si="5"/>
        <v>10</v>
      </c>
      <c r="JC29" s="177">
        <f t="shared" si="5"/>
        <v>9</v>
      </c>
      <c r="JD29" s="177">
        <f t="shared" si="5"/>
        <v>9</v>
      </c>
      <c r="JE29" s="177">
        <f t="shared" si="5"/>
        <v>9</v>
      </c>
      <c r="JF29" s="177">
        <f t="shared" si="5"/>
        <v>14</v>
      </c>
      <c r="JG29" s="177">
        <f t="shared" si="5"/>
        <v>10</v>
      </c>
      <c r="JH29" s="177">
        <f t="shared" si="5"/>
        <v>10</v>
      </c>
      <c r="JI29" s="177">
        <f t="shared" si="5"/>
        <v>10</v>
      </c>
      <c r="JJ29" s="177">
        <f t="shared" si="5"/>
        <v>11</v>
      </c>
      <c r="JK29" s="177">
        <f t="shared" si="5"/>
        <v>11</v>
      </c>
      <c r="JL29" s="177">
        <f t="shared" si="5"/>
        <v>11</v>
      </c>
      <c r="JM29" s="177">
        <f t="shared" ref="JM29:LX29" si="6">COUNT(JM4:JM28)-COUNTIF(JM4:JM28,"=0")</f>
        <v>13</v>
      </c>
      <c r="JN29" s="177">
        <f t="shared" si="6"/>
        <v>11</v>
      </c>
      <c r="JO29" s="177">
        <f t="shared" si="6"/>
        <v>11</v>
      </c>
      <c r="JP29" s="177">
        <f t="shared" si="6"/>
        <v>11</v>
      </c>
      <c r="JQ29" s="177">
        <f t="shared" si="6"/>
        <v>11</v>
      </c>
      <c r="JR29" s="177">
        <f t="shared" si="6"/>
        <v>11</v>
      </c>
      <c r="JS29" s="177">
        <f t="shared" si="6"/>
        <v>11</v>
      </c>
      <c r="JT29" s="177">
        <f t="shared" si="6"/>
        <v>16</v>
      </c>
      <c r="JU29" s="177">
        <f t="shared" si="6"/>
        <v>12</v>
      </c>
      <c r="JV29" s="177">
        <f t="shared" si="6"/>
        <v>12</v>
      </c>
      <c r="JW29" s="177">
        <f t="shared" si="6"/>
        <v>12</v>
      </c>
      <c r="JX29" s="177">
        <f t="shared" si="6"/>
        <v>12</v>
      </c>
      <c r="JY29" s="177">
        <f t="shared" si="6"/>
        <v>12</v>
      </c>
      <c r="JZ29" s="177">
        <f t="shared" si="6"/>
        <v>12</v>
      </c>
      <c r="KA29" s="177">
        <f t="shared" si="6"/>
        <v>13</v>
      </c>
      <c r="KB29" s="177">
        <f t="shared" si="6"/>
        <v>10</v>
      </c>
      <c r="KC29" s="177">
        <f t="shared" si="6"/>
        <v>10</v>
      </c>
      <c r="KD29" s="177">
        <f t="shared" si="6"/>
        <v>10</v>
      </c>
      <c r="KE29" s="177">
        <f t="shared" si="6"/>
        <v>10</v>
      </c>
      <c r="KF29" s="177">
        <f t="shared" si="6"/>
        <v>10</v>
      </c>
      <c r="KG29" s="177">
        <f t="shared" si="6"/>
        <v>10</v>
      </c>
      <c r="KH29" s="177">
        <f t="shared" si="6"/>
        <v>16</v>
      </c>
      <c r="KI29" s="177">
        <f t="shared" si="6"/>
        <v>11</v>
      </c>
      <c r="KJ29" s="177">
        <f t="shared" si="6"/>
        <v>11</v>
      </c>
      <c r="KK29" s="177">
        <f t="shared" si="6"/>
        <v>11</v>
      </c>
      <c r="KL29" s="177">
        <f t="shared" si="6"/>
        <v>11</v>
      </c>
      <c r="KM29" s="177">
        <f t="shared" si="6"/>
        <v>10</v>
      </c>
      <c r="KN29" s="177">
        <f t="shared" si="6"/>
        <v>10</v>
      </c>
      <c r="KO29" s="177">
        <f t="shared" si="6"/>
        <v>14</v>
      </c>
      <c r="KP29" s="177">
        <f t="shared" si="6"/>
        <v>12</v>
      </c>
      <c r="KQ29" s="177">
        <f t="shared" si="6"/>
        <v>12</v>
      </c>
      <c r="KR29" s="177">
        <f t="shared" si="6"/>
        <v>12</v>
      </c>
      <c r="KS29" s="177">
        <f t="shared" si="6"/>
        <v>10</v>
      </c>
      <c r="KT29" s="177">
        <f t="shared" si="6"/>
        <v>13</v>
      </c>
      <c r="KU29" s="177">
        <f t="shared" si="6"/>
        <v>13</v>
      </c>
      <c r="KV29" s="177">
        <f t="shared" si="6"/>
        <v>16</v>
      </c>
      <c r="KW29" s="177">
        <f t="shared" si="6"/>
        <v>13</v>
      </c>
      <c r="KX29" s="177">
        <f t="shared" si="6"/>
        <v>13</v>
      </c>
      <c r="KY29" s="177">
        <f t="shared" si="6"/>
        <v>10</v>
      </c>
      <c r="KZ29" s="177">
        <f t="shared" si="6"/>
        <v>11</v>
      </c>
      <c r="LA29" s="177">
        <f t="shared" si="6"/>
        <v>11</v>
      </c>
      <c r="LB29" s="177">
        <f t="shared" si="6"/>
        <v>11</v>
      </c>
      <c r="LC29" s="177">
        <f t="shared" si="6"/>
        <v>14</v>
      </c>
      <c r="LD29" s="177">
        <f t="shared" si="6"/>
        <v>10</v>
      </c>
      <c r="LE29" s="177">
        <f t="shared" si="6"/>
        <v>10</v>
      </c>
      <c r="LF29" s="177">
        <f t="shared" si="6"/>
        <v>10</v>
      </c>
      <c r="LG29" s="177">
        <f t="shared" si="6"/>
        <v>10</v>
      </c>
      <c r="LH29" s="177">
        <f t="shared" si="6"/>
        <v>10</v>
      </c>
      <c r="LI29" s="177">
        <f t="shared" si="6"/>
        <v>10</v>
      </c>
      <c r="LJ29" s="177">
        <f t="shared" si="6"/>
        <v>17</v>
      </c>
      <c r="LK29" s="177">
        <f t="shared" si="6"/>
        <v>11</v>
      </c>
      <c r="LL29" s="177">
        <f t="shared" si="6"/>
        <v>11</v>
      </c>
      <c r="LM29" s="177">
        <f t="shared" si="6"/>
        <v>11</v>
      </c>
      <c r="LN29" s="177">
        <f t="shared" si="6"/>
        <v>11</v>
      </c>
      <c r="LO29" s="177">
        <f t="shared" si="6"/>
        <v>11</v>
      </c>
      <c r="LP29" s="177">
        <f t="shared" si="6"/>
        <v>11</v>
      </c>
      <c r="LQ29" s="177">
        <f t="shared" si="6"/>
        <v>14</v>
      </c>
      <c r="LR29" s="177">
        <f t="shared" si="6"/>
        <v>11</v>
      </c>
      <c r="LS29" s="177">
        <f t="shared" si="6"/>
        <v>11</v>
      </c>
      <c r="LT29" s="177">
        <f t="shared" si="6"/>
        <v>11</v>
      </c>
      <c r="LU29" s="177">
        <f t="shared" si="6"/>
        <v>11</v>
      </c>
      <c r="LV29" s="177">
        <f t="shared" si="6"/>
        <v>10</v>
      </c>
      <c r="LW29" s="177">
        <f t="shared" si="6"/>
        <v>10</v>
      </c>
      <c r="LX29" s="177">
        <f t="shared" si="6"/>
        <v>16</v>
      </c>
      <c r="LY29" s="177">
        <f t="shared" ref="LY29:NU29" si="7">COUNT(LY4:LY28)-COUNTIF(LY4:LY28,"=0")</f>
        <v>11</v>
      </c>
      <c r="LZ29" s="177">
        <f t="shared" si="7"/>
        <v>11</v>
      </c>
      <c r="MA29" s="177">
        <f t="shared" si="7"/>
        <v>11</v>
      </c>
      <c r="MB29" s="177">
        <f t="shared" si="7"/>
        <v>11</v>
      </c>
      <c r="MC29" s="177">
        <f t="shared" si="7"/>
        <v>11</v>
      </c>
      <c r="MD29" s="177">
        <f t="shared" si="7"/>
        <v>11</v>
      </c>
      <c r="ME29" s="177">
        <f t="shared" si="7"/>
        <v>13</v>
      </c>
      <c r="MF29" s="177">
        <f t="shared" si="7"/>
        <v>11</v>
      </c>
      <c r="MG29" s="177">
        <f t="shared" si="7"/>
        <v>11</v>
      </c>
      <c r="MH29" s="177">
        <f t="shared" si="7"/>
        <v>11</v>
      </c>
      <c r="MI29" s="177">
        <f t="shared" si="7"/>
        <v>9</v>
      </c>
      <c r="MJ29" s="177">
        <f t="shared" si="7"/>
        <v>8</v>
      </c>
      <c r="MK29" s="177">
        <f t="shared" si="7"/>
        <v>8</v>
      </c>
      <c r="ML29" s="177">
        <f t="shared" si="7"/>
        <v>14</v>
      </c>
      <c r="MM29" s="177">
        <f t="shared" si="7"/>
        <v>11</v>
      </c>
      <c r="MN29" s="177">
        <f t="shared" si="7"/>
        <v>11</v>
      </c>
      <c r="MO29" s="177">
        <f t="shared" si="7"/>
        <v>11</v>
      </c>
      <c r="MP29" s="177">
        <f t="shared" si="7"/>
        <v>11</v>
      </c>
      <c r="MQ29" s="177">
        <f t="shared" si="7"/>
        <v>10</v>
      </c>
      <c r="MR29" s="177">
        <f t="shared" si="7"/>
        <v>10</v>
      </c>
      <c r="MS29" s="177">
        <f t="shared" si="7"/>
        <v>13</v>
      </c>
      <c r="MT29" s="177">
        <f t="shared" si="7"/>
        <v>11</v>
      </c>
      <c r="MU29" s="177">
        <f t="shared" si="7"/>
        <v>11</v>
      </c>
      <c r="MV29" s="177">
        <f t="shared" si="7"/>
        <v>11</v>
      </c>
      <c r="MW29" s="177">
        <f t="shared" si="7"/>
        <v>10</v>
      </c>
      <c r="MX29" s="177">
        <f t="shared" si="7"/>
        <v>10</v>
      </c>
      <c r="MY29" s="177">
        <f t="shared" si="7"/>
        <v>8</v>
      </c>
      <c r="MZ29" s="177">
        <f t="shared" si="7"/>
        <v>13</v>
      </c>
      <c r="NA29" s="177">
        <f t="shared" si="7"/>
        <v>11</v>
      </c>
      <c r="NB29" s="177">
        <f t="shared" si="7"/>
        <v>11</v>
      </c>
      <c r="NC29" s="177">
        <f t="shared" si="7"/>
        <v>11</v>
      </c>
      <c r="ND29" s="177">
        <f t="shared" si="7"/>
        <v>11</v>
      </c>
      <c r="NE29" s="177">
        <f t="shared" si="7"/>
        <v>11</v>
      </c>
      <c r="NF29" s="177">
        <f t="shared" si="7"/>
        <v>11</v>
      </c>
      <c r="NG29" s="177">
        <f t="shared" si="7"/>
        <v>12</v>
      </c>
      <c r="NH29" s="177">
        <f t="shared" si="7"/>
        <v>10</v>
      </c>
      <c r="NI29" s="177">
        <f t="shared" si="7"/>
        <v>10</v>
      </c>
      <c r="NJ29" s="177">
        <f t="shared" si="7"/>
        <v>10</v>
      </c>
      <c r="NK29" s="177">
        <f t="shared" si="7"/>
        <v>10</v>
      </c>
      <c r="NL29" s="177">
        <f t="shared" si="7"/>
        <v>10</v>
      </c>
      <c r="NM29" s="177">
        <f t="shared" si="7"/>
        <v>10</v>
      </c>
      <c r="NN29" s="177">
        <f t="shared" si="7"/>
        <v>14</v>
      </c>
      <c r="NO29" s="177">
        <f t="shared" si="7"/>
        <v>9</v>
      </c>
      <c r="NP29" s="177">
        <f t="shared" si="7"/>
        <v>9</v>
      </c>
      <c r="NQ29" s="177">
        <f t="shared" si="7"/>
        <v>9</v>
      </c>
      <c r="NR29" s="177">
        <f t="shared" si="7"/>
        <v>9</v>
      </c>
      <c r="NS29" s="177">
        <f t="shared" si="7"/>
        <v>9</v>
      </c>
      <c r="NT29" s="177">
        <f t="shared" si="7"/>
        <v>9</v>
      </c>
      <c r="NU29" s="177">
        <f t="shared" si="7"/>
        <v>15</v>
      </c>
    </row>
    <row r="30" spans="1:412" x14ac:dyDescent="0.25">
      <c r="T30" s="46">
        <v>485</v>
      </c>
      <c r="AH30" s="46">
        <v>485</v>
      </c>
      <c r="AV30" s="46">
        <v>485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 s="46">
        <v>485</v>
      </c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46">
        <v>485</v>
      </c>
      <c r="BY30"/>
      <c r="BZ30"/>
      <c r="CA30"/>
      <c r="CB30"/>
      <c r="CC30"/>
      <c r="CD30"/>
      <c r="CE30"/>
      <c r="CF30"/>
      <c r="CG30"/>
      <c r="CH30"/>
      <c r="CI30"/>
      <c r="CJ30"/>
      <c r="CK30"/>
      <c r="CL30" s="46">
        <v>485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46">
        <v>485</v>
      </c>
      <c r="DA30"/>
      <c r="DB30"/>
      <c r="DC30"/>
      <c r="DD30"/>
      <c r="DE30"/>
      <c r="DF30"/>
      <c r="DG30"/>
      <c r="DH30"/>
      <c r="DI30"/>
      <c r="DJ30"/>
      <c r="DK30"/>
      <c r="DL30"/>
      <c r="DM30"/>
      <c r="DN30" s="46">
        <v>485</v>
      </c>
      <c r="DO30"/>
      <c r="DP30"/>
      <c r="DQ30"/>
      <c r="DR30"/>
      <c r="DS30"/>
      <c r="DT30"/>
      <c r="DU30"/>
      <c r="DV30"/>
      <c r="DW30"/>
      <c r="DX30"/>
      <c r="DY30"/>
      <c r="DZ30"/>
      <c r="EA30"/>
      <c r="EB30" s="46">
        <v>485</v>
      </c>
      <c r="EC30"/>
      <c r="ED30"/>
      <c r="EE30"/>
      <c r="EF30"/>
      <c r="EG30"/>
      <c r="EH30"/>
      <c r="EI30"/>
      <c r="EJ30"/>
      <c r="EK30"/>
      <c r="EL30"/>
      <c r="EM30"/>
      <c r="EN30"/>
      <c r="EO30"/>
      <c r="EP30" s="46">
        <v>485</v>
      </c>
      <c r="EQ30"/>
      <c r="ER30"/>
      <c r="ES30"/>
      <c r="ET30"/>
      <c r="EU30"/>
      <c r="EV30"/>
      <c r="EW30"/>
      <c r="EX30"/>
      <c r="EY30"/>
      <c r="EZ30"/>
      <c r="FA30"/>
      <c r="FB30"/>
      <c r="FC30"/>
      <c r="FD30" s="46">
        <v>485</v>
      </c>
      <c r="FE30"/>
      <c r="FF30"/>
      <c r="FG30"/>
      <c r="FH30"/>
      <c r="FI30"/>
      <c r="FJ30"/>
      <c r="FK30"/>
      <c r="FL30"/>
      <c r="FM30"/>
      <c r="FN30"/>
      <c r="FO30"/>
      <c r="FP30"/>
      <c r="FQ30"/>
      <c r="FR30" s="46">
        <v>485</v>
      </c>
      <c r="FS30"/>
      <c r="FT30"/>
      <c r="FU30"/>
      <c r="FV30"/>
      <c r="FW30"/>
      <c r="FX30"/>
      <c r="FY30"/>
      <c r="FZ30"/>
      <c r="GA30"/>
      <c r="GB30"/>
      <c r="GC30"/>
      <c r="GD30"/>
      <c r="GE30"/>
      <c r="GF30" s="46">
        <v>485</v>
      </c>
      <c r="GG30"/>
      <c r="GH30"/>
      <c r="GI30"/>
      <c r="GJ30"/>
      <c r="GK30"/>
      <c r="GL30"/>
      <c r="GM30"/>
      <c r="GN30"/>
      <c r="GO30"/>
      <c r="GP30"/>
      <c r="GQ30"/>
      <c r="GR30"/>
      <c r="GS30"/>
      <c r="GT30" s="46">
        <v>485</v>
      </c>
      <c r="GU30"/>
      <c r="GV30"/>
      <c r="GW30"/>
      <c r="GX30"/>
      <c r="GY30"/>
      <c r="GZ30"/>
      <c r="HA30"/>
      <c r="HB30"/>
      <c r="HC30"/>
      <c r="HD30"/>
      <c r="HE30"/>
      <c r="HF30"/>
      <c r="HG30"/>
      <c r="HH30" s="46">
        <v>485</v>
      </c>
      <c r="HI30"/>
      <c r="HJ30"/>
      <c r="HK30"/>
      <c r="HL30"/>
      <c r="HM30"/>
      <c r="HN30"/>
      <c r="HO30"/>
      <c r="HP30"/>
      <c r="HQ30"/>
      <c r="HR30"/>
      <c r="HS30"/>
      <c r="HT30"/>
      <c r="HU30"/>
      <c r="HV30" s="46">
        <v>485</v>
      </c>
      <c r="HW30"/>
      <c r="HX30"/>
      <c r="HY30"/>
      <c r="HZ30"/>
      <c r="IA30"/>
      <c r="IB30"/>
      <c r="IC30"/>
      <c r="ID30"/>
      <c r="IE30"/>
      <c r="IF30"/>
      <c r="IG30"/>
      <c r="IH30"/>
      <c r="II30"/>
      <c r="IJ30" s="46">
        <v>485</v>
      </c>
      <c r="IK30"/>
      <c r="IL30"/>
      <c r="IM30"/>
      <c r="IN30"/>
      <c r="IO30"/>
      <c r="IP30"/>
      <c r="IQ30"/>
      <c r="IR30"/>
      <c r="IS30"/>
      <c r="IT30"/>
      <c r="IU30"/>
      <c r="IV30"/>
      <c r="IW30"/>
      <c r="IX30" s="46">
        <v>485</v>
      </c>
      <c r="IY30"/>
      <c r="IZ30"/>
      <c r="JA30"/>
      <c r="JB30"/>
      <c r="JC30"/>
      <c r="JD30"/>
      <c r="JE30"/>
      <c r="JF30"/>
      <c r="JG30"/>
      <c r="JH30"/>
      <c r="JI30"/>
      <c r="JJ30"/>
      <c r="JK30"/>
      <c r="JL30" s="46">
        <v>485</v>
      </c>
      <c r="JM30"/>
      <c r="JN30"/>
      <c r="JO30"/>
      <c r="JP30"/>
      <c r="JQ30"/>
      <c r="JR30"/>
      <c r="JS30"/>
      <c r="JT30"/>
      <c r="JU30"/>
      <c r="JV30"/>
      <c r="JW30"/>
      <c r="JX30"/>
      <c r="JY30"/>
      <c r="JZ30" s="46">
        <v>485</v>
      </c>
      <c r="KA30"/>
      <c r="KB30"/>
      <c r="KC30"/>
      <c r="KD30"/>
      <c r="KE30"/>
      <c r="KF30"/>
      <c r="KG30"/>
      <c r="KH30"/>
      <c r="KI30"/>
      <c r="KJ30"/>
      <c r="KK30"/>
      <c r="KL30"/>
      <c r="KM30"/>
      <c r="KN30" s="46">
        <v>485</v>
      </c>
      <c r="KO30"/>
      <c r="KP30"/>
      <c r="KQ30"/>
      <c r="KR30"/>
      <c r="KS30"/>
      <c r="KT30"/>
      <c r="KU30"/>
      <c r="KV30"/>
      <c r="KW30"/>
      <c r="KX30"/>
      <c r="KY30"/>
      <c r="KZ30"/>
      <c r="LA30"/>
      <c r="LB30" s="46">
        <v>485</v>
      </c>
      <c r="LC30"/>
      <c r="LD30"/>
      <c r="LE30"/>
      <c r="LF30"/>
      <c r="LG30"/>
      <c r="LH30"/>
      <c r="LI30"/>
      <c r="LJ30"/>
      <c r="LK30"/>
      <c r="LL30"/>
      <c r="LM30"/>
      <c r="LN30"/>
      <c r="LO30"/>
      <c r="LP30" s="46">
        <v>485</v>
      </c>
      <c r="LQ30"/>
      <c r="LR30"/>
      <c r="LS30"/>
      <c r="LT30"/>
      <c r="LU30"/>
      <c r="LV30"/>
      <c r="LW30"/>
      <c r="LX30"/>
      <c r="LY30"/>
      <c r="LZ30"/>
      <c r="MA30"/>
      <c r="MB30"/>
      <c r="MC30"/>
      <c r="MD30" s="46">
        <v>485</v>
      </c>
      <c r="ME30"/>
      <c r="MF30"/>
      <c r="MG30"/>
      <c r="MH30"/>
      <c r="MI30"/>
      <c r="MJ30"/>
      <c r="MK30"/>
      <c r="ML30"/>
      <c r="MM30" s="717" t="s">
        <v>714</v>
      </c>
      <c r="MN30"/>
      <c r="MO30"/>
      <c r="MP30"/>
      <c r="MQ30"/>
      <c r="MR30" s="46">
        <v>485</v>
      </c>
      <c r="MS30"/>
      <c r="MT30"/>
      <c r="MU30"/>
      <c r="MV30"/>
      <c r="MW30"/>
      <c r="MX30"/>
      <c r="MY30"/>
      <c r="MZ30"/>
      <c r="NA30"/>
      <c r="NB30"/>
      <c r="NC30"/>
      <c r="ND30"/>
      <c r="NE30"/>
      <c r="NF30" s="46">
        <v>485</v>
      </c>
      <c r="NG30"/>
      <c r="NH30"/>
      <c r="NI30"/>
      <c r="NJ30"/>
      <c r="NK30"/>
      <c r="NL30"/>
      <c r="NM30"/>
      <c r="NN30"/>
      <c r="NO30"/>
      <c r="NP30"/>
      <c r="NQ30"/>
      <c r="NR30" s="22"/>
      <c r="NS30"/>
      <c r="NT30" s="46">
        <v>485</v>
      </c>
      <c r="NU30"/>
      <c r="NV30"/>
      <c r="NW30"/>
      <c r="NX30"/>
      <c r="NY30"/>
      <c r="NZ30"/>
      <c r="OA30"/>
      <c r="OB30"/>
      <c r="OC30"/>
      <c r="OD30"/>
      <c r="OE30"/>
      <c r="OF30"/>
      <c r="OG30"/>
      <c r="OH30" s="46">
        <v>485</v>
      </c>
    </row>
    <row r="31" spans="1:412" x14ac:dyDescent="0.25">
      <c r="H31" s="238" t="s">
        <v>266</v>
      </c>
      <c r="I31" s="238"/>
      <c r="J31" s="238"/>
      <c r="K31" s="238"/>
      <c r="L31" s="238"/>
      <c r="M31" s="238"/>
      <c r="N31" s="238"/>
      <c r="O31" s="238"/>
      <c r="P31" s="238"/>
      <c r="AE31" s="237"/>
      <c r="AU31" s="237"/>
    </row>
    <row r="32" spans="1:412" x14ac:dyDescent="0.25">
      <c r="B32" s="65" t="s">
        <v>295</v>
      </c>
      <c r="C32" s="65"/>
      <c r="D32" s="65"/>
      <c r="E32" s="65"/>
      <c r="F32" s="65"/>
      <c r="G32" s="65"/>
      <c r="H32" s="238" t="s">
        <v>294</v>
      </c>
      <c r="I32" s="238"/>
      <c r="J32" s="238"/>
      <c r="K32" s="238"/>
      <c r="L32" s="238"/>
      <c r="M32" s="238"/>
      <c r="N32" s="238"/>
      <c r="O32" s="238"/>
      <c r="P32" s="238"/>
      <c r="Q32" s="65"/>
      <c r="R32" s="65"/>
      <c r="S32" s="65"/>
      <c r="T32" s="65"/>
      <c r="U32" s="584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58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58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58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58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58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58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58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58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58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58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58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585"/>
      <c r="GH32" s="65"/>
      <c r="GI32" s="65"/>
      <c r="GJ32" s="65"/>
      <c r="GK32" s="65"/>
      <c r="GL32" s="65"/>
      <c r="GM32" s="65"/>
      <c r="GN32" s="65"/>
      <c r="GO32" s="65"/>
      <c r="GP32" s="65"/>
      <c r="GQ32" s="65"/>
      <c r="GR32" s="65"/>
      <c r="GS32" s="65"/>
      <c r="GT32" s="65"/>
      <c r="GU32" s="58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585"/>
      <c r="HJ32" s="65"/>
      <c r="HK32" s="65"/>
      <c r="HL32" s="65"/>
      <c r="HM32" s="65"/>
      <c r="HN32" s="65"/>
      <c r="HO32" s="65"/>
      <c r="HP32" s="65"/>
      <c r="HQ32" s="65"/>
      <c r="HR32" s="65"/>
      <c r="HS32" s="65"/>
      <c r="HT32" s="65"/>
      <c r="HU32" s="65"/>
      <c r="HV32" s="65"/>
      <c r="HW32" s="58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585"/>
      <c r="IL32" s="65"/>
      <c r="IM32" s="65"/>
      <c r="IN32" s="65"/>
      <c r="IO32" s="65"/>
      <c r="IP32" s="65"/>
      <c r="IQ32" s="65"/>
      <c r="IR32" s="65"/>
      <c r="IS32" s="65"/>
      <c r="IT32" s="65"/>
      <c r="IU32" s="65"/>
      <c r="IV32" s="65"/>
      <c r="IW32" s="65"/>
      <c r="IX32" s="65"/>
      <c r="IY32" s="585"/>
      <c r="IZ32" s="65"/>
      <c r="JA32" s="65"/>
      <c r="JB32" s="65"/>
      <c r="JC32" s="65"/>
      <c r="JD32" s="65"/>
      <c r="JE32" s="65"/>
      <c r="JF32" s="65"/>
      <c r="JG32" s="65"/>
      <c r="JH32" s="65"/>
      <c r="JI32" s="65"/>
      <c r="JJ32" s="65"/>
      <c r="JK32" s="65"/>
      <c r="JL32" s="65"/>
      <c r="JM32" s="585"/>
      <c r="JN32" s="65"/>
      <c r="JO32" s="65"/>
      <c r="JP32" s="65"/>
      <c r="JQ32" s="65"/>
      <c r="JR32" s="65"/>
      <c r="JS32" s="65"/>
      <c r="JT32" s="65"/>
      <c r="JU32" s="65"/>
      <c r="JV32" s="65"/>
      <c r="JW32" s="65"/>
      <c r="JX32" s="65"/>
      <c r="JY32" s="65"/>
      <c r="JZ32" s="65"/>
      <c r="KA32" s="585"/>
      <c r="KB32" s="65"/>
      <c r="KC32" s="65"/>
      <c r="KD32" s="65"/>
      <c r="KE32" s="65"/>
      <c r="KF32" s="65"/>
      <c r="KG32" s="65"/>
      <c r="KH32" s="65"/>
      <c r="KI32" s="65"/>
      <c r="KJ32" s="65"/>
      <c r="KK32" s="65"/>
      <c r="KL32" s="65"/>
      <c r="KM32" s="65"/>
      <c r="KN32" s="65"/>
      <c r="KO32" s="585"/>
      <c r="KP32" s="65"/>
      <c r="KQ32" s="65"/>
      <c r="KR32" s="65"/>
      <c r="KS32" s="65"/>
      <c r="KT32" s="65"/>
      <c r="KU32" s="65"/>
      <c r="KV32" s="65"/>
      <c r="KW32" s="65"/>
      <c r="KX32" s="65"/>
      <c r="KY32" s="65"/>
      <c r="KZ32" s="65"/>
      <c r="LA32" s="65"/>
      <c r="LB32" s="65"/>
      <c r="LC32" s="585"/>
      <c r="LD32" s="65"/>
      <c r="LE32" s="65"/>
      <c r="LF32" s="65"/>
      <c r="LG32" s="65"/>
      <c r="LH32" s="65"/>
      <c r="LI32" s="65"/>
      <c r="LJ32" s="65"/>
      <c r="LK32" s="65"/>
      <c r="LL32" s="65"/>
      <c r="LM32" s="65"/>
      <c r="LN32" s="65"/>
      <c r="LO32" s="65"/>
      <c r="LP32" s="65"/>
      <c r="LQ32" s="585"/>
      <c r="LR32" s="65"/>
      <c r="LS32" s="65"/>
      <c r="LT32" s="65"/>
      <c r="LU32" s="65"/>
      <c r="LV32" s="65"/>
      <c r="LW32" s="65"/>
      <c r="LX32" s="65"/>
      <c r="LY32" s="65"/>
      <c r="LZ32" s="65"/>
      <c r="MA32" s="65"/>
      <c r="MB32" s="65"/>
      <c r="MC32" s="65"/>
      <c r="MD32" s="65"/>
      <c r="ME32" s="585"/>
      <c r="MF32" s="65"/>
      <c r="MG32" s="65"/>
      <c r="MH32" s="65"/>
      <c r="MI32" s="65"/>
      <c r="MJ32" s="65"/>
      <c r="MK32" s="65"/>
      <c r="ML32" s="65"/>
      <c r="MM32" s="65"/>
      <c r="MN32" s="65"/>
      <c r="MO32" s="65"/>
      <c r="MP32" s="65"/>
      <c r="MQ32" s="65"/>
      <c r="MR32" s="65"/>
      <c r="MS32" s="585"/>
      <c r="MT32" s="65"/>
      <c r="MU32" s="65"/>
      <c r="MV32" s="65"/>
      <c r="MW32" s="65"/>
      <c r="MX32" s="65"/>
      <c r="MY32" s="65"/>
      <c r="MZ32" s="65"/>
      <c r="NA32" s="65"/>
      <c r="NB32" s="65"/>
      <c r="NC32" s="65"/>
      <c r="ND32" s="65"/>
      <c r="NE32" s="65"/>
      <c r="NF32" s="65"/>
      <c r="NG32" s="585"/>
      <c r="NH32" s="65"/>
      <c r="NI32" s="65"/>
      <c r="NJ32" s="65"/>
      <c r="NK32" s="65"/>
      <c r="NL32" s="65"/>
      <c r="NM32" s="65"/>
      <c r="NN32" s="65"/>
      <c r="NO32" s="65"/>
      <c r="NP32" s="65"/>
      <c r="NQ32" s="65"/>
      <c r="NR32" s="65"/>
      <c r="NS32" s="65"/>
      <c r="NT32" s="65"/>
      <c r="NU32" s="585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</row>
    <row r="33" spans="2:336" x14ac:dyDescent="0.25">
      <c r="BN33" s="26" t="s">
        <v>85</v>
      </c>
      <c r="EZ33" s="26" t="s">
        <v>85</v>
      </c>
      <c r="FV33" s="454" t="s">
        <v>452</v>
      </c>
      <c r="GX33" s="137" t="s">
        <v>319</v>
      </c>
      <c r="IL33" s="26" t="s">
        <v>85</v>
      </c>
      <c r="LX33" s="26" t="s">
        <v>85</v>
      </c>
    </row>
    <row r="34" spans="2:336" x14ac:dyDescent="0.25">
      <c r="B34" s="261"/>
      <c r="C34" s="261"/>
      <c r="F34" t="s">
        <v>111</v>
      </c>
      <c r="DY34" s="536"/>
    </row>
    <row r="35" spans="2:336" x14ac:dyDescent="0.25">
      <c r="B35" s="260"/>
      <c r="C35" s="260"/>
      <c r="F35" t="s">
        <v>112</v>
      </c>
      <c r="LP35" s="492"/>
    </row>
    <row r="36" spans="2:336" x14ac:dyDescent="0.25">
      <c r="B36" s="259"/>
      <c r="C36" s="259"/>
      <c r="F36" t="s">
        <v>707</v>
      </c>
      <c r="L36" s="369">
        <f ca="1">DATEVALUE("31.12."&amp;(YEAR(TODAY())))-DATEVALUE("01.01."&amp;YEAR(TODAY()))</f>
        <v>364</v>
      </c>
      <c r="M36" s="369"/>
      <c r="N36" s="369"/>
      <c r="O36" s="369"/>
      <c r="P36" s="369"/>
      <c r="HK36" s="294"/>
      <c r="HL36" s="294"/>
      <c r="LP36" s="492"/>
    </row>
    <row r="37" spans="2:336" x14ac:dyDescent="0.25">
      <c r="B37" s="301"/>
      <c r="C37" s="301"/>
      <c r="F37" t="s">
        <v>347</v>
      </c>
      <c r="L37" s="369"/>
      <c r="M37" s="369"/>
      <c r="N37" s="369"/>
      <c r="O37" s="369"/>
      <c r="P37" s="369"/>
      <c r="KH37" s="536"/>
      <c r="LP37" s="492"/>
    </row>
    <row r="38" spans="2:336" x14ac:dyDescent="0.25">
      <c r="B38" s="46"/>
      <c r="C38" s="46"/>
      <c r="F38" t="s">
        <v>348</v>
      </c>
      <c r="DS38" s="318" t="s">
        <v>521</v>
      </c>
    </row>
    <row r="39" spans="2:336" x14ac:dyDescent="0.25">
      <c r="B39" s="126"/>
      <c r="C39" s="126"/>
      <c r="F39" t="s">
        <v>349</v>
      </c>
      <c r="BL39" s="406"/>
    </row>
    <row r="40" spans="2:336" ht="15.75" x14ac:dyDescent="0.25">
      <c r="B40" s="388" t="s">
        <v>393</v>
      </c>
      <c r="C40" s="388"/>
      <c r="F40" s="387" t="s">
        <v>394</v>
      </c>
    </row>
    <row r="41" spans="2:336" ht="15.75" x14ac:dyDescent="0.25">
      <c r="B41" s="441"/>
      <c r="C41" s="441"/>
      <c r="F41" s="387" t="s">
        <v>451</v>
      </c>
    </row>
    <row r="42" spans="2:336" x14ac:dyDescent="0.25">
      <c r="B42" s="582">
        <v>44873</v>
      </c>
      <c r="C42" s="65"/>
      <c r="D42" s="65"/>
      <c r="E42" s="65"/>
      <c r="F42" s="65" t="s">
        <v>495</v>
      </c>
      <c r="G42" s="65"/>
      <c r="H42" s="583" t="s">
        <v>496</v>
      </c>
      <c r="I42" s="65"/>
      <c r="J42" s="65"/>
      <c r="K42" s="65"/>
      <c r="L42" s="65"/>
      <c r="Q42" s="65"/>
      <c r="AV42" s="83"/>
      <c r="BD42" s="83"/>
      <c r="BE42" s="83"/>
      <c r="BX42" s="83"/>
      <c r="DB42" s="83"/>
      <c r="EG42" s="83"/>
      <c r="EI42" s="83"/>
      <c r="EQ42" s="83"/>
      <c r="FL42" s="83"/>
      <c r="GO42" s="83"/>
      <c r="GP42" s="83"/>
      <c r="HT42" s="83"/>
    </row>
    <row r="43" spans="2:336" x14ac:dyDescent="0.25">
      <c r="B43" s="294"/>
      <c r="F43" t="s">
        <v>497</v>
      </c>
    </row>
    <row r="44" spans="2:336" x14ac:dyDescent="0.25">
      <c r="B44" s="22"/>
      <c r="F44" t="s">
        <v>702</v>
      </c>
    </row>
    <row r="45" spans="2:336" x14ac:dyDescent="0.25">
      <c r="B45" s="705"/>
      <c r="F45" t="s">
        <v>709</v>
      </c>
    </row>
    <row r="47" spans="2:336" x14ac:dyDescent="0.25">
      <c r="F47" s="522"/>
    </row>
    <row r="48" spans="2:336" x14ac:dyDescent="0.25">
      <c r="F48" s="45"/>
    </row>
    <row r="49" spans="6:6" x14ac:dyDescent="0.25">
      <c r="F49" s="45"/>
    </row>
    <row r="50" spans="6:6" x14ac:dyDescent="0.25">
      <c r="F50" s="170"/>
    </row>
    <row r="51" spans="6:6" x14ac:dyDescent="0.25">
      <c r="F51" s="523"/>
    </row>
    <row r="53" spans="6:6" x14ac:dyDescent="0.25">
      <c r="F53" s="523"/>
    </row>
  </sheetData>
  <sortState ref="A5:OW7">
    <sortCondition ref="B5:B7"/>
  </sortState>
  <mergeCells count="13">
    <mergeCell ref="Q1:AU1"/>
    <mergeCell ref="AV1:BW1"/>
    <mergeCell ref="BX1:DB1"/>
    <mergeCell ref="DC1:EF1"/>
    <mergeCell ref="EG1:FK1"/>
    <mergeCell ref="MM1:NQ1"/>
    <mergeCell ref="NR1:OV1"/>
    <mergeCell ref="FL1:GO1"/>
    <mergeCell ref="GP1:HT1"/>
    <mergeCell ref="HU1:IY1"/>
    <mergeCell ref="IZ1:KC1"/>
    <mergeCell ref="KD1:LH1"/>
    <mergeCell ref="LI1:ML1"/>
  </mergeCells>
  <conditionalFormatting sqref="Q3:NU3">
    <cfRule type="expression" dxfId="131" priority="3">
      <formula>Q$3=TODAY()</formula>
    </cfRule>
  </conditionalFormatting>
  <conditionalFormatting sqref="Q29:NU29">
    <cfRule type="expression" dxfId="130" priority="1">
      <formula>Q$3=TODAY()</formula>
    </cfRule>
  </conditionalFormatting>
  <dataValidations disablePrompts="1" count="2">
    <dataValidation type="whole" allowBlank="1" showInputMessage="1" showErrorMessage="1" error="юои" sqref="BR42">
      <formula1>5</formula1>
      <formula2>9</formula2>
    </dataValidation>
    <dataValidation type="custom" allowBlank="1" showInputMessage="1" showErrorMessage="1" error="юоипкекекекекеке" sqref="BR44">
      <formula1>OR(BR44="u",BR44="t")</formula1>
    </dataValidation>
  </dataValidations>
  <hyperlinks>
    <hyperlink ref="H42" r:id="rId1"/>
  </hyperlinks>
  <pageMargins left="0.7" right="0.7" top="0.75" bottom="0.75" header="0.3" footer="0.3"/>
  <pageSetup paperSize="8" orientation="landscape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OV72"/>
  <sheetViews>
    <sheetView tabSelected="1" zoomScale="70" zoomScaleNormal="70" workbookViewId="0">
      <pane xSplit="16" ySplit="3" topLeftCell="LX4" activePane="bottomRight" state="frozen"/>
      <selection pane="topRight" activeCell="R1" sqref="R1"/>
      <selection pane="bottomLeft" activeCell="A4" sqref="A4"/>
      <selection pane="bottomRight" activeCell="LZ14" sqref="LZ14"/>
    </sheetView>
  </sheetViews>
  <sheetFormatPr defaultRowHeight="15" outlineLevelCol="1" x14ac:dyDescent="0.25"/>
  <cols>
    <col min="1" max="1" width="4.140625" customWidth="1"/>
    <col min="2" max="2" width="28.7109375" customWidth="1"/>
    <col min="3" max="3" width="16.28515625" hidden="1" customWidth="1"/>
    <col min="4" max="4" width="11.28515625" hidden="1" customWidth="1"/>
    <col min="5" max="5" width="10.140625" hidden="1" customWidth="1"/>
    <col min="6" max="6" width="20.85546875" customWidth="1"/>
    <col min="7" max="7" width="5.85546875" customWidth="1"/>
    <col min="8" max="8" width="12.85546875" customWidth="1"/>
    <col min="9" max="9" width="9" hidden="1" customWidth="1" collapsed="1"/>
    <col min="10" max="11" width="7" hidden="1" customWidth="1" outlineLevel="1"/>
    <col min="12" max="12" width="10.140625" hidden="1" customWidth="1" outlineLevel="1"/>
    <col min="13" max="13" width="5.42578125" hidden="1" customWidth="1" outlineLevel="1"/>
    <col min="14" max="15" width="5.140625" hidden="1" customWidth="1" outlineLevel="1"/>
    <col min="16" max="16" width="6.140625" hidden="1" customWidth="1" outlineLevel="1"/>
    <col min="17" max="17" width="5.7109375" customWidth="1" collapsed="1"/>
    <col min="18" max="47" width="5.7109375" customWidth="1"/>
    <col min="48" max="381" width="5.7109375" style="318" customWidth="1"/>
    <col min="382" max="382" width="9" style="318" customWidth="1"/>
    <col min="383" max="383" width="13.28515625" style="318" customWidth="1"/>
    <col min="384" max="384" width="10.28515625" style="318" customWidth="1"/>
    <col min="385" max="390" width="5.28515625" style="318" bestFit="1" customWidth="1"/>
    <col min="391" max="412" width="6.140625" style="318" bestFit="1" customWidth="1"/>
  </cols>
  <sheetData>
    <row r="1" spans="1:412" ht="15.75" thickBot="1" x14ac:dyDescent="0.3">
      <c r="Q1" s="1331" t="s">
        <v>202</v>
      </c>
      <c r="R1" s="1332"/>
      <c r="S1" s="1332"/>
      <c r="T1" s="1332"/>
      <c r="U1" s="1332"/>
      <c r="V1" s="1332"/>
      <c r="W1" s="1332"/>
      <c r="X1" s="1332"/>
      <c r="Y1" s="1332"/>
      <c r="Z1" s="1332"/>
      <c r="AA1" s="1332"/>
      <c r="AB1" s="1332"/>
      <c r="AC1" s="1332"/>
      <c r="AD1" s="1332"/>
      <c r="AE1" s="1332"/>
      <c r="AF1" s="1332"/>
      <c r="AG1" s="1332"/>
      <c r="AH1" s="1332"/>
      <c r="AI1" s="1332"/>
      <c r="AJ1" s="1332"/>
      <c r="AK1" s="1332"/>
      <c r="AL1" s="1332"/>
      <c r="AM1" s="1332"/>
      <c r="AN1" s="1332"/>
      <c r="AO1" s="1332"/>
      <c r="AP1" s="1332"/>
      <c r="AQ1" s="1332"/>
      <c r="AR1" s="1332"/>
      <c r="AS1" s="1332"/>
      <c r="AT1" s="1332"/>
      <c r="AU1" s="1333"/>
      <c r="AV1" s="1334" t="s">
        <v>265</v>
      </c>
      <c r="AW1" s="1335"/>
      <c r="AX1" s="1335"/>
      <c r="AY1" s="1335"/>
      <c r="AZ1" s="1335"/>
      <c r="BA1" s="1335"/>
      <c r="BB1" s="1335"/>
      <c r="BC1" s="1335"/>
      <c r="BD1" s="1335"/>
      <c r="BE1" s="1335"/>
      <c r="BF1" s="1335"/>
      <c r="BG1" s="1335"/>
      <c r="BH1" s="1335"/>
      <c r="BI1" s="1335"/>
      <c r="BJ1" s="1335"/>
      <c r="BK1" s="1335"/>
      <c r="BL1" s="1335"/>
      <c r="BM1" s="1335"/>
      <c r="BN1" s="1335"/>
      <c r="BO1" s="1335"/>
      <c r="BP1" s="1335"/>
      <c r="BQ1" s="1335"/>
      <c r="BR1" s="1335"/>
      <c r="BS1" s="1335"/>
      <c r="BT1" s="1335"/>
      <c r="BU1" s="1335"/>
      <c r="BV1" s="1335"/>
      <c r="BW1" s="1336"/>
      <c r="BX1" s="1334" t="s">
        <v>115</v>
      </c>
      <c r="BY1" s="1335"/>
      <c r="BZ1" s="1335"/>
      <c r="CA1" s="1335"/>
      <c r="CB1" s="1335"/>
      <c r="CC1" s="1335"/>
      <c r="CD1" s="1335"/>
      <c r="CE1" s="1335"/>
      <c r="CF1" s="1335"/>
      <c r="CG1" s="1335"/>
      <c r="CH1" s="1335"/>
      <c r="CI1" s="1335"/>
      <c r="CJ1" s="1335"/>
      <c r="CK1" s="1335"/>
      <c r="CL1" s="1335"/>
      <c r="CM1" s="1335"/>
      <c r="CN1" s="1335"/>
      <c r="CO1" s="1335"/>
      <c r="CP1" s="1335"/>
      <c r="CQ1" s="1335"/>
      <c r="CR1" s="1335"/>
      <c r="CS1" s="1335"/>
      <c r="CT1" s="1335"/>
      <c r="CU1" s="1335"/>
      <c r="CV1" s="1335"/>
      <c r="CW1" s="1335"/>
      <c r="CX1" s="1335"/>
      <c r="CY1" s="1335"/>
      <c r="CZ1" s="1335"/>
      <c r="DA1" s="1335"/>
      <c r="DB1" s="1335"/>
      <c r="DC1" s="1327" t="s">
        <v>114</v>
      </c>
      <c r="DD1" s="1328"/>
      <c r="DE1" s="1328"/>
      <c r="DF1" s="1328"/>
      <c r="DG1" s="1328"/>
      <c r="DH1" s="1328"/>
      <c r="DI1" s="1328"/>
      <c r="DJ1" s="1328"/>
      <c r="DK1" s="1328"/>
      <c r="DL1" s="1328"/>
      <c r="DM1" s="1328"/>
      <c r="DN1" s="1328"/>
      <c r="DO1" s="1328"/>
      <c r="DP1" s="1328"/>
      <c r="DQ1" s="1328"/>
      <c r="DR1" s="1328"/>
      <c r="DS1" s="1328"/>
      <c r="DT1" s="1328"/>
      <c r="DU1" s="1328"/>
      <c r="DV1" s="1328"/>
      <c r="DW1" s="1328"/>
      <c r="DX1" s="1328"/>
      <c r="DY1" s="1328"/>
      <c r="DZ1" s="1328"/>
      <c r="EA1" s="1328"/>
      <c r="EB1" s="1328"/>
      <c r="EC1" s="1328"/>
      <c r="ED1" s="1328"/>
      <c r="EE1" s="1328"/>
      <c r="EF1" s="1337"/>
      <c r="EG1" s="1328" t="s">
        <v>104</v>
      </c>
      <c r="EH1" s="1328"/>
      <c r="EI1" s="1328"/>
      <c r="EJ1" s="1328"/>
      <c r="EK1" s="1328"/>
      <c r="EL1" s="1328"/>
      <c r="EM1" s="1328"/>
      <c r="EN1" s="1328"/>
      <c r="EO1" s="1328"/>
      <c r="EP1" s="1328"/>
      <c r="EQ1" s="1328"/>
      <c r="ER1" s="1328"/>
      <c r="ES1" s="1328"/>
      <c r="ET1" s="1328"/>
      <c r="EU1" s="1328"/>
      <c r="EV1" s="1328"/>
      <c r="EW1" s="1328"/>
      <c r="EX1" s="1328"/>
      <c r="EY1" s="1328"/>
      <c r="EZ1" s="1328"/>
      <c r="FA1" s="1328"/>
      <c r="FB1" s="1328"/>
      <c r="FC1" s="1328"/>
      <c r="FD1" s="1328"/>
      <c r="FE1" s="1328"/>
      <c r="FF1" s="1328"/>
      <c r="FG1" s="1328"/>
      <c r="FH1" s="1328"/>
      <c r="FI1" s="1328"/>
      <c r="FJ1" s="1328"/>
      <c r="FK1" s="1328"/>
      <c r="FL1" s="1327" t="s">
        <v>103</v>
      </c>
      <c r="FM1" s="1328"/>
      <c r="FN1" s="1328"/>
      <c r="FO1" s="1328"/>
      <c r="FP1" s="1328"/>
      <c r="FQ1" s="1328"/>
      <c r="FR1" s="1328"/>
      <c r="FS1" s="1328"/>
      <c r="FT1" s="1328"/>
      <c r="FU1" s="1328"/>
      <c r="FV1" s="1328"/>
      <c r="FW1" s="1328"/>
      <c r="FX1" s="1328"/>
      <c r="FY1" s="1328"/>
      <c r="FZ1" s="1328"/>
      <c r="GA1" s="1328"/>
      <c r="GB1" s="1328"/>
      <c r="GC1" s="1328"/>
      <c r="GD1" s="1328"/>
      <c r="GE1" s="1328"/>
      <c r="GF1" s="1328"/>
      <c r="GG1" s="1328"/>
      <c r="GH1" s="1328"/>
      <c r="GI1" s="1328"/>
      <c r="GJ1" s="1328"/>
      <c r="GK1" s="1328"/>
      <c r="GL1" s="1328"/>
      <c r="GM1" s="1328"/>
      <c r="GN1" s="1328"/>
      <c r="GO1" s="1328"/>
      <c r="GP1" s="1327" t="s">
        <v>105</v>
      </c>
      <c r="GQ1" s="1328"/>
      <c r="GR1" s="1328"/>
      <c r="GS1" s="1328"/>
      <c r="GT1" s="1328"/>
      <c r="GU1" s="1328"/>
      <c r="GV1" s="1328"/>
      <c r="GW1" s="1328"/>
      <c r="GX1" s="1328"/>
      <c r="GY1" s="1328"/>
      <c r="GZ1" s="1328"/>
      <c r="HA1" s="1328"/>
      <c r="HB1" s="1328"/>
      <c r="HC1" s="1328"/>
      <c r="HD1" s="1328"/>
      <c r="HE1" s="1328"/>
      <c r="HF1" s="1328"/>
      <c r="HG1" s="1328"/>
      <c r="HH1" s="1328"/>
      <c r="HI1" s="1328"/>
      <c r="HJ1" s="1328"/>
      <c r="HK1" s="1328"/>
      <c r="HL1" s="1328"/>
      <c r="HM1" s="1328"/>
      <c r="HN1" s="1328"/>
      <c r="HO1" s="1328"/>
      <c r="HP1" s="1328"/>
      <c r="HQ1" s="1328"/>
      <c r="HR1" s="1328"/>
      <c r="HS1" s="1328"/>
      <c r="HT1" s="1337"/>
      <c r="HU1" s="1328" t="s">
        <v>41</v>
      </c>
      <c r="HV1" s="1328"/>
      <c r="HW1" s="1328"/>
      <c r="HX1" s="1328"/>
      <c r="HY1" s="1328"/>
      <c r="HZ1" s="1328"/>
      <c r="IA1" s="1328"/>
      <c r="IB1" s="1328"/>
      <c r="IC1" s="1328"/>
      <c r="ID1" s="1328"/>
      <c r="IE1" s="1328"/>
      <c r="IF1" s="1328"/>
      <c r="IG1" s="1328"/>
      <c r="IH1" s="1328"/>
      <c r="II1" s="1328"/>
      <c r="IJ1" s="1328"/>
      <c r="IK1" s="1328"/>
      <c r="IL1" s="1328"/>
      <c r="IM1" s="1328"/>
      <c r="IN1" s="1328"/>
      <c r="IO1" s="1328"/>
      <c r="IP1" s="1328"/>
      <c r="IQ1" s="1328"/>
      <c r="IR1" s="1328"/>
      <c r="IS1" s="1328"/>
      <c r="IT1" s="1328"/>
      <c r="IU1" s="1328"/>
      <c r="IV1" s="1328"/>
      <c r="IW1" s="1328"/>
      <c r="IX1" s="1328"/>
      <c r="IY1" s="1337"/>
      <c r="IZ1" s="1340" t="s">
        <v>123</v>
      </c>
      <c r="JA1" s="1341"/>
      <c r="JB1" s="1341"/>
      <c r="JC1" s="1341"/>
      <c r="JD1" s="1341"/>
      <c r="JE1" s="1341"/>
      <c r="JF1" s="1341"/>
      <c r="JG1" s="1341"/>
      <c r="JH1" s="1341"/>
      <c r="JI1" s="1341"/>
      <c r="JJ1" s="1341"/>
      <c r="JK1" s="1341"/>
      <c r="JL1" s="1341"/>
      <c r="JM1" s="1341"/>
      <c r="JN1" s="1341"/>
      <c r="JO1" s="1341"/>
      <c r="JP1" s="1341"/>
      <c r="JQ1" s="1341"/>
      <c r="JR1" s="1341"/>
      <c r="JS1" s="1341"/>
      <c r="JT1" s="1341"/>
      <c r="JU1" s="1341"/>
      <c r="JV1" s="1341"/>
      <c r="JW1" s="1341"/>
      <c r="JX1" s="1341"/>
      <c r="JY1" s="1341"/>
      <c r="JZ1" s="1341"/>
      <c r="KA1" s="1341"/>
      <c r="KB1" s="1341"/>
      <c r="KC1" s="1341"/>
      <c r="KD1" s="1327" t="s">
        <v>43</v>
      </c>
      <c r="KE1" s="1328"/>
      <c r="KF1" s="1328"/>
      <c r="KG1" s="1328"/>
      <c r="KH1" s="1328"/>
      <c r="KI1" s="1328"/>
      <c r="KJ1" s="1328"/>
      <c r="KK1" s="1328"/>
      <c r="KL1" s="1328"/>
      <c r="KM1" s="1328"/>
      <c r="KN1" s="1328"/>
      <c r="KO1" s="1328"/>
      <c r="KP1" s="1328"/>
      <c r="KQ1" s="1328"/>
      <c r="KR1" s="1328"/>
      <c r="KS1" s="1328"/>
      <c r="KT1" s="1328"/>
      <c r="KU1" s="1328"/>
      <c r="KV1" s="1328"/>
      <c r="KW1" s="1328"/>
      <c r="KX1" s="1328"/>
      <c r="KY1" s="1328"/>
      <c r="KZ1" s="1328"/>
      <c r="LA1" s="1328"/>
      <c r="LB1" s="1328"/>
      <c r="LC1" s="1328"/>
      <c r="LD1" s="1328"/>
      <c r="LE1" s="1328"/>
      <c r="LF1" s="1328"/>
      <c r="LG1" s="1328"/>
      <c r="LH1" s="1337"/>
      <c r="LI1" s="1327" t="s">
        <v>204</v>
      </c>
      <c r="LJ1" s="1328"/>
      <c r="LK1" s="1328"/>
      <c r="LL1" s="1328"/>
      <c r="LM1" s="1328"/>
      <c r="LN1" s="1328"/>
      <c r="LO1" s="1328"/>
      <c r="LP1" s="1328"/>
      <c r="LQ1" s="1328"/>
      <c r="LR1" s="1328"/>
      <c r="LS1" s="1328"/>
      <c r="LT1" s="1328"/>
      <c r="LU1" s="1328"/>
      <c r="LV1" s="1328"/>
      <c r="LW1" s="1328"/>
      <c r="LX1" s="1328"/>
      <c r="LY1" s="1328"/>
      <c r="LZ1" s="1328"/>
      <c r="MA1" s="1328"/>
      <c r="MB1" s="1328"/>
      <c r="MC1" s="1328"/>
      <c r="MD1" s="1328"/>
      <c r="ME1" s="1328"/>
      <c r="MF1" s="1328"/>
      <c r="MG1" s="1328"/>
      <c r="MH1" s="1328"/>
      <c r="MI1" s="1328"/>
      <c r="MJ1" s="1328"/>
      <c r="MK1" s="1328"/>
      <c r="ML1" s="1337"/>
      <c r="MM1" s="1327" t="s">
        <v>205</v>
      </c>
      <c r="MN1" s="1328"/>
      <c r="MO1" s="1328"/>
      <c r="MP1" s="1328"/>
      <c r="MQ1" s="1328"/>
      <c r="MR1" s="1328"/>
      <c r="MS1" s="1328"/>
      <c r="MT1" s="1328"/>
      <c r="MU1" s="1328"/>
      <c r="MV1" s="1328"/>
      <c r="MW1" s="1328"/>
      <c r="MX1" s="1328"/>
      <c r="MY1" s="1328"/>
      <c r="MZ1" s="1328"/>
      <c r="NA1" s="1328"/>
      <c r="NB1" s="1328"/>
      <c r="NC1" s="1328"/>
      <c r="ND1" s="1328"/>
      <c r="NE1" s="1328"/>
      <c r="NF1" s="1328"/>
      <c r="NG1" s="1328"/>
      <c r="NH1" s="1328"/>
      <c r="NI1" s="1328"/>
      <c r="NJ1" s="1328"/>
      <c r="NK1" s="1328"/>
      <c r="NL1" s="1328"/>
      <c r="NM1" s="1328"/>
      <c r="NN1" s="1328"/>
      <c r="NO1" s="1328"/>
      <c r="NP1" s="1328"/>
      <c r="NQ1" s="1337"/>
      <c r="NR1" s="1338"/>
      <c r="NS1" s="1339"/>
      <c r="NT1" s="1339"/>
      <c r="NU1" s="1339"/>
      <c r="NV1" s="1339"/>
      <c r="NW1" s="1339"/>
      <c r="NX1" s="1339"/>
      <c r="NY1" s="1339"/>
      <c r="NZ1" s="1339"/>
      <c r="OA1" s="1339"/>
      <c r="OB1" s="1339"/>
      <c r="OC1" s="1339"/>
      <c r="OD1" s="1339"/>
      <c r="OE1" s="1339"/>
      <c r="OF1" s="1339"/>
      <c r="OG1" s="1339"/>
      <c r="OH1" s="1339"/>
      <c r="OI1" s="1339"/>
      <c r="OJ1" s="1339"/>
      <c r="OK1" s="1339"/>
      <c r="OL1" s="1339"/>
      <c r="OM1" s="1339"/>
      <c r="ON1" s="1339"/>
      <c r="OO1" s="1339"/>
      <c r="OP1" s="1339"/>
      <c r="OQ1" s="1339"/>
      <c r="OR1" s="1339"/>
      <c r="OS1" s="1339"/>
      <c r="OT1" s="1339"/>
      <c r="OU1" s="1339"/>
      <c r="OV1" s="1339"/>
    </row>
    <row r="2" spans="1:412" ht="15.75" thickBot="1" x14ac:dyDescent="0.3">
      <c r="A2" s="1"/>
      <c r="Q2" s="687" t="s">
        <v>88</v>
      </c>
      <c r="R2" s="684" t="s">
        <v>89</v>
      </c>
      <c r="S2" s="684" t="s">
        <v>90</v>
      </c>
      <c r="T2" s="685" t="s">
        <v>91</v>
      </c>
      <c r="U2" s="684" t="s">
        <v>92</v>
      </c>
      <c r="V2" s="684" t="s">
        <v>93</v>
      </c>
      <c r="W2" s="684" t="s">
        <v>94</v>
      </c>
      <c r="X2" s="684" t="s">
        <v>88</v>
      </c>
      <c r="Y2" s="684" t="s">
        <v>89</v>
      </c>
      <c r="Z2" s="684" t="s">
        <v>90</v>
      </c>
      <c r="AA2" s="685" t="s">
        <v>91</v>
      </c>
      <c r="AB2" s="684" t="s">
        <v>92</v>
      </c>
      <c r="AC2" s="684" t="s">
        <v>93</v>
      </c>
      <c r="AD2" s="684" t="s">
        <v>94</v>
      </c>
      <c r="AE2" s="684" t="s">
        <v>88</v>
      </c>
      <c r="AF2" s="684" t="s">
        <v>89</v>
      </c>
      <c r="AG2" s="684" t="s">
        <v>90</v>
      </c>
      <c r="AH2" s="685" t="s">
        <v>91</v>
      </c>
      <c r="AI2" s="684" t="s">
        <v>92</v>
      </c>
      <c r="AJ2" s="684" t="s">
        <v>93</v>
      </c>
      <c r="AK2" s="684" t="s">
        <v>94</v>
      </c>
      <c r="AL2" s="684" t="s">
        <v>88</v>
      </c>
      <c r="AM2" s="684" t="s">
        <v>89</v>
      </c>
      <c r="AN2" s="684" t="s">
        <v>90</v>
      </c>
      <c r="AO2" s="685" t="s">
        <v>91</v>
      </c>
      <c r="AP2" s="684" t="s">
        <v>92</v>
      </c>
      <c r="AQ2" s="684" t="s">
        <v>93</v>
      </c>
      <c r="AR2" s="684" t="s">
        <v>94</v>
      </c>
      <c r="AS2" s="684" t="s">
        <v>88</v>
      </c>
      <c r="AT2" s="684" t="s">
        <v>89</v>
      </c>
      <c r="AU2" s="733" t="s">
        <v>90</v>
      </c>
      <c r="AV2" s="736" t="s">
        <v>91</v>
      </c>
      <c r="AW2" s="684" t="s">
        <v>92</v>
      </c>
      <c r="AX2" s="684" t="s">
        <v>93</v>
      </c>
      <c r="AY2" s="684" t="s">
        <v>94</v>
      </c>
      <c r="AZ2" s="684" t="s">
        <v>88</v>
      </c>
      <c r="BA2" s="684" t="s">
        <v>89</v>
      </c>
      <c r="BB2" s="684" t="s">
        <v>90</v>
      </c>
      <c r="BC2" s="685" t="s">
        <v>91</v>
      </c>
      <c r="BD2" s="684" t="s">
        <v>92</v>
      </c>
      <c r="BE2" s="684" t="s">
        <v>93</v>
      </c>
      <c r="BF2" s="684" t="s">
        <v>94</v>
      </c>
      <c r="BG2" s="684" t="s">
        <v>88</v>
      </c>
      <c r="BH2" s="684" t="s">
        <v>89</v>
      </c>
      <c r="BI2" s="684" t="s">
        <v>90</v>
      </c>
      <c r="BJ2" s="685" t="s">
        <v>91</v>
      </c>
      <c r="BK2" s="684" t="s">
        <v>92</v>
      </c>
      <c r="BL2" s="684" t="s">
        <v>93</v>
      </c>
      <c r="BM2" s="684" t="s">
        <v>94</v>
      </c>
      <c r="BN2" s="684" t="s">
        <v>88</v>
      </c>
      <c r="BO2" s="684" t="s">
        <v>89</v>
      </c>
      <c r="BP2" s="684" t="s">
        <v>90</v>
      </c>
      <c r="BQ2" s="685" t="s">
        <v>91</v>
      </c>
      <c r="BR2" s="684" t="s">
        <v>92</v>
      </c>
      <c r="BS2" s="684" t="s">
        <v>93</v>
      </c>
      <c r="BT2" s="684" t="s">
        <v>94</v>
      </c>
      <c r="BU2" s="684" t="s">
        <v>88</v>
      </c>
      <c r="BV2" s="684" t="s">
        <v>89</v>
      </c>
      <c r="BW2" s="737" t="s">
        <v>90</v>
      </c>
      <c r="BX2" s="736" t="s">
        <v>91</v>
      </c>
      <c r="BY2" s="684" t="s">
        <v>92</v>
      </c>
      <c r="BZ2" s="684" t="s">
        <v>93</v>
      </c>
      <c r="CA2" s="684" t="s">
        <v>94</v>
      </c>
      <c r="CB2" s="684" t="s">
        <v>88</v>
      </c>
      <c r="CC2" s="684" t="s">
        <v>89</v>
      </c>
      <c r="CD2" s="684" t="s">
        <v>90</v>
      </c>
      <c r="CE2" s="759" t="s">
        <v>91</v>
      </c>
      <c r="CF2" s="684" t="s">
        <v>92</v>
      </c>
      <c r="CG2" s="684" t="s">
        <v>93</v>
      </c>
      <c r="CH2" s="684" t="s">
        <v>94</v>
      </c>
      <c r="CI2" s="684" t="s">
        <v>88</v>
      </c>
      <c r="CJ2" s="684" t="s">
        <v>89</v>
      </c>
      <c r="CK2" s="684" t="s">
        <v>90</v>
      </c>
      <c r="CL2" s="685" t="s">
        <v>91</v>
      </c>
      <c r="CM2" s="684" t="s">
        <v>92</v>
      </c>
      <c r="CN2" s="684" t="s">
        <v>93</v>
      </c>
      <c r="CO2" s="684" t="s">
        <v>94</v>
      </c>
      <c r="CP2" s="684" t="s">
        <v>88</v>
      </c>
      <c r="CQ2" s="684" t="s">
        <v>89</v>
      </c>
      <c r="CR2" s="760" t="s">
        <v>90</v>
      </c>
      <c r="CS2" s="685" t="s">
        <v>91</v>
      </c>
      <c r="CT2" s="684" t="s">
        <v>92</v>
      </c>
      <c r="CU2" s="684" t="s">
        <v>93</v>
      </c>
      <c r="CV2" s="684" t="s">
        <v>94</v>
      </c>
      <c r="CW2" s="684" t="s">
        <v>88</v>
      </c>
      <c r="CX2" s="684" t="s">
        <v>89</v>
      </c>
      <c r="CY2" s="684" t="s">
        <v>90</v>
      </c>
      <c r="CZ2" s="685" t="s">
        <v>91</v>
      </c>
      <c r="DA2" s="684" t="s">
        <v>92</v>
      </c>
      <c r="DB2" s="764" t="s">
        <v>93</v>
      </c>
      <c r="DC2" s="687" t="s">
        <v>94</v>
      </c>
      <c r="DD2" s="684" t="s">
        <v>88</v>
      </c>
      <c r="DE2" s="684" t="s">
        <v>89</v>
      </c>
      <c r="DF2" s="684" t="s">
        <v>90</v>
      </c>
      <c r="DG2" s="685" t="s">
        <v>91</v>
      </c>
      <c r="DH2" s="684" t="s">
        <v>92</v>
      </c>
      <c r="DI2" s="684" t="s">
        <v>93</v>
      </c>
      <c r="DJ2" s="684" t="s">
        <v>94</v>
      </c>
      <c r="DK2" s="684" t="s">
        <v>88</v>
      </c>
      <c r="DL2" s="684" t="s">
        <v>89</v>
      </c>
      <c r="DM2" s="684" t="s">
        <v>90</v>
      </c>
      <c r="DN2" s="685" t="s">
        <v>91</v>
      </c>
      <c r="DO2" s="684" t="s">
        <v>92</v>
      </c>
      <c r="DP2" s="684" t="s">
        <v>93</v>
      </c>
      <c r="DQ2" s="684" t="s">
        <v>94</v>
      </c>
      <c r="DR2" s="684" t="s">
        <v>88</v>
      </c>
      <c r="DS2" s="684" t="s">
        <v>89</v>
      </c>
      <c r="DT2" s="684" t="s">
        <v>90</v>
      </c>
      <c r="DU2" s="685" t="s">
        <v>91</v>
      </c>
      <c r="DV2" s="684" t="s">
        <v>92</v>
      </c>
      <c r="DW2" s="684" t="s">
        <v>93</v>
      </c>
      <c r="DX2" s="684" t="s">
        <v>94</v>
      </c>
      <c r="DY2" s="684" t="s">
        <v>88</v>
      </c>
      <c r="DZ2" s="684" t="s">
        <v>89</v>
      </c>
      <c r="EA2" s="684" t="s">
        <v>90</v>
      </c>
      <c r="EB2" s="685" t="s">
        <v>91</v>
      </c>
      <c r="EC2" s="684" t="s">
        <v>92</v>
      </c>
      <c r="ED2" s="684" t="s">
        <v>93</v>
      </c>
      <c r="EE2" s="764" t="s">
        <v>94</v>
      </c>
      <c r="EF2" s="843" t="s">
        <v>88</v>
      </c>
      <c r="EG2" s="687" t="s">
        <v>89</v>
      </c>
      <c r="EH2" s="684" t="s">
        <v>90</v>
      </c>
      <c r="EI2" s="685" t="s">
        <v>91</v>
      </c>
      <c r="EJ2" s="684" t="s">
        <v>92</v>
      </c>
      <c r="EK2" s="684" t="s">
        <v>93</v>
      </c>
      <c r="EL2" s="684" t="s">
        <v>94</v>
      </c>
      <c r="EM2" s="684" t="s">
        <v>88</v>
      </c>
      <c r="EN2" s="684" t="s">
        <v>89</v>
      </c>
      <c r="EO2" s="760" t="s">
        <v>90</v>
      </c>
      <c r="EP2" s="685" t="s">
        <v>91</v>
      </c>
      <c r="EQ2" s="684" t="s">
        <v>92</v>
      </c>
      <c r="ER2" s="684" t="s">
        <v>93</v>
      </c>
      <c r="ES2" s="684" t="s">
        <v>94</v>
      </c>
      <c r="ET2" s="684" t="s">
        <v>88</v>
      </c>
      <c r="EU2" s="684" t="s">
        <v>89</v>
      </c>
      <c r="EV2" s="684" t="s">
        <v>90</v>
      </c>
      <c r="EW2" s="685" t="s">
        <v>91</v>
      </c>
      <c r="EX2" s="684" t="s">
        <v>92</v>
      </c>
      <c r="EY2" s="684" t="s">
        <v>93</v>
      </c>
      <c r="EZ2" s="684" t="s">
        <v>94</v>
      </c>
      <c r="FA2" s="684" t="s">
        <v>88</v>
      </c>
      <c r="FB2" s="684" t="s">
        <v>89</v>
      </c>
      <c r="FC2" s="684" t="s">
        <v>90</v>
      </c>
      <c r="FD2" s="685" t="s">
        <v>91</v>
      </c>
      <c r="FE2" s="684" t="s">
        <v>92</v>
      </c>
      <c r="FF2" s="684" t="s">
        <v>93</v>
      </c>
      <c r="FG2" s="684" t="s">
        <v>94</v>
      </c>
      <c r="FH2" s="684" t="s">
        <v>88</v>
      </c>
      <c r="FI2" s="684" t="s">
        <v>89</v>
      </c>
      <c r="FJ2" s="764" t="s">
        <v>90</v>
      </c>
      <c r="FK2" s="766" t="s">
        <v>91</v>
      </c>
      <c r="FL2" s="842" t="s">
        <v>92</v>
      </c>
      <c r="FM2" s="684" t="s">
        <v>93</v>
      </c>
      <c r="FN2" s="684" t="s">
        <v>94</v>
      </c>
      <c r="FO2" s="684" t="s">
        <v>88</v>
      </c>
      <c r="FP2" s="684" t="s">
        <v>89</v>
      </c>
      <c r="FQ2" s="684" t="s">
        <v>90</v>
      </c>
      <c r="FR2" s="685" t="s">
        <v>91</v>
      </c>
      <c r="FS2" s="684" t="s">
        <v>92</v>
      </c>
      <c r="FT2" s="684" t="s">
        <v>93</v>
      </c>
      <c r="FU2" s="684" t="s">
        <v>94</v>
      </c>
      <c r="FV2" s="684" t="s">
        <v>88</v>
      </c>
      <c r="FW2" s="684" t="s">
        <v>89</v>
      </c>
      <c r="FX2" s="684" t="s">
        <v>90</v>
      </c>
      <c r="FY2" s="685" t="s">
        <v>91</v>
      </c>
      <c r="FZ2" s="684" t="s">
        <v>92</v>
      </c>
      <c r="GA2" s="684" t="s">
        <v>93</v>
      </c>
      <c r="GB2" s="684" t="s">
        <v>94</v>
      </c>
      <c r="GC2" s="684" t="s">
        <v>88</v>
      </c>
      <c r="GD2" s="684" t="s">
        <v>89</v>
      </c>
      <c r="GE2" s="684" t="s">
        <v>90</v>
      </c>
      <c r="GF2" s="685" t="s">
        <v>91</v>
      </c>
      <c r="GG2" s="684" t="s">
        <v>92</v>
      </c>
      <c r="GH2" s="684" t="s">
        <v>93</v>
      </c>
      <c r="GI2" s="684" t="s">
        <v>94</v>
      </c>
      <c r="GJ2" s="684" t="s">
        <v>88</v>
      </c>
      <c r="GK2" s="684" t="s">
        <v>89</v>
      </c>
      <c r="GL2" s="684" t="s">
        <v>90</v>
      </c>
      <c r="GM2" s="760" t="s">
        <v>91</v>
      </c>
      <c r="GN2" s="684" t="s">
        <v>92</v>
      </c>
      <c r="GO2" s="764" t="s">
        <v>93</v>
      </c>
      <c r="GP2" s="687" t="s">
        <v>94</v>
      </c>
      <c r="GQ2" s="684" t="s">
        <v>88</v>
      </c>
      <c r="GR2" s="684" t="s">
        <v>89</v>
      </c>
      <c r="GS2" s="684" t="s">
        <v>90</v>
      </c>
      <c r="GT2" s="685" t="s">
        <v>91</v>
      </c>
      <c r="GU2" s="684" t="s">
        <v>92</v>
      </c>
      <c r="GV2" s="684" t="s">
        <v>93</v>
      </c>
      <c r="GW2" s="684" t="s">
        <v>94</v>
      </c>
      <c r="GX2" s="684" t="s">
        <v>88</v>
      </c>
      <c r="GY2" s="684" t="s">
        <v>89</v>
      </c>
      <c r="GZ2" s="684" t="s">
        <v>90</v>
      </c>
      <c r="HA2" s="685" t="s">
        <v>91</v>
      </c>
      <c r="HB2" s="684" t="s">
        <v>92</v>
      </c>
      <c r="HC2" s="684" t="s">
        <v>93</v>
      </c>
      <c r="HD2" s="684" t="s">
        <v>94</v>
      </c>
      <c r="HE2" s="684" t="s">
        <v>88</v>
      </c>
      <c r="HF2" s="684" t="s">
        <v>89</v>
      </c>
      <c r="HG2" s="684" t="s">
        <v>90</v>
      </c>
      <c r="HH2" s="685" t="s">
        <v>91</v>
      </c>
      <c r="HI2" s="684" t="s">
        <v>92</v>
      </c>
      <c r="HJ2" s="684" t="s">
        <v>93</v>
      </c>
      <c r="HK2" s="684" t="s">
        <v>94</v>
      </c>
      <c r="HL2" s="684" t="s">
        <v>88</v>
      </c>
      <c r="HM2" s="684" t="s">
        <v>89</v>
      </c>
      <c r="HN2" s="684" t="s">
        <v>90</v>
      </c>
      <c r="HO2" s="685" t="s">
        <v>91</v>
      </c>
      <c r="HP2" s="684" t="s">
        <v>92</v>
      </c>
      <c r="HQ2" s="684" t="s">
        <v>93</v>
      </c>
      <c r="HR2" s="684" t="s">
        <v>94</v>
      </c>
      <c r="HS2" s="684" t="s">
        <v>88</v>
      </c>
      <c r="HT2" s="764" t="s">
        <v>89</v>
      </c>
      <c r="HU2" s="687" t="s">
        <v>90</v>
      </c>
      <c r="HV2" s="685" t="s">
        <v>91</v>
      </c>
      <c r="HW2" s="684" t="s">
        <v>92</v>
      </c>
      <c r="HX2" s="684" t="s">
        <v>93</v>
      </c>
      <c r="HY2" s="684" t="s">
        <v>94</v>
      </c>
      <c r="HZ2" s="684" t="s">
        <v>88</v>
      </c>
      <c r="IA2" s="684" t="s">
        <v>89</v>
      </c>
      <c r="IB2" s="684" t="s">
        <v>90</v>
      </c>
      <c r="IC2" s="685" t="s">
        <v>91</v>
      </c>
      <c r="ID2" s="684" t="s">
        <v>92</v>
      </c>
      <c r="IE2" s="684" t="s">
        <v>93</v>
      </c>
      <c r="IF2" s="684" t="s">
        <v>94</v>
      </c>
      <c r="IG2" s="684" t="s">
        <v>88</v>
      </c>
      <c r="IH2" s="684" t="s">
        <v>89</v>
      </c>
      <c r="II2" s="684" t="s">
        <v>90</v>
      </c>
      <c r="IJ2" s="685" t="s">
        <v>91</v>
      </c>
      <c r="IK2" s="684" t="s">
        <v>92</v>
      </c>
      <c r="IL2" s="684" t="s">
        <v>93</v>
      </c>
      <c r="IM2" s="684" t="s">
        <v>94</v>
      </c>
      <c r="IN2" s="684" t="s">
        <v>88</v>
      </c>
      <c r="IO2" s="684" t="s">
        <v>89</v>
      </c>
      <c r="IP2" s="684" t="s">
        <v>90</v>
      </c>
      <c r="IQ2" s="685" t="s">
        <v>91</v>
      </c>
      <c r="IR2" s="684" t="s">
        <v>92</v>
      </c>
      <c r="IS2" s="684" t="s">
        <v>93</v>
      </c>
      <c r="IT2" s="684" t="s">
        <v>94</v>
      </c>
      <c r="IU2" s="684" t="s">
        <v>88</v>
      </c>
      <c r="IV2" s="684" t="s">
        <v>89</v>
      </c>
      <c r="IW2" s="684" t="s">
        <v>90</v>
      </c>
      <c r="IX2" s="892" t="s">
        <v>91</v>
      </c>
      <c r="IY2" s="737" t="s">
        <v>92</v>
      </c>
      <c r="IZ2" s="1210" t="s">
        <v>93</v>
      </c>
      <c r="JA2" s="1169" t="s">
        <v>94</v>
      </c>
      <c r="JB2" s="1169" t="s">
        <v>88</v>
      </c>
      <c r="JC2" s="1169" t="s">
        <v>89</v>
      </c>
      <c r="JD2" s="1169" t="s">
        <v>90</v>
      </c>
      <c r="JE2" s="1170" t="s">
        <v>91</v>
      </c>
      <c r="JF2" s="1169" t="s">
        <v>92</v>
      </c>
      <c r="JG2" s="1169" t="s">
        <v>93</v>
      </c>
      <c r="JH2" s="1169" t="s">
        <v>94</v>
      </c>
      <c r="JI2" s="1169" t="s">
        <v>88</v>
      </c>
      <c r="JJ2" s="1169" t="s">
        <v>89</v>
      </c>
      <c r="JK2" s="1169" t="s">
        <v>90</v>
      </c>
      <c r="JL2" s="1170" t="s">
        <v>91</v>
      </c>
      <c r="JM2" s="1169" t="s">
        <v>92</v>
      </c>
      <c r="JN2" s="1169" t="s">
        <v>93</v>
      </c>
      <c r="JO2" s="1169" t="s">
        <v>94</v>
      </c>
      <c r="JP2" s="1169" t="s">
        <v>88</v>
      </c>
      <c r="JQ2" s="1169" t="s">
        <v>89</v>
      </c>
      <c r="JR2" s="1169" t="s">
        <v>90</v>
      </c>
      <c r="JS2" s="1170" t="s">
        <v>91</v>
      </c>
      <c r="JT2" s="1169" t="s">
        <v>92</v>
      </c>
      <c r="JU2" s="1169" t="s">
        <v>93</v>
      </c>
      <c r="JV2" s="1169" t="s">
        <v>94</v>
      </c>
      <c r="JW2" s="1169" t="s">
        <v>88</v>
      </c>
      <c r="JX2" s="1169" t="s">
        <v>89</v>
      </c>
      <c r="JY2" s="1169" t="s">
        <v>90</v>
      </c>
      <c r="JZ2" s="1170" t="s">
        <v>91</v>
      </c>
      <c r="KA2" s="1169" t="s">
        <v>92</v>
      </c>
      <c r="KB2" s="1171" t="s">
        <v>93</v>
      </c>
      <c r="KC2" s="1206" t="s">
        <v>94</v>
      </c>
      <c r="KD2" s="1421" t="s">
        <v>88</v>
      </c>
      <c r="KE2" s="1199" t="s">
        <v>89</v>
      </c>
      <c r="KF2" s="1199" t="s">
        <v>90</v>
      </c>
      <c r="KG2" s="1200" t="s">
        <v>91</v>
      </c>
      <c r="KH2" s="1199" t="s">
        <v>92</v>
      </c>
      <c r="KI2" s="1199" t="s">
        <v>93</v>
      </c>
      <c r="KJ2" s="1199" t="s">
        <v>94</v>
      </c>
      <c r="KK2" s="1199" t="s">
        <v>88</v>
      </c>
      <c r="KL2" s="1199" t="s">
        <v>89</v>
      </c>
      <c r="KM2" s="1199" t="s">
        <v>90</v>
      </c>
      <c r="KN2" s="1200" t="s">
        <v>91</v>
      </c>
      <c r="KO2" s="1199" t="s">
        <v>92</v>
      </c>
      <c r="KP2" s="1199" t="s">
        <v>93</v>
      </c>
      <c r="KQ2" s="1199" t="s">
        <v>94</v>
      </c>
      <c r="KR2" s="1199" t="s">
        <v>88</v>
      </c>
      <c r="KS2" s="1199" t="s">
        <v>89</v>
      </c>
      <c r="KT2" s="1199" t="s">
        <v>90</v>
      </c>
      <c r="KU2" s="1200" t="s">
        <v>91</v>
      </c>
      <c r="KV2" s="1199" t="s">
        <v>92</v>
      </c>
      <c r="KW2" s="1199" t="s">
        <v>93</v>
      </c>
      <c r="KX2" s="1199" t="s">
        <v>94</v>
      </c>
      <c r="KY2" s="1199" t="s">
        <v>88</v>
      </c>
      <c r="KZ2" s="1199" t="s">
        <v>89</v>
      </c>
      <c r="LA2" s="1199" t="s">
        <v>90</v>
      </c>
      <c r="LB2" s="1200" t="s">
        <v>91</v>
      </c>
      <c r="LC2" s="1199" t="s">
        <v>92</v>
      </c>
      <c r="LD2" s="1199" t="s">
        <v>93</v>
      </c>
      <c r="LE2" s="1199" t="s">
        <v>94</v>
      </c>
      <c r="LF2" s="1199" t="s">
        <v>88</v>
      </c>
      <c r="LG2" s="1422" t="s">
        <v>89</v>
      </c>
      <c r="LH2" s="1423" t="s">
        <v>90</v>
      </c>
      <c r="LI2" s="1209" t="s">
        <v>91</v>
      </c>
      <c r="LJ2" s="1169" t="s">
        <v>92</v>
      </c>
      <c r="LK2" s="1169" t="s">
        <v>93</v>
      </c>
      <c r="LL2" s="1169" t="s">
        <v>94</v>
      </c>
      <c r="LM2" s="1169" t="s">
        <v>88</v>
      </c>
      <c r="LN2" s="1169" t="s">
        <v>89</v>
      </c>
      <c r="LO2" s="1169" t="s">
        <v>90</v>
      </c>
      <c r="LP2" s="1170" t="s">
        <v>91</v>
      </c>
      <c r="LQ2" s="1169" t="s">
        <v>92</v>
      </c>
      <c r="LR2" s="1169" t="s">
        <v>93</v>
      </c>
      <c r="LS2" s="1169" t="s">
        <v>94</v>
      </c>
      <c r="LT2" s="1169" t="s">
        <v>88</v>
      </c>
      <c r="LU2" s="1169" t="s">
        <v>89</v>
      </c>
      <c r="LV2" s="1169" t="s">
        <v>90</v>
      </c>
      <c r="LW2" s="1170" t="s">
        <v>91</v>
      </c>
      <c r="LX2" s="1169" t="s">
        <v>92</v>
      </c>
      <c r="LY2" s="1169" t="s">
        <v>93</v>
      </c>
      <c r="LZ2" s="1169" t="s">
        <v>94</v>
      </c>
      <c r="MA2" s="1169" t="s">
        <v>88</v>
      </c>
      <c r="MB2" s="1169" t="s">
        <v>89</v>
      </c>
      <c r="MC2" s="1169" t="s">
        <v>90</v>
      </c>
      <c r="MD2" s="1170" t="s">
        <v>91</v>
      </c>
      <c r="ME2" s="1169" t="s">
        <v>92</v>
      </c>
      <c r="MF2" s="1169" t="s">
        <v>93</v>
      </c>
      <c r="MG2" s="1169" t="s">
        <v>94</v>
      </c>
      <c r="MH2" s="1169" t="s">
        <v>88</v>
      </c>
      <c r="MI2" s="1169" t="s">
        <v>89</v>
      </c>
      <c r="MJ2" s="1169" t="s">
        <v>90</v>
      </c>
      <c r="MK2" s="1203" t="s">
        <v>91</v>
      </c>
      <c r="ML2" s="1204" t="s">
        <v>92</v>
      </c>
      <c r="MM2" s="1205" t="s">
        <v>93</v>
      </c>
      <c r="MN2" s="1169" t="s">
        <v>94</v>
      </c>
      <c r="MO2" s="1169" t="s">
        <v>88</v>
      </c>
      <c r="MP2" s="1169" t="s">
        <v>89</v>
      </c>
      <c r="MQ2" s="1169" t="s">
        <v>90</v>
      </c>
      <c r="MR2" s="1170" t="s">
        <v>91</v>
      </c>
      <c r="MS2" s="1169" t="s">
        <v>92</v>
      </c>
      <c r="MT2" s="1192" t="s">
        <v>93</v>
      </c>
      <c r="MU2" s="1169" t="s">
        <v>94</v>
      </c>
      <c r="MV2" s="1169" t="s">
        <v>88</v>
      </c>
      <c r="MW2" s="1169" t="s">
        <v>89</v>
      </c>
      <c r="MX2" s="1169" t="s">
        <v>90</v>
      </c>
      <c r="MY2" s="1170" t="s">
        <v>91</v>
      </c>
      <c r="MZ2" s="1169" t="s">
        <v>92</v>
      </c>
      <c r="NA2" s="1169" t="s">
        <v>93</v>
      </c>
      <c r="NB2" s="1169" t="s">
        <v>94</v>
      </c>
      <c r="NC2" s="1169" t="s">
        <v>88</v>
      </c>
      <c r="ND2" s="1169" t="s">
        <v>89</v>
      </c>
      <c r="NE2" s="1169" t="s">
        <v>90</v>
      </c>
      <c r="NF2" s="1170" t="s">
        <v>91</v>
      </c>
      <c r="NG2" s="1169" t="s">
        <v>92</v>
      </c>
      <c r="NH2" s="1169" t="s">
        <v>93</v>
      </c>
      <c r="NI2" s="1169" t="s">
        <v>94</v>
      </c>
      <c r="NJ2" s="1169" t="s">
        <v>88</v>
      </c>
      <c r="NK2" s="1169" t="s">
        <v>89</v>
      </c>
      <c r="NL2" s="1169" t="s">
        <v>90</v>
      </c>
      <c r="NM2" s="1170" t="s">
        <v>91</v>
      </c>
      <c r="NN2" s="1169" t="s">
        <v>92</v>
      </c>
      <c r="NO2" s="1169" t="s">
        <v>93</v>
      </c>
      <c r="NP2" s="1169" t="s">
        <v>94</v>
      </c>
      <c r="NQ2" s="1171" t="s">
        <v>88</v>
      </c>
      <c r="NR2" s="1329" t="s">
        <v>703</v>
      </c>
      <c r="NS2" s="689"/>
      <c r="NT2" s="689"/>
      <c r="NU2" s="689"/>
      <c r="NV2" s="689"/>
      <c r="NW2" s="689"/>
      <c r="NX2" s="689"/>
      <c r="NY2" s="689"/>
      <c r="NZ2" s="689"/>
      <c r="OA2" s="689"/>
      <c r="OB2" s="689"/>
      <c r="OC2" s="689"/>
      <c r="OD2" s="689"/>
      <c r="OE2" s="689"/>
      <c r="OF2" s="689"/>
      <c r="OG2" s="689"/>
      <c r="OH2" s="689"/>
      <c r="OI2" s="689"/>
      <c r="OJ2" s="689"/>
      <c r="OK2" s="689"/>
      <c r="OL2" s="689"/>
      <c r="OM2" s="689"/>
      <c r="ON2" s="689"/>
      <c r="OO2" s="689"/>
      <c r="OP2" s="689"/>
      <c r="OQ2" s="689"/>
      <c r="OR2" s="689"/>
      <c r="OS2" s="689"/>
      <c r="OT2" s="689"/>
      <c r="OU2" s="689"/>
      <c r="OV2" s="92"/>
    </row>
    <row r="3" spans="1:412" ht="15.75" thickBot="1" x14ac:dyDescent="0.3">
      <c r="A3" s="1"/>
      <c r="B3" s="741" t="s">
        <v>20</v>
      </c>
      <c r="C3" s="741"/>
      <c r="D3" s="741" t="s">
        <v>308</v>
      </c>
      <c r="E3" s="741" t="s">
        <v>309</v>
      </c>
      <c r="F3" s="741" t="s">
        <v>110</v>
      </c>
      <c r="G3" s="742" t="s">
        <v>604</v>
      </c>
      <c r="H3" s="742" t="s">
        <v>46</v>
      </c>
      <c r="I3" s="7" t="s">
        <v>382</v>
      </c>
      <c r="J3" s="7" t="s">
        <v>380</v>
      </c>
      <c r="K3" s="7" t="s">
        <v>378</v>
      </c>
      <c r="L3" s="7" t="s">
        <v>381</v>
      </c>
      <c r="M3" s="7" t="s">
        <v>201</v>
      </c>
      <c r="N3" s="7" t="s">
        <v>379</v>
      </c>
      <c r="O3" s="7" t="s">
        <v>362</v>
      </c>
      <c r="P3" s="7" t="s">
        <v>371</v>
      </c>
      <c r="Q3" s="715">
        <v>44927</v>
      </c>
      <c r="R3" s="716">
        <v>44928</v>
      </c>
      <c r="S3" s="716">
        <v>44929</v>
      </c>
      <c r="T3" s="716">
        <v>44930</v>
      </c>
      <c r="U3" s="716">
        <v>44931</v>
      </c>
      <c r="V3" s="716">
        <v>44932</v>
      </c>
      <c r="W3" s="716">
        <v>44933</v>
      </c>
      <c r="X3" s="716">
        <v>44934</v>
      </c>
      <c r="Y3" s="716">
        <v>44935</v>
      </c>
      <c r="Z3" s="716">
        <v>44936</v>
      </c>
      <c r="AA3" s="716">
        <v>44937</v>
      </c>
      <c r="AB3" s="716">
        <v>44938</v>
      </c>
      <c r="AC3" s="716">
        <v>44939</v>
      </c>
      <c r="AD3" s="716">
        <v>44940</v>
      </c>
      <c r="AE3" s="716">
        <v>44941</v>
      </c>
      <c r="AF3" s="716">
        <v>44942</v>
      </c>
      <c r="AG3" s="716">
        <v>44943</v>
      </c>
      <c r="AH3" s="716">
        <v>44944</v>
      </c>
      <c r="AI3" s="716">
        <v>44945</v>
      </c>
      <c r="AJ3" s="716">
        <v>44946</v>
      </c>
      <c r="AK3" s="716">
        <v>44947</v>
      </c>
      <c r="AL3" s="716">
        <v>44948</v>
      </c>
      <c r="AM3" s="716">
        <v>44949</v>
      </c>
      <c r="AN3" s="716">
        <v>44950</v>
      </c>
      <c r="AO3" s="716">
        <v>44951</v>
      </c>
      <c r="AP3" s="716">
        <v>44952</v>
      </c>
      <c r="AQ3" s="716">
        <v>44953</v>
      </c>
      <c r="AR3" s="716">
        <v>44954</v>
      </c>
      <c r="AS3" s="716">
        <v>44955</v>
      </c>
      <c r="AT3" s="716">
        <v>44956</v>
      </c>
      <c r="AU3" s="688">
        <v>44957</v>
      </c>
      <c r="AV3" s="401">
        <v>44958</v>
      </c>
      <c r="AW3" s="967">
        <v>44959</v>
      </c>
      <c r="AX3" s="967">
        <v>44960</v>
      </c>
      <c r="AY3" s="967">
        <v>44961</v>
      </c>
      <c r="AZ3" s="967">
        <v>44962</v>
      </c>
      <c r="BA3" s="967">
        <v>44963</v>
      </c>
      <c r="BB3" s="967">
        <v>44964</v>
      </c>
      <c r="BC3" s="967">
        <v>44965</v>
      </c>
      <c r="BD3" s="967">
        <v>44966</v>
      </c>
      <c r="BE3" s="967">
        <v>44967</v>
      </c>
      <c r="BF3" s="967">
        <v>44968</v>
      </c>
      <c r="BG3" s="967">
        <v>44969</v>
      </c>
      <c r="BH3" s="967">
        <v>44970</v>
      </c>
      <c r="BI3" s="967">
        <v>44971</v>
      </c>
      <c r="BJ3" s="967">
        <v>44972</v>
      </c>
      <c r="BK3" s="967">
        <v>44973</v>
      </c>
      <c r="BL3" s="968">
        <v>44974</v>
      </c>
      <c r="BM3" s="967">
        <v>44975</v>
      </c>
      <c r="BN3" s="967">
        <v>44976</v>
      </c>
      <c r="BO3" s="967">
        <v>44977</v>
      </c>
      <c r="BP3" s="967">
        <v>44978</v>
      </c>
      <c r="BQ3" s="967">
        <v>44979</v>
      </c>
      <c r="BR3" s="967">
        <v>44980</v>
      </c>
      <c r="BS3" s="967">
        <v>44981</v>
      </c>
      <c r="BT3" s="967">
        <v>44982</v>
      </c>
      <c r="BU3" s="967">
        <v>44983</v>
      </c>
      <c r="BV3" s="967">
        <v>44984</v>
      </c>
      <c r="BW3" s="224">
        <v>44985</v>
      </c>
      <c r="BX3" s="401">
        <v>44986</v>
      </c>
      <c r="BY3" s="761">
        <v>44987</v>
      </c>
      <c r="BZ3" s="761">
        <v>44988</v>
      </c>
      <c r="CA3" s="761">
        <v>44989</v>
      </c>
      <c r="CB3" s="761">
        <v>44990</v>
      </c>
      <c r="CC3" s="761">
        <v>44991</v>
      </c>
      <c r="CD3" s="761">
        <v>44992</v>
      </c>
      <c r="CE3" s="761">
        <v>44993</v>
      </c>
      <c r="CF3" s="761">
        <v>44994</v>
      </c>
      <c r="CG3" s="761">
        <v>44995</v>
      </c>
      <c r="CH3" s="761">
        <v>44996</v>
      </c>
      <c r="CI3" s="761">
        <v>44997</v>
      </c>
      <c r="CJ3" s="761">
        <v>44998</v>
      </c>
      <c r="CK3" s="761">
        <v>44999</v>
      </c>
      <c r="CL3" s="761">
        <v>45000</v>
      </c>
      <c r="CM3" s="761">
        <v>45001</v>
      </c>
      <c r="CN3" s="761">
        <v>45002</v>
      </c>
      <c r="CO3" s="761">
        <v>45003</v>
      </c>
      <c r="CP3" s="761">
        <v>45004</v>
      </c>
      <c r="CQ3" s="761">
        <v>45005</v>
      </c>
      <c r="CR3" s="761">
        <v>45006</v>
      </c>
      <c r="CS3" s="761">
        <v>45007</v>
      </c>
      <c r="CT3" s="761">
        <v>45008</v>
      </c>
      <c r="CU3" s="761">
        <v>45009</v>
      </c>
      <c r="CV3" s="761">
        <v>45010</v>
      </c>
      <c r="CW3" s="761">
        <v>45011</v>
      </c>
      <c r="CX3" s="761">
        <v>45012</v>
      </c>
      <c r="CY3" s="761">
        <v>45013</v>
      </c>
      <c r="CZ3" s="765">
        <v>45014</v>
      </c>
      <c r="DA3" s="765">
        <v>45015</v>
      </c>
      <c r="DB3" s="841">
        <v>45016</v>
      </c>
      <c r="DC3" s="883">
        <v>45017</v>
      </c>
      <c r="DD3" s="884">
        <v>45018</v>
      </c>
      <c r="DE3" s="884">
        <v>45019</v>
      </c>
      <c r="DF3" s="884">
        <v>45020</v>
      </c>
      <c r="DG3" s="884">
        <v>45021</v>
      </c>
      <c r="DH3" s="884">
        <v>45022</v>
      </c>
      <c r="DI3" s="884">
        <v>45023</v>
      </c>
      <c r="DJ3" s="884">
        <v>45024</v>
      </c>
      <c r="DK3" s="884">
        <v>45025</v>
      </c>
      <c r="DL3" s="884">
        <v>45026</v>
      </c>
      <c r="DM3" s="884">
        <v>45027</v>
      </c>
      <c r="DN3" s="884">
        <v>45028</v>
      </c>
      <c r="DO3" s="884">
        <v>45029</v>
      </c>
      <c r="DP3" s="884">
        <v>45030</v>
      </c>
      <c r="DQ3" s="884">
        <v>45031</v>
      </c>
      <c r="DR3" s="884">
        <v>45032</v>
      </c>
      <c r="DS3" s="884">
        <v>45033</v>
      </c>
      <c r="DT3" s="884">
        <v>45034</v>
      </c>
      <c r="DU3" s="884">
        <v>45035</v>
      </c>
      <c r="DV3" s="884">
        <v>45036</v>
      </c>
      <c r="DW3" s="884">
        <v>45037</v>
      </c>
      <c r="DX3" s="884">
        <v>45038</v>
      </c>
      <c r="DY3" s="884">
        <v>45039</v>
      </c>
      <c r="DZ3" s="884">
        <v>45040</v>
      </c>
      <c r="EA3" s="884">
        <v>45041</v>
      </c>
      <c r="EB3" s="884">
        <v>45042</v>
      </c>
      <c r="EC3" s="884">
        <v>45043</v>
      </c>
      <c r="ED3" s="884">
        <v>45044</v>
      </c>
      <c r="EE3" s="884">
        <v>45045</v>
      </c>
      <c r="EF3" s="885">
        <v>45046</v>
      </c>
      <c r="EG3" s="893">
        <v>45047</v>
      </c>
      <c r="EH3" s="891">
        <v>45048</v>
      </c>
      <c r="EI3" s="891">
        <v>45049</v>
      </c>
      <c r="EJ3" s="891">
        <v>45050</v>
      </c>
      <c r="EK3" s="891">
        <v>45051</v>
      </c>
      <c r="EL3" s="891">
        <v>45052</v>
      </c>
      <c r="EM3" s="891">
        <v>45053</v>
      </c>
      <c r="EN3" s="891">
        <v>45054</v>
      </c>
      <c r="EO3" s="891">
        <v>45055</v>
      </c>
      <c r="EP3" s="891">
        <v>45056</v>
      </c>
      <c r="EQ3" s="891">
        <v>45057</v>
      </c>
      <c r="ER3" s="891">
        <v>45058</v>
      </c>
      <c r="ES3" s="891">
        <v>45059</v>
      </c>
      <c r="ET3" s="891">
        <v>45060</v>
      </c>
      <c r="EU3" s="890">
        <v>45061</v>
      </c>
      <c r="EV3" s="890">
        <v>45062</v>
      </c>
      <c r="EW3" s="890">
        <v>45063</v>
      </c>
      <c r="EX3" s="890">
        <v>45064</v>
      </c>
      <c r="EY3" s="890">
        <v>45065</v>
      </c>
      <c r="EZ3" s="890">
        <v>45066</v>
      </c>
      <c r="FA3" s="890">
        <v>45067</v>
      </c>
      <c r="FB3" s="890">
        <v>45068</v>
      </c>
      <c r="FC3" s="890">
        <v>45069</v>
      </c>
      <c r="FD3" s="890">
        <v>45070</v>
      </c>
      <c r="FE3" s="890">
        <v>45071</v>
      </c>
      <c r="FF3" s="890">
        <v>45072</v>
      </c>
      <c r="FG3" s="890">
        <v>45073</v>
      </c>
      <c r="FH3" s="890">
        <v>45074</v>
      </c>
      <c r="FI3" s="890">
        <v>45075</v>
      </c>
      <c r="FJ3" s="890">
        <v>45076</v>
      </c>
      <c r="FK3" s="894">
        <v>45077</v>
      </c>
      <c r="FL3" s="891">
        <v>45078</v>
      </c>
      <c r="FM3" s="765">
        <v>45079</v>
      </c>
      <c r="FN3" s="765">
        <v>45080</v>
      </c>
      <c r="FO3" s="765">
        <v>45081</v>
      </c>
      <c r="FP3" s="765">
        <v>45082</v>
      </c>
      <c r="FQ3" s="765">
        <v>45083</v>
      </c>
      <c r="FR3" s="765">
        <v>45084</v>
      </c>
      <c r="FS3" s="765">
        <v>45085</v>
      </c>
      <c r="FT3" s="765">
        <v>45086</v>
      </c>
      <c r="FU3" s="765">
        <v>45087</v>
      </c>
      <c r="FV3" s="765">
        <v>45088</v>
      </c>
      <c r="FW3" s="765">
        <v>45089</v>
      </c>
      <c r="FX3" s="765">
        <v>45090</v>
      </c>
      <c r="FY3" s="765">
        <v>45091</v>
      </c>
      <c r="FZ3" s="765">
        <v>45092</v>
      </c>
      <c r="GA3" s="765">
        <v>45093</v>
      </c>
      <c r="GB3" s="765">
        <v>45094</v>
      </c>
      <c r="GC3" s="765">
        <v>45095</v>
      </c>
      <c r="GD3" s="765">
        <v>45096</v>
      </c>
      <c r="GE3" s="765">
        <v>45097</v>
      </c>
      <c r="GF3" s="765">
        <v>45098</v>
      </c>
      <c r="GG3" s="765">
        <v>45099</v>
      </c>
      <c r="GH3" s="765">
        <v>45100</v>
      </c>
      <c r="GI3" s="765">
        <v>45101</v>
      </c>
      <c r="GJ3" s="765">
        <v>45102</v>
      </c>
      <c r="GK3" s="765">
        <v>45103</v>
      </c>
      <c r="GL3" s="765">
        <v>45104</v>
      </c>
      <c r="GM3" s="765">
        <v>45105</v>
      </c>
      <c r="GN3" s="765">
        <v>45106</v>
      </c>
      <c r="GO3" s="999">
        <v>45107</v>
      </c>
      <c r="GP3" s="1000">
        <v>45108</v>
      </c>
      <c r="GQ3" s="1001">
        <v>45109</v>
      </c>
      <c r="GR3" s="1001">
        <v>45110</v>
      </c>
      <c r="GS3" s="1001">
        <v>45111</v>
      </c>
      <c r="GT3" s="1001">
        <v>45112</v>
      </c>
      <c r="GU3" s="1001">
        <v>45113</v>
      </c>
      <c r="GV3" s="1001">
        <v>45114</v>
      </c>
      <c r="GW3" s="1001">
        <v>45115</v>
      </c>
      <c r="GX3" s="1001">
        <v>45116</v>
      </c>
      <c r="GY3" s="1001">
        <v>45117</v>
      </c>
      <c r="GZ3" s="1001">
        <v>45118</v>
      </c>
      <c r="HA3" s="1001">
        <v>45119</v>
      </c>
      <c r="HB3" s="1001">
        <v>45120</v>
      </c>
      <c r="HC3" s="1001">
        <v>45121</v>
      </c>
      <c r="HD3" s="1001">
        <v>45122</v>
      </c>
      <c r="HE3" s="1001">
        <v>45123</v>
      </c>
      <c r="HF3" s="1001">
        <v>45124</v>
      </c>
      <c r="HG3" s="1001">
        <v>45125</v>
      </c>
      <c r="HH3" s="1001">
        <v>45126</v>
      </c>
      <c r="HI3" s="1001">
        <v>45127</v>
      </c>
      <c r="HJ3" s="1001">
        <v>45128</v>
      </c>
      <c r="HK3" s="1001">
        <v>45129</v>
      </c>
      <c r="HL3" s="1001">
        <v>45130</v>
      </c>
      <c r="HM3" s="1001">
        <v>45131</v>
      </c>
      <c r="HN3" s="1001">
        <v>45132</v>
      </c>
      <c r="HO3" s="1001">
        <v>45133</v>
      </c>
      <c r="HP3" s="1001">
        <v>45134</v>
      </c>
      <c r="HQ3" s="1001">
        <v>45135</v>
      </c>
      <c r="HR3" s="1001">
        <v>45136</v>
      </c>
      <c r="HS3" s="1001">
        <v>45137</v>
      </c>
      <c r="HT3" s="999">
        <v>45138</v>
      </c>
      <c r="HU3" s="1000">
        <v>45139</v>
      </c>
      <c r="HV3" s="1001">
        <v>45140</v>
      </c>
      <c r="HW3" s="1001">
        <v>45141</v>
      </c>
      <c r="HX3" s="1001">
        <v>45142</v>
      </c>
      <c r="HY3" s="1001">
        <v>45143</v>
      </c>
      <c r="HZ3" s="1001">
        <v>45144</v>
      </c>
      <c r="IA3" s="1001">
        <v>45145</v>
      </c>
      <c r="IB3" s="1001">
        <v>45146</v>
      </c>
      <c r="IC3" s="1001">
        <v>45147</v>
      </c>
      <c r="ID3" s="1001">
        <v>45148</v>
      </c>
      <c r="IE3" s="1001">
        <v>45149</v>
      </c>
      <c r="IF3" s="1001">
        <v>45150</v>
      </c>
      <c r="IG3" s="1001">
        <v>45151</v>
      </c>
      <c r="IH3" s="1001">
        <v>45152</v>
      </c>
      <c r="II3" s="1001">
        <v>45153</v>
      </c>
      <c r="IJ3" s="1001">
        <v>45154</v>
      </c>
      <c r="IK3" s="1001">
        <v>45155</v>
      </c>
      <c r="IL3" s="1001">
        <v>45156</v>
      </c>
      <c r="IM3" s="1001">
        <v>45157</v>
      </c>
      <c r="IN3" s="1001">
        <v>45158</v>
      </c>
      <c r="IO3" s="1001">
        <v>45159</v>
      </c>
      <c r="IP3" s="1001">
        <v>45160</v>
      </c>
      <c r="IQ3" s="1001">
        <v>45161</v>
      </c>
      <c r="IR3" s="1001">
        <v>45162</v>
      </c>
      <c r="IS3" s="1001">
        <v>45163</v>
      </c>
      <c r="IT3" s="1001">
        <v>45164</v>
      </c>
      <c r="IU3" s="1001">
        <v>45165</v>
      </c>
      <c r="IV3" s="1001">
        <v>45166</v>
      </c>
      <c r="IW3" s="1001">
        <v>45167</v>
      </c>
      <c r="IX3" s="1001">
        <v>45168</v>
      </c>
      <c r="IY3" s="1002">
        <v>45169</v>
      </c>
      <c r="IZ3" s="1193">
        <v>45170</v>
      </c>
      <c r="JA3" s="1194">
        <v>45171</v>
      </c>
      <c r="JB3" s="1194">
        <v>45172</v>
      </c>
      <c r="JC3" s="1194">
        <v>45173</v>
      </c>
      <c r="JD3" s="1194">
        <v>45174</v>
      </c>
      <c r="JE3" s="1194">
        <v>45175</v>
      </c>
      <c r="JF3" s="1194">
        <v>45176</v>
      </c>
      <c r="JG3" s="1194">
        <v>45177</v>
      </c>
      <c r="JH3" s="1194">
        <v>45178</v>
      </c>
      <c r="JI3" s="1194">
        <v>45179</v>
      </c>
      <c r="JJ3" s="1194">
        <v>45180</v>
      </c>
      <c r="JK3" s="1194">
        <v>45181</v>
      </c>
      <c r="JL3" s="1194">
        <v>45182</v>
      </c>
      <c r="JM3" s="1194">
        <v>45183</v>
      </c>
      <c r="JN3" s="1194">
        <v>45184</v>
      </c>
      <c r="JO3" s="1194">
        <v>45185</v>
      </c>
      <c r="JP3" s="1194">
        <v>45186</v>
      </c>
      <c r="JQ3" s="1194">
        <v>45187</v>
      </c>
      <c r="JR3" s="1194">
        <v>45188</v>
      </c>
      <c r="JS3" s="1194">
        <v>45189</v>
      </c>
      <c r="JT3" s="1194">
        <v>45190</v>
      </c>
      <c r="JU3" s="1194">
        <v>45191</v>
      </c>
      <c r="JV3" s="1194">
        <v>45192</v>
      </c>
      <c r="JW3" s="1194">
        <v>45193</v>
      </c>
      <c r="JX3" s="1194">
        <v>45194</v>
      </c>
      <c r="JY3" s="1194">
        <v>45195</v>
      </c>
      <c r="JZ3" s="1194">
        <v>45196</v>
      </c>
      <c r="KA3" s="1194">
        <v>45197</v>
      </c>
      <c r="KB3" s="1194">
        <v>45198</v>
      </c>
      <c r="KC3" s="1254">
        <v>45199</v>
      </c>
      <c r="KD3" s="1418">
        <v>45200</v>
      </c>
      <c r="KE3" s="1419">
        <v>45201</v>
      </c>
      <c r="KF3" s="1419">
        <v>45202</v>
      </c>
      <c r="KG3" s="1419">
        <v>45203</v>
      </c>
      <c r="KH3" s="1419">
        <v>45204</v>
      </c>
      <c r="KI3" s="1419">
        <v>45205</v>
      </c>
      <c r="KJ3" s="1419">
        <v>45206</v>
      </c>
      <c r="KK3" s="1419">
        <v>45207</v>
      </c>
      <c r="KL3" s="1419">
        <v>45208</v>
      </c>
      <c r="KM3" s="1419">
        <v>45209</v>
      </c>
      <c r="KN3" s="1419">
        <v>45210</v>
      </c>
      <c r="KO3" s="1419">
        <v>45211</v>
      </c>
      <c r="KP3" s="1419">
        <v>45212</v>
      </c>
      <c r="KQ3" s="1419">
        <v>45213</v>
      </c>
      <c r="KR3" s="1419">
        <v>45214</v>
      </c>
      <c r="KS3" s="1419">
        <v>45215</v>
      </c>
      <c r="KT3" s="1419">
        <v>45216</v>
      </c>
      <c r="KU3" s="1419">
        <v>45217</v>
      </c>
      <c r="KV3" s="1419">
        <v>45218</v>
      </c>
      <c r="KW3" s="1419">
        <v>45219</v>
      </c>
      <c r="KX3" s="1419">
        <v>45220</v>
      </c>
      <c r="KY3" s="1419">
        <v>45221</v>
      </c>
      <c r="KZ3" s="1419">
        <v>45222</v>
      </c>
      <c r="LA3" s="1419">
        <v>45223</v>
      </c>
      <c r="LB3" s="1419">
        <v>45224</v>
      </c>
      <c r="LC3" s="1419">
        <v>45225</v>
      </c>
      <c r="LD3" s="1419">
        <v>45226</v>
      </c>
      <c r="LE3" s="1419">
        <v>45227</v>
      </c>
      <c r="LF3" s="1419">
        <v>45228</v>
      </c>
      <c r="LG3" s="1419">
        <v>45229</v>
      </c>
      <c r="LH3" s="1420">
        <v>45230</v>
      </c>
      <c r="LI3" s="1193">
        <v>45231</v>
      </c>
      <c r="LJ3" s="1194">
        <v>45232</v>
      </c>
      <c r="LK3" s="1194">
        <v>45233</v>
      </c>
      <c r="LL3" s="1194">
        <v>45234</v>
      </c>
      <c r="LM3" s="1194">
        <v>45235</v>
      </c>
      <c r="LN3" s="1194">
        <v>45236</v>
      </c>
      <c r="LO3" s="1194">
        <v>45237</v>
      </c>
      <c r="LP3" s="1194">
        <v>45238</v>
      </c>
      <c r="LQ3" s="1194">
        <v>45239</v>
      </c>
      <c r="LR3" s="1194">
        <v>45240</v>
      </c>
      <c r="LS3" s="1194">
        <v>45241</v>
      </c>
      <c r="LT3" s="1194">
        <v>45242</v>
      </c>
      <c r="LU3" s="1194">
        <v>45243</v>
      </c>
      <c r="LV3" s="1194">
        <v>45244</v>
      </c>
      <c r="LW3" s="1194">
        <v>45245</v>
      </c>
      <c r="LX3" s="1194">
        <v>45246</v>
      </c>
      <c r="LY3" s="1194">
        <v>45247</v>
      </c>
      <c r="LZ3" s="1194">
        <v>45248</v>
      </c>
      <c r="MA3" s="1194">
        <v>45249</v>
      </c>
      <c r="MB3" s="1194">
        <v>45250</v>
      </c>
      <c r="MC3" s="1194">
        <v>45251</v>
      </c>
      <c r="MD3" s="1194">
        <v>45252</v>
      </c>
      <c r="ME3" s="1194">
        <v>45253</v>
      </c>
      <c r="MF3" s="1194">
        <v>45254</v>
      </c>
      <c r="MG3" s="1194">
        <v>45255</v>
      </c>
      <c r="MH3" s="1194">
        <v>45256</v>
      </c>
      <c r="MI3" s="1194">
        <v>45257</v>
      </c>
      <c r="MJ3" s="1194">
        <v>45258</v>
      </c>
      <c r="MK3" s="1194">
        <v>45259</v>
      </c>
      <c r="ML3" s="1207">
        <v>45260</v>
      </c>
      <c r="MM3" s="1228">
        <v>45261</v>
      </c>
      <c r="MN3" s="1227">
        <v>45262</v>
      </c>
      <c r="MO3" s="1227">
        <v>45263</v>
      </c>
      <c r="MP3" s="1227">
        <v>45264</v>
      </c>
      <c r="MQ3" s="1227">
        <v>45265</v>
      </c>
      <c r="MR3" s="1227">
        <v>45266</v>
      </c>
      <c r="MS3" s="1227">
        <v>45267</v>
      </c>
      <c r="MT3" s="1227">
        <v>45268</v>
      </c>
      <c r="MU3" s="1227">
        <v>45269</v>
      </c>
      <c r="MV3" s="1227">
        <v>45270</v>
      </c>
      <c r="MW3" s="1227">
        <v>45271</v>
      </c>
      <c r="MX3" s="1227">
        <v>45272</v>
      </c>
      <c r="MY3" s="1227">
        <v>45273</v>
      </c>
      <c r="MZ3" s="1227">
        <v>45274</v>
      </c>
      <c r="NA3" s="1227">
        <v>45275</v>
      </c>
      <c r="NB3" s="1227">
        <v>45276</v>
      </c>
      <c r="NC3" s="1227">
        <v>45277</v>
      </c>
      <c r="ND3" s="1227">
        <v>45278</v>
      </c>
      <c r="NE3" s="1227">
        <v>45279</v>
      </c>
      <c r="NF3" s="1194">
        <v>45280</v>
      </c>
      <c r="NG3" s="1194">
        <v>45281</v>
      </c>
      <c r="NH3" s="1194">
        <v>45282</v>
      </c>
      <c r="NI3" s="1194">
        <v>45283</v>
      </c>
      <c r="NJ3" s="1194">
        <v>45284</v>
      </c>
      <c r="NK3" s="1194">
        <v>45285</v>
      </c>
      <c r="NL3" s="1194">
        <v>45286</v>
      </c>
      <c r="NM3" s="1194">
        <v>45287</v>
      </c>
      <c r="NN3" s="1194">
        <v>45288</v>
      </c>
      <c r="NO3" s="1194">
        <v>45289</v>
      </c>
      <c r="NP3" s="1194">
        <v>45290</v>
      </c>
      <c r="NQ3" s="1207">
        <v>45291</v>
      </c>
      <c r="NR3" s="1330"/>
      <c r="NS3" s="690"/>
      <c r="NT3" s="690"/>
      <c r="NU3" s="690"/>
      <c r="NV3" s="690"/>
      <c r="NW3" s="690"/>
      <c r="NX3" s="690"/>
      <c r="NY3" s="690"/>
      <c r="NZ3" s="690"/>
      <c r="OA3" s="690"/>
      <c r="OB3" s="690"/>
      <c r="OC3" s="690"/>
      <c r="OD3" s="690"/>
      <c r="OE3" s="690"/>
      <c r="OF3" s="690"/>
      <c r="OG3" s="690"/>
      <c r="OH3" s="690"/>
      <c r="OI3" s="690"/>
      <c r="OJ3" s="690"/>
      <c r="OK3" s="690"/>
      <c r="OL3" s="690"/>
      <c r="OM3" s="690"/>
      <c r="ON3" s="690"/>
      <c r="OO3" s="690"/>
      <c r="OP3" s="690"/>
      <c r="OQ3" s="690"/>
      <c r="OR3" s="690"/>
      <c r="OS3" s="690"/>
      <c r="OT3" s="690"/>
      <c r="OU3" s="690"/>
      <c r="OV3" s="690"/>
    </row>
    <row r="4" spans="1:412" ht="16.5" thickBot="1" x14ac:dyDescent="0.3">
      <c r="A4" s="1" t="s">
        <v>207</v>
      </c>
      <c r="B4" s="594" t="s">
        <v>95</v>
      </c>
      <c r="C4" s="599" t="str">
        <f t="shared" ref="C4:C9" si="0">LEFT(B4,FIND(" ",B4))</f>
        <v xml:space="preserve">Ихматуллаев </v>
      </c>
      <c r="D4" s="596">
        <v>6</v>
      </c>
      <c r="E4" s="596">
        <v>3</v>
      </c>
      <c r="F4" s="597" t="s">
        <v>51</v>
      </c>
      <c r="G4" s="659">
        <v>11</v>
      </c>
      <c r="H4" s="591" t="s">
        <v>301</v>
      </c>
      <c r="I4" s="592"/>
      <c r="J4" s="368">
        <v>1995</v>
      </c>
      <c r="K4" s="368" t="e">
        <f ca="1">SUM(#REF!:OFFSET(#REF!,0,DATEVALUE("31.12."&amp;(YEAR(TODAY())))-DATEVALUE("01.01."&amp;YEAR(TODAY()))))</f>
        <v>#REF!</v>
      </c>
      <c r="L4" s="368" t="e">
        <f ca="1">SUM(#REF!:OFFSET(#REF!,0,TODAY()-DATEVALUE("01.01."&amp;YEAR(TODAY()))))</f>
        <v>#REF!</v>
      </c>
      <c r="M4" s="364" t="e">
        <f ca="1">COUNTIF(#REF!:OFFSET(#REF!,0,TODAY()-DATEVALUE("01.01."&amp;YEAR(TODAY()))),$M$3)</f>
        <v>#REF!</v>
      </c>
      <c r="N4" s="364" t="e">
        <f ca="1">COUNTIFS(#REF!:OFFSET(#REF!,0,TODAY()-DATEVALUE("01.01."&amp;YEAR(TODAY()))),$N$3,#REF!:OFFSET(#REF!,0,TODAY()-DATEVALUE("01.01."&amp;YEAR(TODAY()))),"&lt;&gt;вс")</f>
        <v>#REF!</v>
      </c>
      <c r="O4" s="364" t="e">
        <f ca="1">COUNTIF(#REF!:OFFSET(#REF!,0,TODAY()-DATEVALUE("01.01."&amp;YEAR(TODAY()))),"БЛ")</f>
        <v>#REF!</v>
      </c>
      <c r="P4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4" s="268">
        <v>10.5</v>
      </c>
      <c r="R4" s="714">
        <v>10.5</v>
      </c>
      <c r="S4" s="720">
        <v>10.5</v>
      </c>
      <c r="T4" s="720">
        <v>5</v>
      </c>
      <c r="U4" s="466" t="s">
        <v>379</v>
      </c>
      <c r="V4" s="475" t="s">
        <v>379</v>
      </c>
      <c r="W4" s="475" t="s">
        <v>379</v>
      </c>
      <c r="X4" s="475" t="s">
        <v>379</v>
      </c>
      <c r="Y4" s="475" t="s">
        <v>379</v>
      </c>
      <c r="Z4" s="475" t="s">
        <v>379</v>
      </c>
      <c r="AA4" s="475" t="s">
        <v>379</v>
      </c>
      <c r="AB4" s="467" t="s">
        <v>379</v>
      </c>
      <c r="AC4" s="714"/>
      <c r="AD4" s="714"/>
      <c r="AE4" s="714"/>
      <c r="AF4" s="714"/>
      <c r="AG4" s="714"/>
      <c r="AH4" s="714">
        <v>5</v>
      </c>
      <c r="AI4" s="714">
        <v>10.5</v>
      </c>
      <c r="AJ4" s="714">
        <v>10.5</v>
      </c>
      <c r="AK4" s="714">
        <v>10.5</v>
      </c>
      <c r="AL4" s="714">
        <v>10.5</v>
      </c>
      <c r="AM4" s="714">
        <v>10.5</v>
      </c>
      <c r="AN4" s="714">
        <v>10.5</v>
      </c>
      <c r="AO4" s="714">
        <v>10.5</v>
      </c>
      <c r="AP4" s="714">
        <v>10.5</v>
      </c>
      <c r="AQ4" s="714">
        <v>10.5</v>
      </c>
      <c r="AR4" s="714">
        <v>10.5</v>
      </c>
      <c r="AS4" s="714">
        <v>10.5</v>
      </c>
      <c r="AT4" s="714">
        <v>10.5</v>
      </c>
      <c r="AU4" s="734">
        <v>5</v>
      </c>
      <c r="AV4" s="258" t="s">
        <v>379</v>
      </c>
      <c r="AW4" s="249" t="s">
        <v>379</v>
      </c>
      <c r="AX4" s="249" t="s">
        <v>379</v>
      </c>
      <c r="AY4" s="249" t="s">
        <v>379</v>
      </c>
      <c r="AZ4" s="249" t="s">
        <v>379</v>
      </c>
      <c r="BA4" s="249" t="s">
        <v>379</v>
      </c>
      <c r="BB4" s="249" t="s">
        <v>379</v>
      </c>
      <c r="BC4" s="249" t="s">
        <v>379</v>
      </c>
      <c r="BD4" s="249" t="s">
        <v>379</v>
      </c>
      <c r="BE4" s="249" t="s">
        <v>379</v>
      </c>
      <c r="BF4" s="249" t="s">
        <v>379</v>
      </c>
      <c r="BG4" s="249" t="s">
        <v>379</v>
      </c>
      <c r="BH4" s="249" t="s">
        <v>379</v>
      </c>
      <c r="BI4" s="249" t="s">
        <v>379</v>
      </c>
      <c r="BJ4" s="949">
        <v>5</v>
      </c>
      <c r="BK4" s="949">
        <v>10.5</v>
      </c>
      <c r="BL4" s="949">
        <v>10.5</v>
      </c>
      <c r="BM4" s="949">
        <v>10.5</v>
      </c>
      <c r="BN4" s="949">
        <v>10.5</v>
      </c>
      <c r="BO4" s="949">
        <v>10.5</v>
      </c>
      <c r="BP4" s="949">
        <v>10.5</v>
      </c>
      <c r="BQ4" s="949">
        <v>10.5</v>
      </c>
      <c r="BR4" s="949">
        <v>10.5</v>
      </c>
      <c r="BS4" s="747">
        <v>10.5</v>
      </c>
      <c r="BT4" s="949">
        <v>10.5</v>
      </c>
      <c r="BU4" s="949">
        <v>10.5</v>
      </c>
      <c r="BV4" s="949">
        <v>10.5</v>
      </c>
      <c r="BW4" s="267">
        <v>10.5</v>
      </c>
      <c r="BX4" s="268">
        <v>5</v>
      </c>
      <c r="BY4" s="758"/>
      <c r="BZ4" s="758"/>
      <c r="CA4" s="758"/>
      <c r="CB4" s="758"/>
      <c r="CC4" s="758"/>
      <c r="CD4" s="758"/>
      <c r="CE4" s="758"/>
      <c r="CF4" s="758"/>
      <c r="CG4" s="758"/>
      <c r="CH4" s="758"/>
      <c r="CI4" s="758"/>
      <c r="CJ4" s="758"/>
      <c r="CK4" s="758"/>
      <c r="CL4" s="758">
        <v>5</v>
      </c>
      <c r="CM4" s="758">
        <v>10.5</v>
      </c>
      <c r="CN4" s="758">
        <v>10.5</v>
      </c>
      <c r="CO4" s="758">
        <v>10.5</v>
      </c>
      <c r="CP4" s="758">
        <v>10.5</v>
      </c>
      <c r="CQ4" s="758">
        <v>10.5</v>
      </c>
      <c r="CR4" s="758">
        <v>10.5</v>
      </c>
      <c r="CS4" s="758">
        <v>10.5</v>
      </c>
      <c r="CT4" s="758">
        <v>10.5</v>
      </c>
      <c r="CU4" s="758">
        <v>10.5</v>
      </c>
      <c r="CV4" s="758">
        <v>10.5</v>
      </c>
      <c r="CW4" s="758">
        <v>10.5</v>
      </c>
      <c r="CX4" s="758">
        <v>10.5</v>
      </c>
      <c r="CY4" s="758">
        <v>5</v>
      </c>
      <c r="CZ4" s="473">
        <v>8</v>
      </c>
      <c r="DA4" s="577">
        <v>8</v>
      </c>
      <c r="DB4" s="577">
        <v>8</v>
      </c>
      <c r="DC4" s="473"/>
      <c r="DD4" s="577"/>
      <c r="DE4" s="577">
        <v>8</v>
      </c>
      <c r="DF4" s="577">
        <v>8</v>
      </c>
      <c r="DG4" s="577">
        <v>8</v>
      </c>
      <c r="DH4" s="577">
        <v>8</v>
      </c>
      <c r="DI4" s="577">
        <v>8</v>
      </c>
      <c r="DJ4" s="577"/>
      <c r="DK4" s="577"/>
      <c r="DL4" s="577">
        <v>8</v>
      </c>
      <c r="DM4" s="474">
        <v>8</v>
      </c>
      <c r="DN4" s="881">
        <v>5</v>
      </c>
      <c r="DO4" s="881">
        <v>10.5</v>
      </c>
      <c r="DP4" s="881">
        <v>10.5</v>
      </c>
      <c r="DQ4" s="881">
        <v>10.5</v>
      </c>
      <c r="DR4" s="881">
        <v>10.5</v>
      </c>
      <c r="DS4" s="881">
        <v>10.5</v>
      </c>
      <c r="DT4" s="881">
        <v>10.5</v>
      </c>
      <c r="DU4" s="881">
        <v>10.5</v>
      </c>
      <c r="DV4" s="881">
        <v>10.5</v>
      </c>
      <c r="DW4" s="881">
        <v>10.5</v>
      </c>
      <c r="DX4" s="881">
        <v>10.5</v>
      </c>
      <c r="DY4" s="881">
        <v>10.5</v>
      </c>
      <c r="DZ4" s="881">
        <v>10.5</v>
      </c>
      <c r="EA4" s="881">
        <v>10.5</v>
      </c>
      <c r="EB4" s="881">
        <v>5</v>
      </c>
      <c r="EC4" s="881"/>
      <c r="ED4" s="881"/>
      <c r="EE4" s="881"/>
      <c r="EF4" s="267"/>
      <c r="EG4" s="268"/>
      <c r="EH4" s="888"/>
      <c r="EI4" s="888"/>
      <c r="EJ4" s="888"/>
      <c r="EK4" s="888"/>
      <c r="EL4" s="888"/>
      <c r="EM4" s="888"/>
      <c r="EN4" s="888"/>
      <c r="EO4" s="888"/>
      <c r="EP4" s="858"/>
      <c r="EQ4" s="859"/>
      <c r="ER4" s="859"/>
      <c r="ES4" s="859"/>
      <c r="ET4" s="859"/>
      <c r="EU4" s="859"/>
      <c r="EV4" s="859"/>
      <c r="EW4" s="860">
        <v>5</v>
      </c>
      <c r="EX4" s="888">
        <v>10.5</v>
      </c>
      <c r="EY4" s="888">
        <v>10.5</v>
      </c>
      <c r="EZ4" s="888">
        <v>10.5</v>
      </c>
      <c r="FA4" s="888">
        <v>10.5</v>
      </c>
      <c r="FB4" s="888">
        <v>10.5</v>
      </c>
      <c r="FC4" s="888">
        <v>10.5</v>
      </c>
      <c r="FD4" s="895">
        <v>10.5</v>
      </c>
      <c r="FE4" s="896">
        <v>10.5</v>
      </c>
      <c r="FF4" s="896">
        <v>10.5</v>
      </c>
      <c r="FG4" s="896">
        <v>10.5</v>
      </c>
      <c r="FH4" s="896">
        <v>10.5</v>
      </c>
      <c r="FI4" s="896">
        <v>10.5</v>
      </c>
      <c r="FJ4" s="896">
        <v>10.5</v>
      </c>
      <c r="FK4" s="897">
        <v>5</v>
      </c>
      <c r="FL4" s="888"/>
      <c r="FM4" s="758"/>
      <c r="FN4" s="758"/>
      <c r="FO4" s="758"/>
      <c r="FP4" s="758"/>
      <c r="FQ4" s="758"/>
      <c r="FR4" s="758">
        <v>5</v>
      </c>
      <c r="FS4" s="758">
        <v>10.5</v>
      </c>
      <c r="FT4" s="758">
        <v>10.5</v>
      </c>
      <c r="FU4" s="758">
        <v>10.5</v>
      </c>
      <c r="FV4" s="758">
        <v>10.5</v>
      </c>
      <c r="FW4" s="758">
        <v>10.5</v>
      </c>
      <c r="FX4" s="758">
        <v>10.5</v>
      </c>
      <c r="FY4" s="758">
        <v>10.5</v>
      </c>
      <c r="FZ4" s="758">
        <v>10.5</v>
      </c>
      <c r="GA4" s="758">
        <v>10.5</v>
      </c>
      <c r="GB4" s="758">
        <v>10.5</v>
      </c>
      <c r="GC4" s="758">
        <v>10.5</v>
      </c>
      <c r="GD4" s="758">
        <v>10.5</v>
      </c>
      <c r="GE4" s="758">
        <v>10.5</v>
      </c>
      <c r="GF4" s="758">
        <v>5</v>
      </c>
      <c r="GG4" s="758"/>
      <c r="GH4" s="758"/>
      <c r="GI4" s="758"/>
      <c r="GJ4" s="758"/>
      <c r="GK4" s="758"/>
      <c r="GL4" s="758"/>
      <c r="GM4" s="758"/>
      <c r="GN4" s="758"/>
      <c r="GO4" s="836"/>
      <c r="GP4" s="268"/>
      <c r="GQ4" s="996"/>
      <c r="GR4" s="996"/>
      <c r="GS4" s="996"/>
      <c r="GT4" s="996">
        <v>5</v>
      </c>
      <c r="GU4" s="996">
        <v>10.5</v>
      </c>
      <c r="GV4" s="996">
        <v>10.5</v>
      </c>
      <c r="GW4" s="996">
        <v>10.5</v>
      </c>
      <c r="GX4" s="996">
        <v>10.5</v>
      </c>
      <c r="GY4" s="996">
        <v>10.5</v>
      </c>
      <c r="GZ4" s="996">
        <v>10.5</v>
      </c>
      <c r="HA4" s="996">
        <v>10.5</v>
      </c>
      <c r="HB4" s="996">
        <v>10.5</v>
      </c>
      <c r="HC4" s="996">
        <v>10.5</v>
      </c>
      <c r="HD4" s="996">
        <v>10.5</v>
      </c>
      <c r="HE4" s="996">
        <v>10.5</v>
      </c>
      <c r="HF4" s="996">
        <v>10.5</v>
      </c>
      <c r="HG4" s="996">
        <v>10.5</v>
      </c>
      <c r="HH4" s="996">
        <v>5</v>
      </c>
      <c r="HI4" s="473" t="s">
        <v>362</v>
      </c>
      <c r="HJ4" s="577" t="s">
        <v>362</v>
      </c>
      <c r="HK4" s="577" t="s">
        <v>362</v>
      </c>
      <c r="HL4" s="577" t="s">
        <v>362</v>
      </c>
      <c r="HM4" s="577" t="s">
        <v>362</v>
      </c>
      <c r="HN4" s="577" t="s">
        <v>362</v>
      </c>
      <c r="HO4" s="577" t="s">
        <v>362</v>
      </c>
      <c r="HP4" s="577" t="s">
        <v>362</v>
      </c>
      <c r="HQ4" s="577" t="s">
        <v>362</v>
      </c>
      <c r="HR4" s="577" t="s">
        <v>362</v>
      </c>
      <c r="HS4" s="577" t="s">
        <v>362</v>
      </c>
      <c r="HT4" s="577" t="s">
        <v>362</v>
      </c>
      <c r="HU4" s="473" t="s">
        <v>362</v>
      </c>
      <c r="HV4" s="577" t="s">
        <v>362</v>
      </c>
      <c r="HW4" s="577" t="s">
        <v>362</v>
      </c>
      <c r="HX4" s="577" t="s">
        <v>362</v>
      </c>
      <c r="HY4" s="577" t="s">
        <v>362</v>
      </c>
      <c r="HZ4" s="577" t="s">
        <v>362</v>
      </c>
      <c r="IA4" s="577" t="s">
        <v>362</v>
      </c>
      <c r="IB4" s="577" t="s">
        <v>362</v>
      </c>
      <c r="IC4" s="577" t="s">
        <v>362</v>
      </c>
      <c r="ID4" s="577" t="s">
        <v>362</v>
      </c>
      <c r="IE4" s="577" t="s">
        <v>362</v>
      </c>
      <c r="IF4" s="577" t="s">
        <v>362</v>
      </c>
      <c r="IG4" s="577" t="s">
        <v>362</v>
      </c>
      <c r="IH4" s="577" t="s">
        <v>362</v>
      </c>
      <c r="II4" s="577" t="s">
        <v>362</v>
      </c>
      <c r="IJ4" s="577" t="s">
        <v>362</v>
      </c>
      <c r="IK4" s="577" t="s">
        <v>362</v>
      </c>
      <c r="IL4" s="577" t="s">
        <v>362</v>
      </c>
      <c r="IM4" s="577" t="s">
        <v>362</v>
      </c>
      <c r="IN4" s="577" t="s">
        <v>362</v>
      </c>
      <c r="IO4" s="577" t="s">
        <v>362</v>
      </c>
      <c r="IP4" s="577" t="s">
        <v>362</v>
      </c>
      <c r="IQ4" s="474" t="s">
        <v>362</v>
      </c>
      <c r="IR4" s="1159"/>
      <c r="IS4" s="1159"/>
      <c r="IT4" s="1159"/>
      <c r="IU4" s="1159"/>
      <c r="IV4" s="1159"/>
      <c r="IW4" s="1159"/>
      <c r="IX4" s="1159">
        <v>5</v>
      </c>
      <c r="IY4" s="267">
        <v>10.5</v>
      </c>
      <c r="IZ4" s="1142">
        <v>10.5</v>
      </c>
      <c r="JA4" s="1143">
        <v>10.5</v>
      </c>
      <c r="JB4" s="1144">
        <v>10.5</v>
      </c>
      <c r="JC4" s="1159">
        <v>10.5</v>
      </c>
      <c r="JD4" s="1159">
        <v>10.5</v>
      </c>
      <c r="JE4" s="1159">
        <v>10.5</v>
      </c>
      <c r="JF4" s="1159">
        <v>10.5</v>
      </c>
      <c r="JG4" s="1159">
        <v>10.5</v>
      </c>
      <c r="JH4" s="1159">
        <v>10.5</v>
      </c>
      <c r="JI4" s="1159">
        <v>10.5</v>
      </c>
      <c r="JJ4" s="1159">
        <v>10.5</v>
      </c>
      <c r="JK4" s="1159">
        <v>10.5</v>
      </c>
      <c r="JL4" s="1159">
        <v>5</v>
      </c>
      <c r="JM4" s="1159"/>
      <c r="JN4" s="1159"/>
      <c r="JO4" s="1159"/>
      <c r="JP4" s="1159"/>
      <c r="JQ4" s="1159"/>
      <c r="JR4" s="1159"/>
      <c r="JS4" s="1159"/>
      <c r="JT4" s="1159"/>
      <c r="JU4" s="1159"/>
      <c r="JV4" s="1159"/>
      <c r="JW4" s="1159"/>
      <c r="JX4" s="1159"/>
      <c r="JY4" s="1159"/>
      <c r="JZ4" s="1159">
        <v>5</v>
      </c>
      <c r="KA4" s="1159">
        <v>10.5</v>
      </c>
      <c r="KB4" s="1159">
        <v>10.5</v>
      </c>
      <c r="KC4" s="1230">
        <v>10.5</v>
      </c>
      <c r="KD4" s="268">
        <v>10.5</v>
      </c>
      <c r="KE4" s="1230">
        <v>10.5</v>
      </c>
      <c r="KF4" s="1230">
        <v>10.5</v>
      </c>
      <c r="KG4" s="1230">
        <v>10.5</v>
      </c>
      <c r="KH4" s="1230">
        <v>10.5</v>
      </c>
      <c r="KI4" s="1230">
        <v>10.5</v>
      </c>
      <c r="KJ4" s="1230">
        <v>10.5</v>
      </c>
      <c r="KK4" s="1230">
        <v>10.5</v>
      </c>
      <c r="KL4" s="1230">
        <v>10.5</v>
      </c>
      <c r="KM4" s="1230">
        <v>10.5</v>
      </c>
      <c r="KN4" s="1230">
        <v>5</v>
      </c>
      <c r="KO4" s="1230"/>
      <c r="KP4" s="1230"/>
      <c r="KQ4" s="1230"/>
      <c r="KR4" s="1230"/>
      <c r="KS4" s="268"/>
      <c r="KT4" s="1234"/>
      <c r="KU4" s="1234"/>
      <c r="KV4" s="392"/>
      <c r="KW4" s="686"/>
      <c r="KX4" s="1230"/>
      <c r="KY4" s="1230"/>
      <c r="KZ4" s="1230"/>
      <c r="LA4" s="1230"/>
      <c r="LB4" s="1230">
        <v>5</v>
      </c>
      <c r="LC4" s="1230">
        <v>10.5</v>
      </c>
      <c r="LD4" s="1234">
        <v>10.5</v>
      </c>
      <c r="LE4" s="1234">
        <v>10.5</v>
      </c>
      <c r="LF4" s="1234">
        <v>10.5</v>
      </c>
      <c r="LG4" s="1234">
        <v>10.5</v>
      </c>
      <c r="LH4" s="1417">
        <v>10.5</v>
      </c>
      <c r="LI4" s="268">
        <v>10.5</v>
      </c>
      <c r="LJ4" s="1159">
        <v>10.5</v>
      </c>
      <c r="LK4" s="1159">
        <v>10.5</v>
      </c>
      <c r="LL4" s="1159">
        <v>10.5</v>
      </c>
      <c r="LM4" s="1159">
        <v>10.5</v>
      </c>
      <c r="LN4" s="1159">
        <v>10.5</v>
      </c>
      <c r="LO4" s="1159">
        <v>10.5</v>
      </c>
      <c r="LP4" s="1159">
        <v>5</v>
      </c>
      <c r="LQ4" s="1159"/>
      <c r="LR4" s="1159"/>
      <c r="LS4" s="1159"/>
      <c r="LT4" s="1159"/>
      <c r="LU4" s="1159"/>
      <c r="LV4" s="1159"/>
      <c r="LW4" s="1159"/>
      <c r="LX4" s="1159"/>
      <c r="LY4" s="1159"/>
      <c r="LZ4" s="1159"/>
      <c r="MA4" s="1159"/>
      <c r="MB4" s="1159"/>
      <c r="MC4" s="1159"/>
      <c r="MD4" s="1159">
        <v>5</v>
      </c>
      <c r="ME4" s="1159">
        <v>10.5</v>
      </c>
      <c r="MF4" s="1159">
        <v>10.5</v>
      </c>
      <c r="MG4" s="1159">
        <v>10.5</v>
      </c>
      <c r="MH4" s="1159">
        <v>10.5</v>
      </c>
      <c r="MI4" s="1159">
        <v>10.5</v>
      </c>
      <c r="MJ4" s="1159">
        <v>10.5</v>
      </c>
      <c r="MK4" s="1159">
        <v>10.5</v>
      </c>
      <c r="ML4" s="267">
        <v>10.5</v>
      </c>
      <c r="MM4" s="1159">
        <v>10.5</v>
      </c>
      <c r="MN4" s="1159">
        <v>10.5</v>
      </c>
      <c r="MO4" s="1159">
        <v>10.5</v>
      </c>
      <c r="MP4" s="1159">
        <v>10.5</v>
      </c>
      <c r="MQ4" s="1159">
        <v>10.5</v>
      </c>
      <c r="MR4" s="1159">
        <v>5</v>
      </c>
      <c r="MS4" s="1159"/>
      <c r="MT4" s="1159"/>
      <c r="MU4" s="1159"/>
      <c r="MV4" s="1159"/>
      <c r="MW4" s="1159"/>
      <c r="MX4" s="1159"/>
      <c r="MY4" s="1159"/>
      <c r="MZ4" s="1159"/>
      <c r="NA4" s="1159"/>
      <c r="NB4" s="1159"/>
      <c r="NC4" s="1159"/>
      <c r="ND4" s="1159"/>
      <c r="NE4" s="1159"/>
      <c r="NF4" s="473">
        <v>5</v>
      </c>
      <c r="NG4" s="577">
        <v>10.5</v>
      </c>
      <c r="NH4" s="577">
        <v>10.5</v>
      </c>
      <c r="NI4" s="577">
        <v>10.5</v>
      </c>
      <c r="NJ4" s="577">
        <v>10.5</v>
      </c>
      <c r="NK4" s="577">
        <v>10.5</v>
      </c>
      <c r="NL4" s="577">
        <v>10.5</v>
      </c>
      <c r="NM4" s="577">
        <v>10.5</v>
      </c>
      <c r="NN4" s="577">
        <v>10.5</v>
      </c>
      <c r="NO4" s="577">
        <v>10.5</v>
      </c>
      <c r="NP4" s="577">
        <v>10.5</v>
      </c>
      <c r="NQ4" s="474">
        <v>10.5</v>
      </c>
      <c r="NR4" s="81">
        <f>SUM(Q4:NQ4)</f>
        <v>1827.5</v>
      </c>
      <c r="NU4" s="81"/>
      <c r="NV4" s="81"/>
      <c r="NW4" s="81"/>
      <c r="NX4" s="81"/>
      <c r="NY4" s="81"/>
      <c r="NZ4" s="81"/>
      <c r="OA4" s="81"/>
      <c r="OB4" s="81"/>
      <c r="OC4" s="81"/>
      <c r="OD4" s="81"/>
      <c r="OE4" s="81"/>
      <c r="OF4" s="81"/>
      <c r="OG4" s="81"/>
      <c r="OH4" s="81"/>
      <c r="OI4" s="81"/>
      <c r="OJ4" s="81"/>
      <c r="OK4" s="81"/>
      <c r="OL4" s="81"/>
      <c r="OM4" s="81"/>
      <c r="ON4" s="81"/>
      <c r="OO4" s="81"/>
      <c r="OP4" s="81"/>
      <c r="OQ4" s="81"/>
      <c r="OR4" s="81"/>
      <c r="OS4" s="81"/>
      <c r="OT4" s="81"/>
      <c r="OU4" s="81"/>
      <c r="OV4" s="92"/>
    </row>
    <row r="5" spans="1:412" ht="16.5" thickBot="1" x14ac:dyDescent="0.3">
      <c r="A5" s="1"/>
      <c r="B5" s="594" t="s">
        <v>77</v>
      </c>
      <c r="C5" s="598" t="str">
        <f t="shared" si="0"/>
        <v xml:space="preserve">Гузаров </v>
      </c>
      <c r="D5" s="596">
        <v>8</v>
      </c>
      <c r="E5" s="596">
        <v>1</v>
      </c>
      <c r="F5" s="597" t="s">
        <v>48</v>
      </c>
      <c r="G5" s="661">
        <v>5</v>
      </c>
      <c r="H5" s="591" t="s">
        <v>301</v>
      </c>
      <c r="I5" s="592"/>
      <c r="J5" s="368">
        <v>1995</v>
      </c>
      <c r="K5" s="368" t="e">
        <f ca="1">SUM(#REF!:OFFSET(#REF!,0,DATEVALUE("31.12."&amp;(YEAR(TODAY())))-DATEVALUE("01.01."&amp;YEAR(TODAY()))))</f>
        <v>#REF!</v>
      </c>
      <c r="L5" s="368" t="e">
        <f ca="1">SUM(#REF!:OFFSET(#REF!,0,TODAY()-DATEVALUE("01.01."&amp;YEAR(TODAY()))))</f>
        <v>#REF!</v>
      </c>
      <c r="M5" s="364" t="e">
        <f ca="1">COUNTIF(#REF!:OFFSET(#REF!,0,TODAY()-DATEVALUE("01.01."&amp;YEAR(TODAY()))),$M$3)</f>
        <v>#REF!</v>
      </c>
      <c r="N5" s="364" t="e">
        <f ca="1">COUNTIFS(#REF!:OFFSET(#REF!,0,TODAY()-DATEVALUE("01.01."&amp;YEAR(TODAY()))),$N$3,#REF!:OFFSET(#REF!,0,TODAY()-DATEVALUE("01.01."&amp;YEAR(TODAY()))),"&lt;&gt;вс")</f>
        <v>#REF!</v>
      </c>
      <c r="O5" s="364" t="e">
        <f ca="1">COUNTIF(#REF!:OFFSET(#REF!,0,TODAY()-DATEVALUE("01.01."&amp;YEAR(TODAY()))),"БЛ")</f>
        <v>#REF!</v>
      </c>
      <c r="P5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5" s="457">
        <v>10.5</v>
      </c>
      <c r="R5" s="356">
        <v>10.5</v>
      </c>
      <c r="S5" s="356">
        <v>10.5</v>
      </c>
      <c r="T5" s="356">
        <v>5</v>
      </c>
      <c r="U5" s="714"/>
      <c r="V5" s="714"/>
      <c r="W5" s="714"/>
      <c r="X5" s="714"/>
      <c r="Y5" s="714"/>
      <c r="Z5" s="714"/>
      <c r="AA5" s="714"/>
      <c r="AB5" s="714"/>
      <c r="AC5" s="714"/>
      <c r="AD5" s="714"/>
      <c r="AE5" s="714"/>
      <c r="AF5" s="714"/>
      <c r="AG5" s="714"/>
      <c r="AH5" s="303">
        <v>5</v>
      </c>
      <c r="AI5" s="303">
        <v>10.5</v>
      </c>
      <c r="AJ5" s="303">
        <v>10.5</v>
      </c>
      <c r="AK5" s="303">
        <v>10.5</v>
      </c>
      <c r="AL5" s="303">
        <v>10.5</v>
      </c>
      <c r="AM5" s="303">
        <v>10.5</v>
      </c>
      <c r="AN5" s="303">
        <v>10.5</v>
      </c>
      <c r="AO5" s="303">
        <v>10.5</v>
      </c>
      <c r="AP5" s="303">
        <v>10.5</v>
      </c>
      <c r="AQ5" s="303">
        <v>10.5</v>
      </c>
      <c r="AR5" s="303">
        <v>10.5</v>
      </c>
      <c r="AS5" s="303">
        <v>10.5</v>
      </c>
      <c r="AT5" s="303">
        <v>10.5</v>
      </c>
      <c r="AU5" s="303">
        <v>10.5</v>
      </c>
      <c r="AV5" s="315">
        <v>5</v>
      </c>
      <c r="AW5" s="949"/>
      <c r="AX5" s="949"/>
      <c r="AY5" s="949"/>
      <c r="AZ5" s="949"/>
      <c r="BA5" s="949"/>
      <c r="BB5" s="949"/>
      <c r="BC5" s="949"/>
      <c r="BD5" s="949"/>
      <c r="BE5" s="949"/>
      <c r="BF5" s="949"/>
      <c r="BG5" s="949"/>
      <c r="BH5" s="949"/>
      <c r="BI5" s="949"/>
      <c r="BJ5" s="473" t="s">
        <v>362</v>
      </c>
      <c r="BK5" s="577" t="s">
        <v>362</v>
      </c>
      <c r="BL5" s="577" t="s">
        <v>362</v>
      </c>
      <c r="BM5" s="577" t="s">
        <v>362</v>
      </c>
      <c r="BN5" s="577" t="s">
        <v>362</v>
      </c>
      <c r="BO5" s="577" t="s">
        <v>362</v>
      </c>
      <c r="BP5" s="577" t="s">
        <v>362</v>
      </c>
      <c r="BQ5" s="305">
        <v>5</v>
      </c>
      <c r="BR5" s="305">
        <v>10.5</v>
      </c>
      <c r="BS5" s="305">
        <v>10.5</v>
      </c>
      <c r="BT5" s="305">
        <v>10.5</v>
      </c>
      <c r="BU5" s="305">
        <v>10.5</v>
      </c>
      <c r="BV5" s="305">
        <v>10.5</v>
      </c>
      <c r="BW5" s="314">
        <v>10.5</v>
      </c>
      <c r="BX5" s="311">
        <v>5</v>
      </c>
      <c r="BY5" s="758"/>
      <c r="BZ5" s="758"/>
      <c r="CA5" s="758"/>
      <c r="CB5" s="758"/>
      <c r="CC5" s="758"/>
      <c r="CD5" s="758"/>
      <c r="CE5" s="758"/>
      <c r="CF5" s="758"/>
      <c r="CG5" s="758"/>
      <c r="CH5" s="758"/>
      <c r="CI5" s="758"/>
      <c r="CJ5" s="758"/>
      <c r="CK5" s="758"/>
      <c r="CL5" s="775">
        <v>5</v>
      </c>
      <c r="CM5" s="775">
        <v>10.5</v>
      </c>
      <c r="CN5" s="775">
        <v>10.5</v>
      </c>
      <c r="CO5" s="775">
        <v>10.5</v>
      </c>
      <c r="CP5" s="775">
        <v>10.5</v>
      </c>
      <c r="CQ5" s="775">
        <v>10.5</v>
      </c>
      <c r="CR5" s="775">
        <v>10.5</v>
      </c>
      <c r="CS5" s="775">
        <v>10.5</v>
      </c>
      <c r="CT5" s="775">
        <v>10.5</v>
      </c>
      <c r="CU5" s="775">
        <v>10.5</v>
      </c>
      <c r="CV5" s="775">
        <v>10.5</v>
      </c>
      <c r="CW5" s="775">
        <v>10.5</v>
      </c>
      <c r="CX5" s="775">
        <v>10.5</v>
      </c>
      <c r="CY5" s="775">
        <v>10.5</v>
      </c>
      <c r="CZ5" s="775">
        <v>5</v>
      </c>
      <c r="DA5" s="758"/>
      <c r="DB5" s="836"/>
      <c r="DC5" s="268"/>
      <c r="DD5" s="881"/>
      <c r="DE5" s="881"/>
      <c r="DF5" s="881"/>
      <c r="DG5" s="881"/>
      <c r="DH5" s="881"/>
      <c r="DI5" s="881"/>
      <c r="DJ5" s="881"/>
      <c r="DK5" s="881"/>
      <c r="DL5" s="881"/>
      <c r="DM5" s="881"/>
      <c r="DN5" s="321">
        <v>5</v>
      </c>
      <c r="DO5" s="321">
        <v>10.5</v>
      </c>
      <c r="DP5" s="321">
        <v>10.5</v>
      </c>
      <c r="DQ5" s="321">
        <v>10.5</v>
      </c>
      <c r="DR5" s="321">
        <v>10.5</v>
      </c>
      <c r="DS5" s="321">
        <v>10.5</v>
      </c>
      <c r="DT5" s="321">
        <v>10.5</v>
      </c>
      <c r="DU5" s="321">
        <v>10.5</v>
      </c>
      <c r="DV5" s="321">
        <v>10.5</v>
      </c>
      <c r="DW5" s="321">
        <v>10.5</v>
      </c>
      <c r="DX5" s="321">
        <v>10.5</v>
      </c>
      <c r="DY5" s="321">
        <v>10.5</v>
      </c>
      <c r="DZ5" s="321">
        <v>10.5</v>
      </c>
      <c r="EA5" s="321">
        <v>10.5</v>
      </c>
      <c r="EB5" s="321">
        <v>5</v>
      </c>
      <c r="EC5" s="881"/>
      <c r="ED5" s="881"/>
      <c r="EE5" s="881"/>
      <c r="EF5" s="267"/>
      <c r="EG5" s="268"/>
      <c r="EH5" s="888"/>
      <c r="EI5" s="888"/>
      <c r="EJ5" s="888"/>
      <c r="EK5" s="888"/>
      <c r="EL5" s="888"/>
      <c r="EM5" s="888"/>
      <c r="EN5" s="888"/>
      <c r="EO5" s="888"/>
      <c r="EP5" s="910">
        <v>5</v>
      </c>
      <c r="EQ5" s="910">
        <v>10.5</v>
      </c>
      <c r="ER5" s="910">
        <v>10.5</v>
      </c>
      <c r="ES5" s="910">
        <v>10.5</v>
      </c>
      <c r="ET5" s="910">
        <v>10.5</v>
      </c>
      <c r="EU5" s="910">
        <v>10.5</v>
      </c>
      <c r="EV5" s="910">
        <v>10.5</v>
      </c>
      <c r="EW5" s="910">
        <v>10.5</v>
      </c>
      <c r="EX5" s="910">
        <v>10.5</v>
      </c>
      <c r="EY5" s="910">
        <v>10.5</v>
      </c>
      <c r="EZ5" s="902">
        <v>10.5</v>
      </c>
      <c r="FA5" s="902">
        <v>10.5</v>
      </c>
      <c r="FB5" s="902">
        <v>10.5</v>
      </c>
      <c r="FC5" s="902">
        <v>10.5</v>
      </c>
      <c r="FD5" s="863">
        <v>5</v>
      </c>
      <c r="FE5" s="888"/>
      <c r="FF5" s="888"/>
      <c r="FG5" s="888"/>
      <c r="FH5" s="888"/>
      <c r="FI5" s="888"/>
      <c r="FJ5" s="888"/>
      <c r="FK5" s="267"/>
      <c r="FL5" s="888"/>
      <c r="FM5" s="758"/>
      <c r="FN5" s="758"/>
      <c r="FO5" s="758"/>
      <c r="FP5" s="758"/>
      <c r="FQ5" s="758"/>
      <c r="FR5" s="758">
        <v>5</v>
      </c>
      <c r="FS5" s="758">
        <v>10.5</v>
      </c>
      <c r="FT5" s="758">
        <v>10.5</v>
      </c>
      <c r="FU5" s="758">
        <v>10.5</v>
      </c>
      <c r="FV5" s="758">
        <v>10.5</v>
      </c>
      <c r="FW5" s="758">
        <v>10.5</v>
      </c>
      <c r="FX5" s="758">
        <v>10.5</v>
      </c>
      <c r="FY5" s="758">
        <v>10.5</v>
      </c>
      <c r="FZ5" s="758">
        <v>10.5</v>
      </c>
      <c r="GA5" s="758">
        <v>10.5</v>
      </c>
      <c r="GB5" s="758">
        <v>10.5</v>
      </c>
      <c r="GC5" s="758">
        <v>10.5</v>
      </c>
      <c r="GD5" s="758">
        <v>10.5</v>
      </c>
      <c r="GE5" s="758">
        <v>10.5</v>
      </c>
      <c r="GF5" s="758">
        <v>5</v>
      </c>
      <c r="GG5" s="758"/>
      <c r="GH5" s="758"/>
      <c r="GI5" s="758"/>
      <c r="GJ5" s="758"/>
      <c r="GK5" s="758"/>
      <c r="GL5" s="758"/>
      <c r="GM5" s="758"/>
      <c r="GN5" s="758"/>
      <c r="GO5" s="836"/>
      <c r="GP5" s="268"/>
      <c r="GQ5" s="996"/>
      <c r="GR5" s="996"/>
      <c r="GS5" s="996"/>
      <c r="GT5" s="996">
        <v>5</v>
      </c>
      <c r="GU5" s="996">
        <v>10.5</v>
      </c>
      <c r="GV5" s="996">
        <v>10.5</v>
      </c>
      <c r="GW5" s="996">
        <v>10.5</v>
      </c>
      <c r="GX5" s="996">
        <v>10.5</v>
      </c>
      <c r="GY5" s="996">
        <v>10.5</v>
      </c>
      <c r="GZ5" s="996">
        <v>10.5</v>
      </c>
      <c r="HA5" s="461">
        <v>5</v>
      </c>
      <c r="HB5" s="462">
        <v>10.5</v>
      </c>
      <c r="HC5" s="462">
        <v>10.5</v>
      </c>
      <c r="HD5" s="463">
        <v>6.5</v>
      </c>
      <c r="HE5" s="996">
        <v>10.5</v>
      </c>
      <c r="HF5" s="996">
        <v>10.5</v>
      </c>
      <c r="HG5" s="996">
        <v>10.5</v>
      </c>
      <c r="HH5" s="996">
        <v>5</v>
      </c>
      <c r="HI5" s="996"/>
      <c r="HJ5" s="996"/>
      <c r="HK5" s="996"/>
      <c r="HL5" s="996"/>
      <c r="HM5" s="996"/>
      <c r="HN5" s="996"/>
      <c r="HO5" s="996"/>
      <c r="HP5" s="996"/>
      <c r="HQ5" s="996"/>
      <c r="HR5" s="996"/>
      <c r="HS5" s="996"/>
      <c r="HT5" s="1159"/>
      <c r="HU5" s="268"/>
      <c r="HV5" s="249" t="s">
        <v>379</v>
      </c>
      <c r="HW5" s="249" t="s">
        <v>379</v>
      </c>
      <c r="HX5" s="249" t="s">
        <v>379</v>
      </c>
      <c r="HY5" s="249" t="s">
        <v>379</v>
      </c>
      <c r="HZ5" s="249" t="s">
        <v>379</v>
      </c>
      <c r="IA5" s="249" t="s">
        <v>379</v>
      </c>
      <c r="IB5" s="249" t="s">
        <v>379</v>
      </c>
      <c r="IC5" s="249" t="s">
        <v>379</v>
      </c>
      <c r="ID5" s="249" t="s">
        <v>379</v>
      </c>
      <c r="IE5" s="249" t="s">
        <v>379</v>
      </c>
      <c r="IF5" s="249" t="s">
        <v>379</v>
      </c>
      <c r="IG5" s="249" t="s">
        <v>379</v>
      </c>
      <c r="IH5" s="249" t="s">
        <v>379</v>
      </c>
      <c r="II5" s="249" t="s">
        <v>379</v>
      </c>
      <c r="IJ5" s="249" t="s">
        <v>379</v>
      </c>
      <c r="IK5" s="249" t="s">
        <v>379</v>
      </c>
      <c r="IL5" s="249" t="s">
        <v>379</v>
      </c>
      <c r="IM5" s="249" t="s">
        <v>379</v>
      </c>
      <c r="IN5" s="249" t="s">
        <v>379</v>
      </c>
      <c r="IO5" s="249" t="s">
        <v>379</v>
      </c>
      <c r="IP5" s="249" t="s">
        <v>379</v>
      </c>
      <c r="IQ5" s="249" t="s">
        <v>379</v>
      </c>
      <c r="IR5" s="249" t="s">
        <v>379</v>
      </c>
      <c r="IS5" s="249" t="s">
        <v>379</v>
      </c>
      <c r="IT5" s="249" t="s">
        <v>379</v>
      </c>
      <c r="IU5" s="249" t="s">
        <v>379</v>
      </c>
      <c r="IV5" s="249" t="s">
        <v>379</v>
      </c>
      <c r="IW5" s="249" t="s">
        <v>379</v>
      </c>
      <c r="IX5" s="249" t="s">
        <v>379</v>
      </c>
      <c r="IY5" s="253" t="s">
        <v>379</v>
      </c>
      <c r="IZ5" s="258" t="s">
        <v>379</v>
      </c>
      <c r="JA5" s="249" t="s">
        <v>379</v>
      </c>
      <c r="JB5" s="249" t="s">
        <v>379</v>
      </c>
      <c r="JC5" s="249" t="s">
        <v>379</v>
      </c>
      <c r="JD5" s="249" t="s">
        <v>379</v>
      </c>
      <c r="JE5" s="1117">
        <v>5</v>
      </c>
      <c r="JF5" s="1117">
        <v>10.5</v>
      </c>
      <c r="JG5" s="1148">
        <v>10.5</v>
      </c>
      <c r="JH5" s="1149">
        <v>10.5</v>
      </c>
      <c r="JI5" s="1150">
        <v>10.5</v>
      </c>
      <c r="JJ5" s="1133">
        <v>10.5</v>
      </c>
      <c r="JK5" s="1117">
        <v>10.5</v>
      </c>
      <c r="JL5" s="1153">
        <v>10.5</v>
      </c>
      <c r="JM5" s="1152">
        <v>10.5</v>
      </c>
      <c r="JN5" s="1152">
        <v>10.5</v>
      </c>
      <c r="JO5" s="1152">
        <v>10.5</v>
      </c>
      <c r="JP5" s="1152">
        <v>10.5</v>
      </c>
      <c r="JQ5" s="1152">
        <v>10.5</v>
      </c>
      <c r="JR5" s="1152">
        <v>10.5</v>
      </c>
      <c r="JS5" s="507">
        <v>5</v>
      </c>
      <c r="JT5" s="1159"/>
      <c r="JU5" s="1159"/>
      <c r="JV5" s="1159"/>
      <c r="JW5" s="1159"/>
      <c r="JX5" s="1159"/>
      <c r="JY5" s="1159"/>
      <c r="JZ5" s="1159" t="s">
        <v>362</v>
      </c>
      <c r="KA5" s="1230" t="s">
        <v>362</v>
      </c>
      <c r="KB5" s="1230" t="s">
        <v>362</v>
      </c>
      <c r="KC5" s="1230" t="s">
        <v>362</v>
      </c>
      <c r="KD5" s="268" t="s">
        <v>362</v>
      </c>
      <c r="KE5" s="1230" t="s">
        <v>362</v>
      </c>
      <c r="KF5" s="1230" t="s">
        <v>362</v>
      </c>
      <c r="KG5" s="1230">
        <v>10.5</v>
      </c>
      <c r="KH5" s="1230">
        <v>10.5</v>
      </c>
      <c r="KI5" s="1230">
        <v>10.5</v>
      </c>
      <c r="KJ5" s="1230">
        <v>10.5</v>
      </c>
      <c r="KK5" s="1230">
        <v>10.5</v>
      </c>
      <c r="KL5" s="1230">
        <v>10.5</v>
      </c>
      <c r="KM5" s="1230">
        <v>10.5</v>
      </c>
      <c r="KN5" s="1164">
        <v>4</v>
      </c>
      <c r="KO5" s="462">
        <v>10.5</v>
      </c>
      <c r="KP5" s="462">
        <v>10.5</v>
      </c>
      <c r="KQ5" s="462">
        <v>10.5</v>
      </c>
      <c r="KR5" s="462">
        <v>10.5</v>
      </c>
      <c r="KS5" s="462">
        <v>10.5</v>
      </c>
      <c r="KT5" s="462">
        <v>10.5</v>
      </c>
      <c r="KU5" s="463">
        <v>6</v>
      </c>
      <c r="KV5" s="1230"/>
      <c r="KW5" s="1230"/>
      <c r="KX5" s="1230"/>
      <c r="KY5" s="1230"/>
      <c r="KZ5" s="1230"/>
      <c r="LA5" s="1230"/>
      <c r="LB5" s="1230">
        <v>5</v>
      </c>
      <c r="LC5" s="1230">
        <v>10.5</v>
      </c>
      <c r="LD5" s="1230">
        <v>10.5</v>
      </c>
      <c r="LE5" s="1230">
        <v>10.5</v>
      </c>
      <c r="LF5" s="1230">
        <v>10.5</v>
      </c>
      <c r="LG5" s="1230">
        <v>10.5</v>
      </c>
      <c r="LH5" s="267">
        <v>10.5</v>
      </c>
      <c r="LI5" s="268">
        <v>10.5</v>
      </c>
      <c r="LJ5" s="1159">
        <v>10.5</v>
      </c>
      <c r="LK5" s="1159">
        <v>10.5</v>
      </c>
      <c r="LL5" s="1159">
        <v>10.5</v>
      </c>
      <c r="LM5" s="1159">
        <v>10.5</v>
      </c>
      <c r="LN5" s="1159">
        <v>10.5</v>
      </c>
      <c r="LO5" s="1159">
        <v>10.5</v>
      </c>
      <c r="LP5" s="1159">
        <v>5</v>
      </c>
      <c r="LQ5" s="1159"/>
      <c r="LR5" s="1159"/>
      <c r="LS5" s="1159"/>
      <c r="LT5" s="1159"/>
      <c r="LU5" s="1159"/>
      <c r="LV5" s="1159"/>
      <c r="LW5" s="1159"/>
      <c r="LX5" s="1159"/>
      <c r="LY5" s="1159"/>
      <c r="LZ5" s="1159"/>
      <c r="MA5" s="1159"/>
      <c r="MB5" s="1159"/>
      <c r="MC5" s="1159"/>
      <c r="MD5" s="1159">
        <v>5</v>
      </c>
      <c r="ME5" s="1159">
        <v>10.5</v>
      </c>
      <c r="MF5" s="1234">
        <v>10.5</v>
      </c>
      <c r="MG5" s="1234">
        <v>10.5</v>
      </c>
      <c r="MH5" s="1234">
        <v>10.5</v>
      </c>
      <c r="MI5" s="1151">
        <v>10.5</v>
      </c>
      <c r="MJ5" s="1234">
        <v>10.5</v>
      </c>
      <c r="MK5" s="1159">
        <v>10.5</v>
      </c>
      <c r="ML5" s="267">
        <v>10.5</v>
      </c>
      <c r="MM5" s="1159">
        <v>10.5</v>
      </c>
      <c r="MN5" s="1159">
        <v>10.5</v>
      </c>
      <c r="MO5" s="1159">
        <v>10.5</v>
      </c>
      <c r="MP5" s="1159">
        <v>10.5</v>
      </c>
      <c r="MQ5" s="1159">
        <v>10.5</v>
      </c>
      <c r="MR5" s="1159">
        <v>5</v>
      </c>
      <c r="MS5" s="1159"/>
      <c r="MT5" s="1159"/>
      <c r="MU5" s="1159"/>
      <c r="MV5" s="1159"/>
      <c r="MW5" s="1159"/>
      <c r="MX5" s="1159"/>
      <c r="MY5" s="1159"/>
      <c r="MZ5" s="1159"/>
      <c r="NA5" s="1159"/>
      <c r="NB5" s="1159"/>
      <c r="NC5" s="1159"/>
      <c r="ND5" s="1159"/>
      <c r="NE5" s="1159"/>
      <c r="NF5" s="1159">
        <v>5</v>
      </c>
      <c r="NG5" s="1159">
        <v>10.5</v>
      </c>
      <c r="NH5" s="1159">
        <v>10.5</v>
      </c>
      <c r="NI5" s="1159">
        <v>10.5</v>
      </c>
      <c r="NJ5" s="1159">
        <v>10.5</v>
      </c>
      <c r="NK5" s="1159">
        <v>10.5</v>
      </c>
      <c r="NL5" s="1159">
        <v>10.5</v>
      </c>
      <c r="NM5" s="1159">
        <v>10.5</v>
      </c>
      <c r="NN5" s="1159">
        <v>10.5</v>
      </c>
      <c r="NO5" s="1159">
        <v>10.5</v>
      </c>
      <c r="NP5" s="1159">
        <v>10.5</v>
      </c>
      <c r="NQ5" s="267">
        <v>10.5</v>
      </c>
      <c r="NR5" s="81">
        <f t="shared" ref="NR5:NR27" si="1">SUM(Q5:NQ5)</f>
        <v>1685.5</v>
      </c>
      <c r="NS5" s="693" t="s">
        <v>705</v>
      </c>
      <c r="NT5" s="318">
        <f>SUM(NR4:NR23)/2</f>
        <v>14538.5</v>
      </c>
      <c r="NU5" s="81"/>
      <c r="NV5" s="81"/>
      <c r="NW5" s="81"/>
      <c r="NX5" s="81"/>
      <c r="NY5" s="81"/>
      <c r="NZ5" s="81"/>
      <c r="OA5" s="81"/>
      <c r="OB5" s="81"/>
      <c r="OC5" s="81"/>
      <c r="OD5" s="81"/>
      <c r="OE5" s="81"/>
      <c r="OF5" s="81"/>
      <c r="OG5" s="81"/>
      <c r="OH5" s="81"/>
      <c r="OI5" s="81"/>
      <c r="OJ5" s="81"/>
      <c r="OK5" s="81"/>
      <c r="OL5" s="81"/>
      <c r="OM5" s="81"/>
      <c r="ON5" s="81"/>
      <c r="OO5" s="81"/>
      <c r="OP5" s="81"/>
      <c r="OQ5" s="81"/>
      <c r="OR5" s="81"/>
      <c r="OS5" s="81"/>
      <c r="OT5" s="81"/>
      <c r="OU5" s="81"/>
      <c r="OV5" s="92"/>
    </row>
    <row r="6" spans="1:412" ht="16.5" thickBot="1" x14ac:dyDescent="0.3">
      <c r="A6" s="1"/>
      <c r="B6" s="594" t="s">
        <v>839</v>
      </c>
      <c r="C6" s="598" t="str">
        <f>LEFT(B6,FIND(" ",B6))</f>
        <v xml:space="preserve">Клименко </v>
      </c>
      <c r="D6" s="596"/>
      <c r="E6" s="596"/>
      <c r="F6" s="597" t="s">
        <v>48</v>
      </c>
      <c r="G6" s="661">
        <v>5</v>
      </c>
      <c r="H6" s="591" t="s">
        <v>301</v>
      </c>
      <c r="I6" s="592"/>
      <c r="J6" s="368"/>
      <c r="K6" s="368"/>
      <c r="L6" s="368"/>
      <c r="M6" s="364"/>
      <c r="N6" s="364"/>
      <c r="O6" s="364"/>
      <c r="P6" s="364"/>
      <c r="Q6" s="950"/>
      <c r="R6" s="951"/>
      <c r="S6" s="951"/>
      <c r="T6" s="951"/>
      <c r="U6" s="948"/>
      <c r="V6" s="948"/>
      <c r="W6" s="948"/>
      <c r="X6" s="948"/>
      <c r="Y6" s="948"/>
      <c r="Z6" s="948"/>
      <c r="AA6" s="948"/>
      <c r="AB6" s="948"/>
      <c r="AC6" s="948"/>
      <c r="AD6" s="948"/>
      <c r="AE6" s="948"/>
      <c r="AF6" s="948"/>
      <c r="AG6" s="948"/>
      <c r="AH6" s="952"/>
      <c r="AI6" s="952"/>
      <c r="AJ6" s="952"/>
      <c r="AK6" s="952"/>
      <c r="AL6" s="952"/>
      <c r="AM6" s="952"/>
      <c r="AN6" s="952"/>
      <c r="AO6" s="952"/>
      <c r="AP6" s="952"/>
      <c r="AQ6" s="952"/>
      <c r="AR6" s="952"/>
      <c r="AS6" s="952"/>
      <c r="AT6" s="952"/>
      <c r="AU6" s="952"/>
      <c r="AV6" s="268"/>
      <c r="AW6" s="949"/>
      <c r="AX6" s="949"/>
      <c r="AY6" s="949"/>
      <c r="AZ6" s="949"/>
      <c r="BA6" s="949"/>
      <c r="BB6" s="949"/>
      <c r="BC6" s="949"/>
      <c r="BD6" s="949"/>
      <c r="BE6" s="949"/>
      <c r="BF6" s="949"/>
      <c r="BG6" s="949"/>
      <c r="BH6" s="949"/>
      <c r="BI6" s="949"/>
      <c r="BJ6" s="949"/>
      <c r="BK6" s="949"/>
      <c r="BL6" s="949"/>
      <c r="BM6" s="949"/>
      <c r="BN6" s="949"/>
      <c r="BO6" s="949"/>
      <c r="BP6" s="949"/>
      <c r="BQ6" s="949"/>
      <c r="BR6" s="949"/>
      <c r="BS6" s="949"/>
      <c r="BT6" s="949"/>
      <c r="BU6" s="949"/>
      <c r="BV6" s="949"/>
      <c r="BW6" s="267"/>
      <c r="BX6" s="268"/>
      <c r="BY6" s="948"/>
      <c r="BZ6" s="948"/>
      <c r="CA6" s="948"/>
      <c r="CB6" s="948"/>
      <c r="CC6" s="948"/>
      <c r="CD6" s="948"/>
      <c r="CE6" s="948"/>
      <c r="CF6" s="948"/>
      <c r="CG6" s="948"/>
      <c r="CH6" s="948"/>
      <c r="CI6" s="948"/>
      <c r="CJ6" s="948"/>
      <c r="CK6" s="948"/>
      <c r="CL6" s="953"/>
      <c r="CM6" s="953"/>
      <c r="CN6" s="953"/>
      <c r="CO6" s="953"/>
      <c r="CP6" s="953"/>
      <c r="CQ6" s="953"/>
      <c r="CR6" s="953"/>
      <c r="CS6" s="953"/>
      <c r="CT6" s="953"/>
      <c r="CU6" s="953"/>
      <c r="CV6" s="953"/>
      <c r="CW6" s="953"/>
      <c r="CX6" s="953"/>
      <c r="CY6" s="953"/>
      <c r="CZ6" s="953"/>
      <c r="DA6" s="948"/>
      <c r="DB6" s="948"/>
      <c r="DC6" s="268"/>
      <c r="DD6" s="948"/>
      <c r="DE6" s="948"/>
      <c r="DF6" s="948"/>
      <c r="DG6" s="948"/>
      <c r="DH6" s="948"/>
      <c r="DI6" s="948"/>
      <c r="DJ6" s="948"/>
      <c r="DK6" s="948"/>
      <c r="DL6" s="948"/>
      <c r="DM6" s="948"/>
      <c r="DN6" s="473"/>
      <c r="DO6" s="577"/>
      <c r="DP6" s="577"/>
      <c r="DQ6" s="474"/>
      <c r="DR6" s="474"/>
      <c r="DS6" s="474"/>
      <c r="DT6" s="474"/>
      <c r="DU6" s="948"/>
      <c r="DV6" s="948"/>
      <c r="DW6" s="948"/>
      <c r="DX6" s="948"/>
      <c r="DY6" s="948"/>
      <c r="DZ6" s="948"/>
      <c r="EA6" s="948"/>
      <c r="EB6" s="948"/>
      <c r="EC6" s="948"/>
      <c r="ED6" s="948"/>
      <c r="EE6" s="948"/>
      <c r="EF6" s="267"/>
      <c r="EG6" s="268"/>
      <c r="EH6" s="948"/>
      <c r="EI6" s="948"/>
      <c r="EJ6" s="948"/>
      <c r="EK6" s="948"/>
      <c r="EL6" s="948"/>
      <c r="EM6" s="948"/>
      <c r="EN6" s="948"/>
      <c r="EO6" s="948"/>
      <c r="EP6" s="954"/>
      <c r="EQ6" s="954"/>
      <c r="ER6" s="954"/>
      <c r="ES6" s="954"/>
      <c r="ET6" s="954"/>
      <c r="EU6" s="954"/>
      <c r="EV6" s="954"/>
      <c r="EW6" s="954"/>
      <c r="EX6" s="954"/>
      <c r="EY6" s="954"/>
      <c r="EZ6" s="955"/>
      <c r="FA6" s="955"/>
      <c r="FB6" s="955"/>
      <c r="FC6" s="955"/>
      <c r="FD6" s="955"/>
      <c r="FE6" s="948"/>
      <c r="FF6" s="948"/>
      <c r="FG6" s="948"/>
      <c r="FH6" s="948"/>
      <c r="FI6" s="948"/>
      <c r="FJ6" s="948"/>
      <c r="FK6" s="267"/>
      <c r="FL6" s="948"/>
      <c r="FM6" s="948"/>
      <c r="FN6" s="948"/>
      <c r="FO6" s="948"/>
      <c r="FP6" s="948"/>
      <c r="FQ6" s="948"/>
      <c r="FR6" s="948"/>
      <c r="FS6" s="948"/>
      <c r="FT6" s="948"/>
      <c r="FU6" s="948"/>
      <c r="FV6" s="948"/>
      <c r="FW6" s="948"/>
      <c r="FX6" s="948"/>
      <c r="FY6" s="948"/>
      <c r="FZ6" s="948"/>
      <c r="GA6" s="948"/>
      <c r="GB6" s="948"/>
      <c r="GC6" s="948"/>
      <c r="GD6" s="948"/>
      <c r="GE6" s="948"/>
      <c r="GF6" s="948"/>
      <c r="GG6" s="948"/>
      <c r="GH6" s="948"/>
      <c r="GI6" s="948"/>
      <c r="GJ6" s="948"/>
      <c r="GK6" s="948"/>
      <c r="GL6" s="948"/>
      <c r="GM6" s="948"/>
      <c r="GN6" s="948"/>
      <c r="GO6" s="948"/>
      <c r="GP6" s="268"/>
      <c r="GQ6" s="996"/>
      <c r="GR6" s="996"/>
      <c r="GS6" s="996"/>
      <c r="GT6" s="996"/>
      <c r="GU6" s="996"/>
      <c r="GV6" s="996"/>
      <c r="GW6" s="996"/>
      <c r="GX6" s="996"/>
      <c r="GY6" s="996"/>
      <c r="GZ6" s="996"/>
      <c r="HA6" s="996"/>
      <c r="HB6" s="996"/>
      <c r="HC6" s="996"/>
      <c r="HD6" s="996"/>
      <c r="HE6" s="996"/>
      <c r="HF6" s="996"/>
      <c r="HG6" s="996"/>
      <c r="HH6" s="996"/>
      <c r="HI6" s="996"/>
      <c r="HJ6" s="996"/>
      <c r="HK6" s="996"/>
      <c r="HL6" s="996"/>
      <c r="HM6" s="996"/>
      <c r="HN6" s="996"/>
      <c r="HO6" s="996"/>
      <c r="HP6" s="996"/>
      <c r="HQ6" s="996"/>
      <c r="HR6" s="996"/>
      <c r="HS6" s="996"/>
      <c r="HT6" s="1159"/>
      <c r="HU6" s="268"/>
      <c r="HV6" s="639">
        <v>5</v>
      </c>
      <c r="HW6" s="1159">
        <v>10.5</v>
      </c>
      <c r="HX6" s="1159">
        <v>10.5</v>
      </c>
      <c r="HY6" s="1159">
        <v>10.5</v>
      </c>
      <c r="HZ6" s="1159">
        <v>10.5</v>
      </c>
      <c r="IA6" s="1159">
        <v>10.5</v>
      </c>
      <c r="IB6" s="1159">
        <v>10.5</v>
      </c>
      <c r="IC6" s="1159">
        <v>10.5</v>
      </c>
      <c r="ID6" s="1159">
        <v>10.5</v>
      </c>
      <c r="IE6" s="1140">
        <v>10.5</v>
      </c>
      <c r="IF6" s="1138">
        <v>10.5</v>
      </c>
      <c r="IG6" s="1138">
        <v>10.5</v>
      </c>
      <c r="IH6" s="1138">
        <v>10.5</v>
      </c>
      <c r="II6" s="1141">
        <v>10.5</v>
      </c>
      <c r="IJ6" s="1159">
        <v>5.5</v>
      </c>
      <c r="IK6" s="1159"/>
      <c r="IL6" s="1159"/>
      <c r="IM6" s="1159"/>
      <c r="IN6" s="1159"/>
      <c r="IO6" s="1159"/>
      <c r="IP6" s="1159"/>
      <c r="IQ6" s="1159"/>
      <c r="IR6" s="1159"/>
      <c r="IS6" s="1159"/>
      <c r="IT6" s="1159"/>
      <c r="IU6" s="1159"/>
      <c r="IV6" s="1159"/>
      <c r="IW6" s="1159"/>
      <c r="IX6" s="1159">
        <v>5</v>
      </c>
      <c r="IY6" s="639">
        <v>10.5</v>
      </c>
      <c r="IZ6" s="268">
        <v>10.5</v>
      </c>
      <c r="JA6" s="1159">
        <v>10.5</v>
      </c>
      <c r="JB6" s="1159">
        <v>10.5</v>
      </c>
      <c r="JC6" s="1159">
        <v>10.5</v>
      </c>
      <c r="JD6" s="1159">
        <v>10.5</v>
      </c>
      <c r="JE6" s="1159">
        <v>10.5</v>
      </c>
      <c r="JF6" s="1159">
        <v>10.5</v>
      </c>
      <c r="JG6" s="1142">
        <v>10.5</v>
      </c>
      <c r="JH6" s="1143">
        <v>10.5</v>
      </c>
      <c r="JI6" s="1144">
        <v>10.5</v>
      </c>
      <c r="JJ6" s="1159">
        <v>10.5</v>
      </c>
      <c r="JK6" s="1159">
        <v>10.5</v>
      </c>
      <c r="JL6" s="1159">
        <v>5</v>
      </c>
      <c r="JM6" s="1159"/>
      <c r="JN6" s="1159"/>
      <c r="JO6" s="1159"/>
      <c r="JP6" s="1159"/>
      <c r="JQ6" s="1159"/>
      <c r="JR6" s="1159"/>
      <c r="JS6" s="1159"/>
      <c r="JT6" s="1159"/>
      <c r="JU6" s="1159"/>
      <c r="JV6" s="1159"/>
      <c r="JW6" s="1159"/>
      <c r="JX6" s="1159"/>
      <c r="JY6" s="1159"/>
      <c r="JZ6" s="1159">
        <v>5</v>
      </c>
      <c r="KA6" s="1159">
        <v>10.5</v>
      </c>
      <c r="KB6" s="1159">
        <v>10.5</v>
      </c>
      <c r="KC6" s="1230">
        <v>10.5</v>
      </c>
      <c r="KD6" s="268">
        <v>10.5</v>
      </c>
      <c r="KE6" s="1230">
        <v>10.5</v>
      </c>
      <c r="KF6" s="1230">
        <v>10.5</v>
      </c>
      <c r="KG6" s="1230">
        <v>10.5</v>
      </c>
      <c r="KH6" s="1230">
        <v>10.5</v>
      </c>
      <c r="KI6" s="1230">
        <v>10.5</v>
      </c>
      <c r="KJ6" s="1230">
        <v>10.5</v>
      </c>
      <c r="KK6" s="1230">
        <v>10.5</v>
      </c>
      <c r="KL6" s="1230">
        <v>10.5</v>
      </c>
      <c r="KM6" s="1230">
        <v>10.5</v>
      </c>
      <c r="KN6" s="1230">
        <v>5</v>
      </c>
      <c r="KO6" s="1230"/>
      <c r="KP6" s="1230"/>
      <c r="KQ6" s="1230"/>
      <c r="KR6" s="1230"/>
      <c r="KS6" s="1230"/>
      <c r="KT6" s="1230"/>
      <c r="KU6" s="1230"/>
      <c r="KV6" s="1230"/>
      <c r="KW6" s="1230"/>
      <c r="KX6" s="1230"/>
      <c r="KY6" s="1230"/>
      <c r="KZ6" s="1230"/>
      <c r="LA6" s="1230"/>
      <c r="LB6" s="1230">
        <v>5</v>
      </c>
      <c r="LC6" s="1230">
        <v>10.5</v>
      </c>
      <c r="LD6" s="1230">
        <v>10.5</v>
      </c>
      <c r="LE6" s="1230">
        <v>10.5</v>
      </c>
      <c r="LF6" s="1230">
        <v>10.5</v>
      </c>
      <c r="LG6" s="1230">
        <v>10.5</v>
      </c>
      <c r="LH6" s="267">
        <v>10.5</v>
      </c>
      <c r="LI6" s="268">
        <v>10.5</v>
      </c>
      <c r="LJ6" s="1159">
        <v>10.5</v>
      </c>
      <c r="LK6" s="1159">
        <v>10.5</v>
      </c>
      <c r="LL6" s="1159">
        <v>10.5</v>
      </c>
      <c r="LM6" s="1159">
        <v>10.5</v>
      </c>
      <c r="LN6" s="1159">
        <v>10.5</v>
      </c>
      <c r="LO6" s="1159">
        <v>10.5</v>
      </c>
      <c r="LP6" s="1159">
        <v>5</v>
      </c>
      <c r="LQ6" s="1159"/>
      <c r="LR6" s="1159"/>
      <c r="LS6" s="1159"/>
      <c r="LT6" s="1159"/>
      <c r="LU6" s="1159"/>
      <c r="LV6" s="1159"/>
      <c r="LW6" s="1159"/>
      <c r="LX6" s="1159"/>
      <c r="LY6" s="1159"/>
      <c r="LZ6" s="1159"/>
      <c r="MA6" s="1159"/>
      <c r="MB6" s="1159"/>
      <c r="MC6" s="1159"/>
      <c r="MD6" s="1159">
        <v>5</v>
      </c>
      <c r="ME6" s="1159">
        <v>10.5</v>
      </c>
      <c r="MF6" s="1159">
        <v>10.5</v>
      </c>
      <c r="MG6" s="1159">
        <v>10.5</v>
      </c>
      <c r="MH6" s="1159">
        <v>10.5</v>
      </c>
      <c r="MI6" s="1159">
        <v>10.5</v>
      </c>
      <c r="MJ6" s="1159">
        <v>10.5</v>
      </c>
      <c r="MK6" s="1159">
        <v>10.5</v>
      </c>
      <c r="ML6" s="267">
        <v>10.5</v>
      </c>
      <c r="MM6" s="1159">
        <v>10.5</v>
      </c>
      <c r="MN6" s="1159">
        <v>10.5</v>
      </c>
      <c r="MO6" s="1159">
        <v>10.5</v>
      </c>
      <c r="MP6" s="1159">
        <v>10.5</v>
      </c>
      <c r="MQ6" s="1159">
        <v>10.5</v>
      </c>
      <c r="MR6" s="1159">
        <v>5</v>
      </c>
      <c r="MS6" s="1159"/>
      <c r="MT6" s="1159"/>
      <c r="MU6" s="1159"/>
      <c r="MV6" s="1159"/>
      <c r="MW6" s="1159"/>
      <c r="MX6" s="1159"/>
      <c r="MY6" s="1159"/>
      <c r="MZ6" s="1159"/>
      <c r="NA6" s="1159"/>
      <c r="NB6" s="1159"/>
      <c r="NC6" s="1159"/>
      <c r="ND6" s="1159"/>
      <c r="NE6" s="1159"/>
      <c r="NF6" s="1159">
        <v>5</v>
      </c>
      <c r="NG6" s="1159">
        <v>10.5</v>
      </c>
      <c r="NH6" s="1159">
        <v>10.5</v>
      </c>
      <c r="NI6" s="1159">
        <v>10.5</v>
      </c>
      <c r="NJ6" s="1159">
        <v>10.5</v>
      </c>
      <c r="NK6" s="1159">
        <v>10.5</v>
      </c>
      <c r="NL6" s="1159">
        <v>10.5</v>
      </c>
      <c r="NM6" s="1159">
        <v>10.5</v>
      </c>
      <c r="NN6" s="1159">
        <v>10.5</v>
      </c>
      <c r="NO6" s="1159">
        <v>10.5</v>
      </c>
      <c r="NP6" s="1159">
        <v>10.5</v>
      </c>
      <c r="NQ6" s="267">
        <v>10.5</v>
      </c>
      <c r="NR6" s="81">
        <f>SUM(Q6:NQ6)</f>
        <v>853.5</v>
      </c>
      <c r="NS6" s="81" t="s">
        <v>706</v>
      </c>
      <c r="NT6" s="81">
        <f>NT5/10.5</f>
        <v>1384.6190476190477</v>
      </c>
      <c r="NU6" s="81"/>
      <c r="NV6" s="81"/>
      <c r="NW6" s="81"/>
      <c r="NX6" s="81"/>
      <c r="NY6" s="81"/>
      <c r="NZ6" s="81"/>
      <c r="OA6" s="81"/>
      <c r="OB6" s="81"/>
      <c r="OC6" s="81"/>
      <c r="OD6" s="81"/>
      <c r="OE6" s="81"/>
      <c r="OF6" s="81"/>
      <c r="OG6" s="81"/>
      <c r="OH6" s="81"/>
      <c r="OI6" s="81"/>
      <c r="OJ6" s="81"/>
      <c r="OK6" s="81"/>
      <c r="OL6" s="81"/>
      <c r="OM6" s="81"/>
      <c r="ON6" s="81"/>
      <c r="OO6" s="81"/>
      <c r="OP6" s="81"/>
      <c r="OQ6" s="81"/>
      <c r="OR6" s="81"/>
      <c r="OS6" s="81"/>
      <c r="OT6" s="81"/>
      <c r="OU6" s="81"/>
      <c r="OV6" s="92"/>
    </row>
    <row r="7" spans="1:412" ht="16.5" thickBot="1" x14ac:dyDescent="0.3">
      <c r="A7" s="1"/>
      <c r="B7" s="594" t="s">
        <v>738</v>
      </c>
      <c r="C7" s="595" t="str">
        <f t="shared" si="0"/>
        <v xml:space="preserve">Тухтасинов </v>
      </c>
      <c r="D7" s="596">
        <v>2</v>
      </c>
      <c r="E7" s="596">
        <v>4</v>
      </c>
      <c r="F7" s="597" t="s">
        <v>48</v>
      </c>
      <c r="G7" s="659">
        <v>11</v>
      </c>
      <c r="H7" s="591" t="s">
        <v>301</v>
      </c>
      <c r="I7" s="592"/>
      <c r="J7" s="368">
        <v>1995</v>
      </c>
      <c r="K7" s="368" t="e">
        <f ca="1">SUM(#REF!:OFFSET(#REF!,0,DATEVALUE("31.12."&amp;(YEAR(TODAY())))-DATEVALUE("01.01."&amp;YEAR(TODAY()))))</f>
        <v>#REF!</v>
      </c>
      <c r="L7" s="368" t="e">
        <f ca="1">SUM(#REF!:OFFSET(#REF!,0,TODAY()-DATEVALUE("01.01."&amp;YEAR(TODAY()))))</f>
        <v>#REF!</v>
      </c>
      <c r="M7" s="364" t="e">
        <f ca="1">COUNTIF(#REF!:OFFSET(#REF!,0,TODAY()-DATEVALUE("01.01."&amp;YEAR(TODAY()))),$M$3)</f>
        <v>#REF!</v>
      </c>
      <c r="N7" s="364" t="e">
        <f ca="1">COUNTIFS(#REF!:OFFSET(#REF!,0,TODAY()-DATEVALUE("01.01."&amp;YEAR(TODAY()))),$N$3,#REF!:OFFSET(#REF!,0,TODAY()-DATEVALUE("01.01."&amp;YEAR(TODAY()))),"&lt;&gt;вс")</f>
        <v>#REF!</v>
      </c>
      <c r="O7" s="364" t="e">
        <f ca="1">COUNTIF(#REF!:OFFSET(#REF!,0,TODAY()-DATEVALUE("01.01."&amp;YEAR(TODAY()))),"БЛ")</f>
        <v>#REF!</v>
      </c>
      <c r="P7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7" s="268"/>
      <c r="R7" s="714"/>
      <c r="S7" s="714"/>
      <c r="T7" s="714"/>
      <c r="U7" s="714"/>
      <c r="V7" s="714"/>
      <c r="W7" s="714"/>
      <c r="X7" s="714"/>
      <c r="Y7" s="714"/>
      <c r="Z7" s="714"/>
      <c r="AA7" s="714"/>
      <c r="AB7" s="714"/>
      <c r="AC7" s="714"/>
      <c r="AD7" s="714"/>
      <c r="AE7" s="714"/>
      <c r="AF7" s="714"/>
      <c r="AG7" s="714"/>
      <c r="AH7" s="714"/>
      <c r="AI7" s="714"/>
      <c r="AJ7" s="714"/>
      <c r="AK7" s="714"/>
      <c r="AL7" s="714"/>
      <c r="AM7" s="714"/>
      <c r="AN7" s="714"/>
      <c r="AO7" s="714"/>
      <c r="AP7" s="714"/>
      <c r="AQ7" s="714"/>
      <c r="AR7" s="714"/>
      <c r="AS7" s="714"/>
      <c r="AT7" s="714"/>
      <c r="AU7" s="734"/>
      <c r="AV7" s="268"/>
      <c r="AW7" s="949"/>
      <c r="AX7" s="949"/>
      <c r="AY7" s="949"/>
      <c r="AZ7" s="949"/>
      <c r="BA7" s="949"/>
      <c r="BB7" s="949"/>
      <c r="BC7" s="949"/>
      <c r="BD7" s="949"/>
      <c r="BE7" s="949"/>
      <c r="BF7" s="949"/>
      <c r="BG7" s="949"/>
      <c r="BH7" s="949"/>
      <c r="BI7" s="949"/>
      <c r="BJ7" s="949"/>
      <c r="BK7" s="949"/>
      <c r="BL7" s="949"/>
      <c r="BM7" s="949"/>
      <c r="BN7" s="949"/>
      <c r="BO7" s="949"/>
      <c r="BP7" s="949"/>
      <c r="BQ7" s="949"/>
      <c r="BR7" s="949"/>
      <c r="BS7" s="949"/>
      <c r="BT7" s="949"/>
      <c r="BU7" s="949"/>
      <c r="BV7" s="949"/>
      <c r="BW7" s="267"/>
      <c r="BX7" s="268"/>
      <c r="BY7" s="758"/>
      <c r="BZ7" s="758"/>
      <c r="CA7" s="758"/>
      <c r="CB7" s="758"/>
      <c r="CC7" s="758"/>
      <c r="CD7" s="758"/>
      <c r="CE7" s="758"/>
      <c r="CF7" s="758"/>
      <c r="CG7" s="758"/>
      <c r="CH7" s="758"/>
      <c r="CI7" s="758"/>
      <c r="CJ7" s="758"/>
      <c r="CK7" s="758"/>
      <c r="CL7" s="758"/>
      <c r="CM7" s="758"/>
      <c r="CN7" s="758"/>
      <c r="CO7" s="758"/>
      <c r="CP7" s="758"/>
      <c r="CQ7" s="758"/>
      <c r="CR7" s="758"/>
      <c r="CS7" s="758"/>
      <c r="CT7" s="758"/>
      <c r="CU7" s="758"/>
      <c r="CV7" s="758"/>
      <c r="CW7" s="758"/>
      <c r="CX7" s="758"/>
      <c r="CY7" s="758"/>
      <c r="CZ7" s="758"/>
      <c r="DA7" s="758"/>
      <c r="DB7" s="836"/>
      <c r="DC7" s="268"/>
      <c r="DD7" s="881"/>
      <c r="DE7" s="881"/>
      <c r="DF7" s="881"/>
      <c r="DG7" s="881"/>
      <c r="DH7" s="881"/>
      <c r="DI7" s="881"/>
      <c r="DJ7" s="881"/>
      <c r="DK7" s="881"/>
      <c r="DL7" s="881"/>
      <c r="DM7" s="881"/>
      <c r="DN7" s="505">
        <v>5</v>
      </c>
      <c r="DO7" s="881">
        <v>10.5</v>
      </c>
      <c r="DP7" s="881">
        <v>10.5</v>
      </c>
      <c r="DQ7" s="881">
        <v>10.5</v>
      </c>
      <c r="DR7" s="881">
        <v>10.5</v>
      </c>
      <c r="DS7" s="881">
        <v>10.5</v>
      </c>
      <c r="DT7" s="881">
        <v>10.5</v>
      </c>
      <c r="DU7" s="881">
        <v>10.5</v>
      </c>
      <c r="DV7" s="881">
        <v>10.5</v>
      </c>
      <c r="DW7" s="881">
        <v>10.5</v>
      </c>
      <c r="DX7" s="881">
        <v>10.5</v>
      </c>
      <c r="DY7" s="881">
        <v>10.5</v>
      </c>
      <c r="DZ7" s="881">
        <v>10.5</v>
      </c>
      <c r="EA7" s="881">
        <v>10.5</v>
      </c>
      <c r="EB7" s="881">
        <v>5</v>
      </c>
      <c r="EC7" s="881"/>
      <c r="ED7" s="881"/>
      <c r="EE7" s="881"/>
      <c r="EF7" s="267"/>
      <c r="EG7" s="268"/>
      <c r="EH7" s="888"/>
      <c r="EI7" s="888"/>
      <c r="EJ7" s="888"/>
      <c r="EK7" s="888"/>
      <c r="EL7" s="888"/>
      <c r="EM7" s="888"/>
      <c r="EN7" s="888"/>
      <c r="EO7" s="888"/>
      <c r="EP7" s="775">
        <v>5</v>
      </c>
      <c r="EQ7" s="923">
        <v>10.5</v>
      </c>
      <c r="ER7" s="775">
        <v>10.5</v>
      </c>
      <c r="ES7" s="775">
        <v>10.5</v>
      </c>
      <c r="ET7" s="775">
        <v>10.5</v>
      </c>
      <c r="EU7" s="775">
        <v>10.5</v>
      </c>
      <c r="EV7" s="775">
        <v>10.5</v>
      </c>
      <c r="EW7" s="775">
        <v>10.5</v>
      </c>
      <c r="EX7" s="775">
        <v>10.5</v>
      </c>
      <c r="EY7" s="775">
        <v>10.5</v>
      </c>
      <c r="EZ7" s="888">
        <v>10.5</v>
      </c>
      <c r="FA7" s="888">
        <v>10.5</v>
      </c>
      <c r="FB7" s="888">
        <v>10.5</v>
      </c>
      <c r="FC7" s="888">
        <v>10.5</v>
      </c>
      <c r="FD7" s="888">
        <v>5</v>
      </c>
      <c r="FE7" s="888"/>
      <c r="FF7" s="888"/>
      <c r="FG7" s="888"/>
      <c r="FH7" s="888"/>
      <c r="FI7" s="888"/>
      <c r="FJ7" s="888"/>
      <c r="FK7" s="267"/>
      <c r="FL7" s="888"/>
      <c r="FM7" s="758"/>
      <c r="FN7" s="758"/>
      <c r="FO7" s="758"/>
      <c r="FP7" s="758"/>
      <c r="FQ7" s="758"/>
      <c r="FR7" s="758">
        <v>5</v>
      </c>
      <c r="FS7" s="758">
        <v>10.5</v>
      </c>
      <c r="FT7" s="758">
        <v>10.5</v>
      </c>
      <c r="FU7" s="758">
        <v>10.5</v>
      </c>
      <c r="FV7" s="758">
        <v>10.5</v>
      </c>
      <c r="FW7" s="758">
        <v>10.5</v>
      </c>
      <c r="FX7" s="758">
        <v>10.5</v>
      </c>
      <c r="FY7" s="758">
        <v>10.5</v>
      </c>
      <c r="FZ7" s="758">
        <v>10.5</v>
      </c>
      <c r="GA7" s="758">
        <v>10.5</v>
      </c>
      <c r="GB7" s="758">
        <v>10.5</v>
      </c>
      <c r="GC7" s="758">
        <v>10.5</v>
      </c>
      <c r="GD7" s="758">
        <v>10.5</v>
      </c>
      <c r="GE7" s="758">
        <v>10.5</v>
      </c>
      <c r="GF7" s="758">
        <v>5</v>
      </c>
      <c r="GG7" s="758"/>
      <c r="GH7" s="758"/>
      <c r="GI7" s="758"/>
      <c r="GJ7" s="758"/>
      <c r="GK7" s="758"/>
      <c r="GL7" s="758"/>
      <c r="GM7" s="758"/>
      <c r="GN7" s="758"/>
      <c r="GO7" s="836"/>
      <c r="GP7" s="268"/>
      <c r="GQ7" s="996"/>
      <c r="GR7" s="996"/>
      <c r="GS7" s="996"/>
      <c r="GT7" s="996">
        <v>5</v>
      </c>
      <c r="GU7" s="996">
        <v>10.5</v>
      </c>
      <c r="GV7" s="996">
        <v>10.5</v>
      </c>
      <c r="GW7" s="996">
        <v>10.5</v>
      </c>
      <c r="GX7" s="996">
        <v>10.5</v>
      </c>
      <c r="GY7" s="996">
        <v>10.5</v>
      </c>
      <c r="GZ7" s="996">
        <v>10.5</v>
      </c>
      <c r="HA7" s="996">
        <v>10.5</v>
      </c>
      <c r="HB7" s="996">
        <v>10.5</v>
      </c>
      <c r="HC7" s="996">
        <v>10.5</v>
      </c>
      <c r="HD7" s="996">
        <v>10.5</v>
      </c>
      <c r="HE7" s="996">
        <v>10.5</v>
      </c>
      <c r="HF7" s="996">
        <v>10.5</v>
      </c>
      <c r="HG7" s="996">
        <v>10.5</v>
      </c>
      <c r="HH7" s="996">
        <v>5</v>
      </c>
      <c r="HI7" s="996"/>
      <c r="HJ7" s="996"/>
      <c r="HK7" s="996"/>
      <c r="HL7" s="996"/>
      <c r="HM7" s="996"/>
      <c r="HN7" s="996"/>
      <c r="HO7" s="996"/>
      <c r="HP7" s="996"/>
      <c r="HQ7" s="996"/>
      <c r="HR7" s="996"/>
      <c r="HS7" s="996"/>
      <c r="HT7" s="1159"/>
      <c r="HU7" s="268"/>
      <c r="HV7" s="1159">
        <v>5</v>
      </c>
      <c r="HW7" s="1159">
        <v>10.5</v>
      </c>
      <c r="HX7" s="1159">
        <v>10.5</v>
      </c>
      <c r="HY7" s="473">
        <v>10.5</v>
      </c>
      <c r="HZ7" s="577">
        <v>10.5</v>
      </c>
      <c r="IA7" s="577">
        <v>10.5</v>
      </c>
      <c r="IB7" s="577">
        <v>10.5</v>
      </c>
      <c r="IC7" s="577">
        <v>10.5</v>
      </c>
      <c r="ID7" s="577">
        <v>10.5</v>
      </c>
      <c r="IE7" s="1138">
        <v>10.5</v>
      </c>
      <c r="IF7" s="1138">
        <v>10.5</v>
      </c>
      <c r="IG7" s="1138">
        <v>10.5</v>
      </c>
      <c r="IH7" s="1138">
        <v>10.5</v>
      </c>
      <c r="II7" s="1138">
        <v>10.5</v>
      </c>
      <c r="IJ7" s="474">
        <v>5.5</v>
      </c>
      <c r="IK7" s="1159"/>
      <c r="IL7" s="1159"/>
      <c r="IM7" s="1159"/>
      <c r="IN7" s="1159"/>
      <c r="IO7" s="1159"/>
      <c r="IP7" s="1159"/>
      <c r="IQ7" s="473">
        <v>5</v>
      </c>
      <c r="IR7" s="577">
        <v>10.5</v>
      </c>
      <c r="IS7" s="577">
        <v>10.5</v>
      </c>
      <c r="IT7" s="577">
        <v>10.5</v>
      </c>
      <c r="IU7" s="577">
        <v>10.5</v>
      </c>
      <c r="IV7" s="577">
        <v>10.5</v>
      </c>
      <c r="IW7" s="577">
        <v>10.5</v>
      </c>
      <c r="IX7" s="474">
        <v>10.5</v>
      </c>
      <c r="IY7" s="267">
        <v>10.5</v>
      </c>
      <c r="IZ7" s="1142">
        <v>10.5</v>
      </c>
      <c r="JA7" s="1143">
        <v>10.5</v>
      </c>
      <c r="JB7" s="1144">
        <v>10.5</v>
      </c>
      <c r="JC7" s="1159">
        <v>10.5</v>
      </c>
      <c r="JD7" s="1159">
        <v>10.5</v>
      </c>
      <c r="JE7" s="1159">
        <v>10.5</v>
      </c>
      <c r="JF7" s="1159">
        <v>10.5</v>
      </c>
      <c r="JG7" s="1159">
        <v>10.5</v>
      </c>
      <c r="JH7" s="1159">
        <v>10.5</v>
      </c>
      <c r="JI7" s="1159">
        <v>10.5</v>
      </c>
      <c r="JJ7" s="1159">
        <v>10.5</v>
      </c>
      <c r="JK7" s="1159">
        <v>10.5</v>
      </c>
      <c r="JL7" s="1159">
        <v>5</v>
      </c>
      <c r="JM7" s="1159"/>
      <c r="JN7" s="1159"/>
      <c r="JO7" s="1159"/>
      <c r="JP7" s="1159"/>
      <c r="JQ7" s="1159"/>
      <c r="JR7" s="1159"/>
      <c r="JS7" s="1159"/>
      <c r="JT7" s="1159"/>
      <c r="JU7" s="1159"/>
      <c r="JV7" s="1159"/>
      <c r="JW7" s="1159"/>
      <c r="JX7" s="1159"/>
      <c r="JY7" s="1159"/>
      <c r="JZ7" s="1159">
        <v>5</v>
      </c>
      <c r="KA7" s="1159">
        <v>10.5</v>
      </c>
      <c r="KB7" s="1159">
        <v>10.5</v>
      </c>
      <c r="KC7" s="1230">
        <v>10.5</v>
      </c>
      <c r="KD7" s="268">
        <v>10.5</v>
      </c>
      <c r="KE7" s="1230">
        <v>10.5</v>
      </c>
      <c r="KF7" s="1230">
        <v>10.5</v>
      </c>
      <c r="KG7" s="1230">
        <v>10.5</v>
      </c>
      <c r="KH7" s="1230">
        <v>10.5</v>
      </c>
      <c r="KI7" s="1230">
        <v>10.5</v>
      </c>
      <c r="KJ7" s="1230">
        <v>10.5</v>
      </c>
      <c r="KK7" s="1230">
        <v>10.5</v>
      </c>
      <c r="KL7" s="1230">
        <v>10.5</v>
      </c>
      <c r="KM7" s="1230">
        <v>10.5</v>
      </c>
      <c r="KN7" s="1230">
        <v>5</v>
      </c>
      <c r="KO7" s="1230"/>
      <c r="KP7" s="1230"/>
      <c r="KQ7" s="1230"/>
      <c r="KR7" s="1230"/>
      <c r="KS7" s="1230"/>
      <c r="KT7" s="1230"/>
      <c r="KU7" s="1230"/>
      <c r="KV7" s="1230"/>
      <c r="KW7" s="1230"/>
      <c r="KX7" s="1230"/>
      <c r="KY7" s="1230"/>
      <c r="KZ7" s="1230"/>
      <c r="LA7" s="1230"/>
      <c r="LB7" s="1230">
        <v>5</v>
      </c>
      <c r="LC7" s="1230">
        <v>10.5</v>
      </c>
      <c r="LD7" s="1230">
        <v>10.5</v>
      </c>
      <c r="LE7" s="1230">
        <v>10.5</v>
      </c>
      <c r="LF7" s="1230">
        <v>10.5</v>
      </c>
      <c r="LG7" s="1230">
        <v>10.5</v>
      </c>
      <c r="LH7" s="267">
        <v>10.5</v>
      </c>
      <c r="LI7" s="268">
        <v>10.5</v>
      </c>
      <c r="LJ7" s="1159">
        <v>10.5</v>
      </c>
      <c r="LK7" s="1159">
        <v>10.5</v>
      </c>
      <c r="LL7" s="1159">
        <v>10.5</v>
      </c>
      <c r="LM7" s="1159">
        <v>10.5</v>
      </c>
      <c r="LN7" s="1159">
        <v>10.5</v>
      </c>
      <c r="LO7" s="1159">
        <v>10.5</v>
      </c>
      <c r="LP7" s="1159">
        <v>5</v>
      </c>
      <c r="LQ7" s="1159"/>
      <c r="LR7" s="1159"/>
      <c r="LS7" s="1159"/>
      <c r="LT7" s="1159"/>
      <c r="LU7" s="1159"/>
      <c r="LV7" s="1159"/>
      <c r="LW7" s="1159"/>
      <c r="LX7" s="1159"/>
      <c r="LY7" s="1159"/>
      <c r="LZ7" s="1159"/>
      <c r="MA7" s="1159"/>
      <c r="MB7" s="1159"/>
      <c r="MC7" s="1159"/>
      <c r="MD7" s="1159">
        <v>5</v>
      </c>
      <c r="ME7" s="1159">
        <v>10.5</v>
      </c>
      <c r="MF7" s="1159">
        <v>10.5</v>
      </c>
      <c r="MG7" s="1159">
        <v>10.5</v>
      </c>
      <c r="MH7" s="1159">
        <v>10.5</v>
      </c>
      <c r="MI7" s="1159">
        <v>10.5</v>
      </c>
      <c r="MJ7" s="1159">
        <v>10.5</v>
      </c>
      <c r="MK7" s="1159">
        <v>10.5</v>
      </c>
      <c r="ML7" s="267">
        <v>10.5</v>
      </c>
      <c r="MM7" s="1159">
        <v>10.5</v>
      </c>
      <c r="MN7" s="1159">
        <v>10.5</v>
      </c>
      <c r="MO7" s="1159">
        <v>10.5</v>
      </c>
      <c r="MP7" s="1159">
        <v>10.5</v>
      </c>
      <c r="MQ7" s="1159">
        <v>10.5</v>
      </c>
      <c r="MR7" s="1159">
        <v>5</v>
      </c>
      <c r="MS7" s="1159"/>
      <c r="MT7" s="1159"/>
      <c r="MU7" s="1159"/>
      <c r="MV7" s="1159"/>
      <c r="MW7" s="1159"/>
      <c r="MX7" s="1159"/>
      <c r="MY7" s="1159"/>
      <c r="MZ7" s="1159"/>
      <c r="NA7" s="1159"/>
      <c r="NB7" s="1159"/>
      <c r="NC7" s="1159"/>
      <c r="ND7" s="1159"/>
      <c r="NE7" s="1159"/>
      <c r="NF7" s="1159">
        <v>5</v>
      </c>
      <c r="NG7" s="1159">
        <v>10.5</v>
      </c>
      <c r="NH7" s="1159">
        <v>10.5</v>
      </c>
      <c r="NI7" s="1159">
        <v>10.5</v>
      </c>
      <c r="NJ7" s="1159">
        <v>10.5</v>
      </c>
      <c r="NK7" s="1159">
        <v>10.5</v>
      </c>
      <c r="NL7" s="1159">
        <v>10.5</v>
      </c>
      <c r="NM7" s="1159">
        <v>10.5</v>
      </c>
      <c r="NN7" s="1159">
        <v>10.5</v>
      </c>
      <c r="NO7" s="1159">
        <v>10.5</v>
      </c>
      <c r="NP7" s="1159">
        <v>10.5</v>
      </c>
      <c r="NQ7" s="267">
        <v>10.5</v>
      </c>
      <c r="NR7" s="81">
        <f t="shared" si="1"/>
        <v>1513</v>
      </c>
      <c r="NS7" s="81"/>
      <c r="NT7" s="81"/>
      <c r="NU7" s="81"/>
      <c r="NV7" s="81"/>
      <c r="NW7" s="81"/>
      <c r="NX7" s="81"/>
      <c r="NY7" s="81"/>
      <c r="NZ7" s="81"/>
      <c r="OA7" s="81"/>
      <c r="OB7" s="81"/>
      <c r="OC7" s="81"/>
      <c r="OD7" s="81"/>
      <c r="OE7" s="81"/>
      <c r="OF7" s="81"/>
      <c r="OG7" s="81"/>
      <c r="OH7" s="81"/>
      <c r="OI7" s="81"/>
      <c r="OJ7" s="81"/>
      <c r="OK7" s="81"/>
      <c r="OL7" s="81"/>
      <c r="OM7" s="81"/>
      <c r="ON7" s="81"/>
      <c r="OO7" s="81"/>
      <c r="OP7" s="81"/>
      <c r="OQ7" s="81"/>
      <c r="OR7" s="81"/>
      <c r="OS7" s="81"/>
      <c r="OT7" s="81"/>
      <c r="OU7" s="81"/>
      <c r="OV7" s="92"/>
    </row>
    <row r="8" spans="1:412" ht="16.5" thickBot="1" x14ac:dyDescent="0.3">
      <c r="A8" s="46"/>
      <c r="B8" s="774" t="s">
        <v>68</v>
      </c>
      <c r="C8" s="598" t="str">
        <f t="shared" si="0"/>
        <v xml:space="preserve">Отомуродов </v>
      </c>
      <c r="D8" s="596">
        <v>7</v>
      </c>
      <c r="E8" s="596">
        <v>1</v>
      </c>
      <c r="F8" s="597" t="s">
        <v>51</v>
      </c>
      <c r="G8" s="659">
        <v>18</v>
      </c>
      <c r="H8" s="601" t="s">
        <v>302</v>
      </c>
      <c r="I8" s="592"/>
      <c r="J8" s="368">
        <v>1995</v>
      </c>
      <c r="K8" s="368" t="e">
        <f ca="1">SUM(#REF!:OFFSET(#REF!,0,DATEVALUE("31.12."&amp;(YEAR(TODAY())))-DATEVALUE("01.01."&amp;YEAR(TODAY()))))</f>
        <v>#REF!</v>
      </c>
      <c r="L8" s="368" t="e">
        <f ca="1">SUM(#REF!:OFFSET(#REF!,0,TODAY()-DATEVALUE("01.01."&amp;YEAR(TODAY()))))</f>
        <v>#REF!</v>
      </c>
      <c r="M8" s="364" t="e">
        <f ca="1">COUNTIF(#REF!:OFFSET(#REF!,0,TODAY()-DATEVALUE("01.01."&amp;YEAR(TODAY()))),$M$3)</f>
        <v>#REF!</v>
      </c>
      <c r="N8" s="364" t="e">
        <f ca="1">COUNTIFS(#REF!:OFFSET(#REF!,0,TODAY()-DATEVALUE("01.01."&amp;YEAR(TODAY()))),$N$3,#REF!:OFFSET(#REF!,0,TODAY()-DATEVALUE("01.01."&amp;YEAR(TODAY()))),"&lt;&gt;вс")</f>
        <v>#REF!</v>
      </c>
      <c r="O8" s="364" t="e">
        <f ca="1">COUNTIF(#REF!:OFFSET(#REF!,0,TODAY()-DATEVALUE("01.01."&amp;YEAR(TODAY()))),"БЛ")</f>
        <v>#REF!</v>
      </c>
      <c r="P8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8" s="268"/>
      <c r="R8" s="836"/>
      <c r="S8" s="836"/>
      <c r="T8" s="836"/>
      <c r="U8" s="836"/>
      <c r="V8" s="836"/>
      <c r="W8" s="836"/>
      <c r="X8" s="836"/>
      <c r="Y8" s="836"/>
      <c r="Z8" s="836"/>
      <c r="AA8" s="227">
        <v>4</v>
      </c>
      <c r="AB8" s="227">
        <v>10.5</v>
      </c>
      <c r="AC8" s="227">
        <v>10.5</v>
      </c>
      <c r="AD8" s="227">
        <v>10.5</v>
      </c>
      <c r="AE8" s="227">
        <v>10.5</v>
      </c>
      <c r="AF8" s="227">
        <v>10.5</v>
      </c>
      <c r="AG8" s="227">
        <v>10.5</v>
      </c>
      <c r="AH8" s="227">
        <v>10.5</v>
      </c>
      <c r="AI8" s="227">
        <v>10.5</v>
      </c>
      <c r="AJ8" s="227">
        <v>10.5</v>
      </c>
      <c r="AK8" s="227">
        <v>10.5</v>
      </c>
      <c r="AL8" s="227">
        <v>10.5</v>
      </c>
      <c r="AM8" s="227">
        <v>10.5</v>
      </c>
      <c r="AN8" s="227">
        <v>10.5</v>
      </c>
      <c r="AO8" s="227">
        <v>6.5</v>
      </c>
      <c r="AP8" s="836"/>
      <c r="AQ8" s="836"/>
      <c r="AR8" s="836"/>
      <c r="AS8" s="836"/>
      <c r="AT8" s="836"/>
      <c r="AU8" s="836"/>
      <c r="AV8" s="268"/>
      <c r="AW8" s="949"/>
      <c r="AX8" s="949"/>
      <c r="AY8" s="949"/>
      <c r="AZ8" s="949"/>
      <c r="BA8" s="949"/>
      <c r="BB8" s="949"/>
      <c r="BC8" s="729">
        <v>5</v>
      </c>
      <c r="BD8" s="729">
        <v>10.5</v>
      </c>
      <c r="BE8" s="729">
        <v>10.5</v>
      </c>
      <c r="BF8" s="729">
        <v>10.5</v>
      </c>
      <c r="BG8" s="729">
        <v>10.5</v>
      </c>
      <c r="BH8" s="729">
        <v>10.5</v>
      </c>
      <c r="BI8" s="729">
        <v>10.5</v>
      </c>
      <c r="BJ8" s="729">
        <v>10.5</v>
      </c>
      <c r="BK8" s="729">
        <v>10.5</v>
      </c>
      <c r="BL8" s="729">
        <v>10.5</v>
      </c>
      <c r="BM8" s="729">
        <v>10.5</v>
      </c>
      <c r="BN8" s="729">
        <v>10.5</v>
      </c>
      <c r="BO8" s="729">
        <v>10.5</v>
      </c>
      <c r="BP8" s="729">
        <v>5</v>
      </c>
      <c r="BQ8" s="249" t="s">
        <v>379</v>
      </c>
      <c r="BR8" s="249" t="s">
        <v>379</v>
      </c>
      <c r="BS8" s="249" t="s">
        <v>379</v>
      </c>
      <c r="BT8" s="249" t="s">
        <v>379</v>
      </c>
      <c r="BU8" s="249"/>
      <c r="BV8" s="249" t="s">
        <v>379</v>
      </c>
      <c r="BW8" s="253" t="s">
        <v>379</v>
      </c>
      <c r="BX8" s="258" t="s">
        <v>379</v>
      </c>
      <c r="BY8" s="249" t="s">
        <v>379</v>
      </c>
      <c r="BZ8" s="249" t="s">
        <v>379</v>
      </c>
      <c r="CA8" s="249" t="s">
        <v>379</v>
      </c>
      <c r="CB8" s="249"/>
      <c r="CC8" s="249" t="s">
        <v>379</v>
      </c>
      <c r="CD8" s="249" t="s">
        <v>379</v>
      </c>
      <c r="CE8" s="227">
        <v>5</v>
      </c>
      <c r="CF8" s="227">
        <v>10.5</v>
      </c>
      <c r="CG8" s="227">
        <v>10.5</v>
      </c>
      <c r="CH8" s="227">
        <v>10.5</v>
      </c>
      <c r="CI8" s="227">
        <v>10.5</v>
      </c>
      <c r="CJ8" s="227">
        <v>10.5</v>
      </c>
      <c r="CK8" s="227">
        <v>10.5</v>
      </c>
      <c r="CL8" s="227">
        <v>10.5</v>
      </c>
      <c r="CM8" s="227">
        <v>10.5</v>
      </c>
      <c r="CN8" s="227">
        <v>10.5</v>
      </c>
      <c r="CO8" s="763">
        <v>10.5</v>
      </c>
      <c r="CP8" s="227">
        <v>10.5</v>
      </c>
      <c r="CQ8" s="227">
        <v>10.5</v>
      </c>
      <c r="CR8" s="227">
        <v>6</v>
      </c>
      <c r="CS8" s="249" t="s">
        <v>379</v>
      </c>
      <c r="CT8" s="249" t="s">
        <v>379</v>
      </c>
      <c r="CU8" s="249" t="s">
        <v>379</v>
      </c>
      <c r="CV8" s="249" t="s">
        <v>379</v>
      </c>
      <c r="CW8" s="249" t="s">
        <v>379</v>
      </c>
      <c r="CX8" s="249" t="s">
        <v>379</v>
      </c>
      <c r="CY8" s="249" t="s">
        <v>379</v>
      </c>
      <c r="CZ8" s="504">
        <v>5</v>
      </c>
      <c r="DA8" s="836">
        <v>10.5</v>
      </c>
      <c r="DB8" s="836">
        <v>10.5</v>
      </c>
      <c r="DC8" s="639">
        <v>10.5</v>
      </c>
      <c r="DD8" s="881">
        <v>10.5</v>
      </c>
      <c r="DE8" s="881">
        <v>10.5</v>
      </c>
      <c r="DF8" s="881">
        <v>10.5</v>
      </c>
      <c r="DG8" s="881">
        <v>10.5</v>
      </c>
      <c r="DH8" s="881">
        <v>10.5</v>
      </c>
      <c r="DI8" s="881">
        <v>10.5</v>
      </c>
      <c r="DJ8" s="881">
        <v>10.5</v>
      </c>
      <c r="DK8" s="881">
        <v>10.5</v>
      </c>
      <c r="DL8" s="881">
        <v>10.5</v>
      </c>
      <c r="DM8" s="881">
        <v>10.5</v>
      </c>
      <c r="DN8" s="881">
        <v>5</v>
      </c>
      <c r="DO8" s="466" t="s">
        <v>379</v>
      </c>
      <c r="DP8" s="475" t="s">
        <v>379</v>
      </c>
      <c r="DQ8" s="475" t="s">
        <v>379</v>
      </c>
      <c r="DR8" s="475" t="s">
        <v>379</v>
      </c>
      <c r="DS8" s="475"/>
      <c r="DT8" s="475" t="s">
        <v>379</v>
      </c>
      <c r="DU8" s="467" t="s">
        <v>379</v>
      </c>
      <c r="DV8" s="881"/>
      <c r="DW8" s="881"/>
      <c r="DX8" s="881"/>
      <c r="DY8" s="881"/>
      <c r="DZ8" s="881"/>
      <c r="EA8" s="881"/>
      <c r="EB8" s="881">
        <v>5</v>
      </c>
      <c r="EC8" s="639">
        <v>10.5</v>
      </c>
      <c r="ED8" s="881">
        <v>10.5</v>
      </c>
      <c r="EE8" s="881">
        <v>10.5</v>
      </c>
      <c r="EF8" s="267">
        <v>10.5</v>
      </c>
      <c r="EG8" s="268">
        <v>10.5</v>
      </c>
      <c r="EH8" s="888">
        <v>10.5</v>
      </c>
      <c r="EI8" s="888">
        <v>10.5</v>
      </c>
      <c r="EJ8" s="639">
        <v>10.5</v>
      </c>
      <c r="EK8" s="888">
        <v>10.5</v>
      </c>
      <c r="EL8" s="888">
        <v>10.5</v>
      </c>
      <c r="EM8" s="888">
        <v>10.5</v>
      </c>
      <c r="EN8" s="588">
        <v>10.5</v>
      </c>
      <c r="EO8" s="888">
        <v>10.5</v>
      </c>
      <c r="EP8" s="888">
        <v>5</v>
      </c>
      <c r="EQ8" s="888"/>
      <c r="ER8" s="888"/>
      <c r="ES8" s="888"/>
      <c r="ET8" s="888"/>
      <c r="EU8" s="888"/>
      <c r="EV8" s="888"/>
      <c r="EW8" s="852">
        <v>5</v>
      </c>
      <c r="EX8" s="853">
        <v>10.5</v>
      </c>
      <c r="EY8" s="853">
        <v>10.5</v>
      </c>
      <c r="EZ8" s="853">
        <v>10.5</v>
      </c>
      <c r="FA8" s="853">
        <v>10.5</v>
      </c>
      <c r="FB8" s="853">
        <v>10.5</v>
      </c>
      <c r="FC8" s="854">
        <v>10.5</v>
      </c>
      <c r="FD8" s="888">
        <v>10.5</v>
      </c>
      <c r="FE8" s="888">
        <v>10.5</v>
      </c>
      <c r="FF8" s="888">
        <v>10.5</v>
      </c>
      <c r="FG8" s="888">
        <v>10.5</v>
      </c>
      <c r="FH8" s="888">
        <v>10.5</v>
      </c>
      <c r="FI8" s="888">
        <v>10.5</v>
      </c>
      <c r="FJ8" s="888">
        <v>10.5</v>
      </c>
      <c r="FK8" s="267">
        <v>10.5</v>
      </c>
      <c r="FL8" s="888">
        <v>10.5</v>
      </c>
      <c r="FM8" s="836">
        <v>10.5</v>
      </c>
      <c r="FN8" s="836">
        <v>10.5</v>
      </c>
      <c r="FO8" s="836">
        <v>10.5</v>
      </c>
      <c r="FP8" s="836">
        <v>10.5</v>
      </c>
      <c r="FQ8" s="836">
        <v>10.5</v>
      </c>
      <c r="FR8" s="836">
        <v>5</v>
      </c>
      <c r="FS8" s="836"/>
      <c r="FT8" s="836"/>
      <c r="FU8" s="836"/>
      <c r="FV8" s="836"/>
      <c r="FW8" s="836"/>
      <c r="FX8" s="836"/>
      <c r="FY8" s="836"/>
      <c r="FZ8" s="836"/>
      <c r="GA8" s="836"/>
      <c r="GB8" s="836"/>
      <c r="GC8" s="836"/>
      <c r="GD8" s="836"/>
      <c r="GE8" s="836"/>
      <c r="GF8" s="836">
        <v>5</v>
      </c>
      <c r="GG8" s="836">
        <v>10.5</v>
      </c>
      <c r="GH8" s="836">
        <v>10.5</v>
      </c>
      <c r="GI8" s="836">
        <v>10.5</v>
      </c>
      <c r="GJ8" s="836">
        <v>10.5</v>
      </c>
      <c r="GK8" s="836">
        <v>10.5</v>
      </c>
      <c r="GL8" s="836">
        <v>10.5</v>
      </c>
      <c r="GM8" s="836">
        <v>10.5</v>
      </c>
      <c r="GN8" s="836">
        <v>10.5</v>
      </c>
      <c r="GO8" s="836">
        <v>10.5</v>
      </c>
      <c r="GP8" s="268">
        <v>10.5</v>
      </c>
      <c r="GQ8" s="996">
        <v>10.5</v>
      </c>
      <c r="GR8" s="996">
        <v>10.5</v>
      </c>
      <c r="GS8" s="996">
        <v>10.5</v>
      </c>
      <c r="GT8" s="996">
        <v>5</v>
      </c>
      <c r="GU8" s="996"/>
      <c r="GV8" s="996"/>
      <c r="GW8" s="996"/>
      <c r="GX8" s="996"/>
      <c r="GY8" s="996"/>
      <c r="GZ8" s="996"/>
      <c r="HA8" s="996"/>
      <c r="HB8" s="996"/>
      <c r="HC8" s="996"/>
      <c r="HD8" s="996"/>
      <c r="HE8" s="996"/>
      <c r="HF8" s="996"/>
      <c r="HG8" s="996"/>
      <c r="HH8" s="249" t="s">
        <v>379</v>
      </c>
      <c r="HI8" s="249" t="s">
        <v>379</v>
      </c>
      <c r="HJ8" s="249" t="s">
        <v>379</v>
      </c>
      <c r="HK8" s="249" t="s">
        <v>379</v>
      </c>
      <c r="HL8" s="249" t="s">
        <v>379</v>
      </c>
      <c r="HM8" s="249" t="s">
        <v>379</v>
      </c>
      <c r="HN8" s="249" t="s">
        <v>379</v>
      </c>
      <c r="HO8" s="249" t="s">
        <v>379</v>
      </c>
      <c r="HP8" s="249" t="s">
        <v>379</v>
      </c>
      <c r="HQ8" s="996">
        <v>5</v>
      </c>
      <c r="HR8" s="996">
        <v>10.5</v>
      </c>
      <c r="HS8" s="996">
        <v>10.5</v>
      </c>
      <c r="HT8" s="1159">
        <v>10.5</v>
      </c>
      <c r="HU8" s="268">
        <v>10.5</v>
      </c>
      <c r="HV8" s="1159">
        <v>5</v>
      </c>
      <c r="HW8" s="1159"/>
      <c r="HX8" s="1159"/>
      <c r="HY8" s="1159"/>
      <c r="HZ8" s="1159"/>
      <c r="IA8" s="1159"/>
      <c r="IB8" s="1159"/>
      <c r="IC8" s="1159"/>
      <c r="ID8" s="1159"/>
      <c r="IE8" s="1159"/>
      <c r="IF8" s="1159"/>
      <c r="IG8" s="1159"/>
      <c r="IH8" s="1159"/>
      <c r="II8" s="1159"/>
      <c r="IJ8" s="1159">
        <v>5</v>
      </c>
      <c r="IK8" s="1159">
        <v>10.5</v>
      </c>
      <c r="IL8" s="1142">
        <v>10.5</v>
      </c>
      <c r="IM8" s="1143">
        <v>10.5</v>
      </c>
      <c r="IN8" s="1144">
        <v>10.5</v>
      </c>
      <c r="IO8" s="1159">
        <v>10.5</v>
      </c>
      <c r="IP8" s="1159">
        <v>10.5</v>
      </c>
      <c r="IQ8" s="1159">
        <v>10.5</v>
      </c>
      <c r="IR8" s="1159">
        <v>10.5</v>
      </c>
      <c r="IS8" s="1159">
        <v>10.5</v>
      </c>
      <c r="IT8" s="1159">
        <v>10.5</v>
      </c>
      <c r="IU8" s="639">
        <v>10.5</v>
      </c>
      <c r="IV8" s="1159">
        <v>10.5</v>
      </c>
      <c r="IW8" s="1159">
        <v>10.5</v>
      </c>
      <c r="IX8" s="1159">
        <v>5.5</v>
      </c>
      <c r="IY8" s="267"/>
      <c r="IZ8" s="268"/>
      <c r="JA8" s="1159"/>
      <c r="JB8" s="391"/>
      <c r="JC8" s="577">
        <v>8</v>
      </c>
      <c r="JD8" s="577">
        <v>8</v>
      </c>
      <c r="JE8" s="577">
        <v>8</v>
      </c>
      <c r="JF8" s="577">
        <v>8</v>
      </c>
      <c r="JG8" s="577">
        <v>8</v>
      </c>
      <c r="JH8" s="577"/>
      <c r="JI8" s="577"/>
      <c r="JJ8" s="577">
        <v>8</v>
      </c>
      <c r="JK8" s="577">
        <v>8</v>
      </c>
      <c r="JL8" s="577">
        <v>8</v>
      </c>
      <c r="JM8" s="577">
        <v>8</v>
      </c>
      <c r="JN8" s="577">
        <v>8</v>
      </c>
      <c r="JO8" s="474"/>
      <c r="JP8" s="1159">
        <v>5</v>
      </c>
      <c r="JQ8" s="1159">
        <v>10.5</v>
      </c>
      <c r="JR8" s="1159">
        <v>10.5</v>
      </c>
      <c r="JS8" s="1159">
        <v>10.5</v>
      </c>
      <c r="JT8" s="1159">
        <v>10.5</v>
      </c>
      <c r="JU8" s="1159">
        <v>10.5</v>
      </c>
      <c r="JV8" s="1159">
        <v>10.5</v>
      </c>
      <c r="JW8" s="1159">
        <v>10.5</v>
      </c>
      <c r="JX8" s="1159">
        <v>10.5</v>
      </c>
      <c r="JY8" s="1159">
        <v>10.5</v>
      </c>
      <c r="JZ8" s="1159">
        <v>5</v>
      </c>
      <c r="KA8" s="1159"/>
      <c r="KB8" s="1159"/>
      <c r="KC8" s="1230"/>
      <c r="KD8" s="268"/>
      <c r="KE8" s="1230"/>
      <c r="KF8" s="1230"/>
      <c r="KG8" s="1230"/>
      <c r="KH8" s="1230"/>
      <c r="KI8" s="1230"/>
      <c r="KJ8" s="1230"/>
      <c r="KK8" s="1230"/>
      <c r="KL8" s="1230"/>
      <c r="KM8" s="1230"/>
      <c r="KN8" s="1230">
        <v>5</v>
      </c>
      <c r="KO8" s="1230">
        <v>10.5</v>
      </c>
      <c r="KP8" s="1230">
        <v>10.5</v>
      </c>
      <c r="KQ8" s="1230">
        <v>10.5</v>
      </c>
      <c r="KR8" s="1230">
        <v>10.5</v>
      </c>
      <c r="KS8" s="1230">
        <v>10.5</v>
      </c>
      <c r="KT8" s="1230">
        <v>10.5</v>
      </c>
      <c r="KU8" s="1230">
        <v>10.5</v>
      </c>
      <c r="KV8" s="1230">
        <v>10.5</v>
      </c>
      <c r="KW8" s="1230">
        <v>10.5</v>
      </c>
      <c r="KX8" s="1230">
        <v>10.5</v>
      </c>
      <c r="KY8" s="1230">
        <v>10.5</v>
      </c>
      <c r="KZ8" s="1230">
        <v>10.5</v>
      </c>
      <c r="LA8" s="1230">
        <v>10.5</v>
      </c>
      <c r="LB8" s="1230">
        <v>5</v>
      </c>
      <c r="LC8" s="1230"/>
      <c r="LD8" s="1230"/>
      <c r="LE8" s="1230"/>
      <c r="LF8" s="1230"/>
      <c r="LG8" s="1230"/>
      <c r="LH8" s="267"/>
      <c r="LI8" s="268"/>
      <c r="LJ8" s="1159"/>
      <c r="LK8" s="1159"/>
      <c r="LL8" s="1159"/>
      <c r="LM8" s="1159"/>
      <c r="LN8" s="1159"/>
      <c r="LO8" s="1159"/>
      <c r="LP8" s="1159">
        <v>5</v>
      </c>
      <c r="LQ8" s="1159">
        <v>10.5</v>
      </c>
      <c r="LR8" s="1159">
        <v>10.5</v>
      </c>
      <c r="LS8" s="1159">
        <v>10.5</v>
      </c>
      <c r="LT8" s="1159">
        <v>10.5</v>
      </c>
      <c r="LU8" s="1159">
        <v>10.5</v>
      </c>
      <c r="LV8" s="1159">
        <v>10.5</v>
      </c>
      <c r="LW8" s="1159">
        <v>10.5</v>
      </c>
      <c r="LX8" s="1159">
        <v>10.5</v>
      </c>
      <c r="LY8" s="1234">
        <v>10.5</v>
      </c>
      <c r="LZ8" s="1234">
        <v>10.5</v>
      </c>
      <c r="MA8" s="1234">
        <v>10.5</v>
      </c>
      <c r="MB8" s="1234">
        <v>10.5</v>
      </c>
      <c r="MC8" s="1234">
        <v>10.5</v>
      </c>
      <c r="MD8" s="1159">
        <v>5</v>
      </c>
      <c r="ME8" s="1159"/>
      <c r="MF8" s="1159"/>
      <c r="MG8" s="1159"/>
      <c r="MH8" s="1159"/>
      <c r="MI8" s="473"/>
      <c r="MJ8" s="577"/>
      <c r="MK8" s="474"/>
      <c r="ML8" s="267"/>
      <c r="MM8" s="1159"/>
      <c r="MN8" s="1159"/>
      <c r="MO8" s="1159"/>
      <c r="MP8" s="1159"/>
      <c r="MQ8" s="1159"/>
      <c r="MR8" s="1159">
        <v>5</v>
      </c>
      <c r="MS8" s="1159">
        <v>10.5</v>
      </c>
      <c r="MT8" s="1159">
        <v>10.5</v>
      </c>
      <c r="MU8" s="1159">
        <v>10.5</v>
      </c>
      <c r="MV8" s="473"/>
      <c r="MW8" s="577">
        <v>8</v>
      </c>
      <c r="MX8" s="577">
        <v>8</v>
      </c>
      <c r="MY8" s="577">
        <v>8</v>
      </c>
      <c r="MZ8" s="577">
        <v>8</v>
      </c>
      <c r="NA8" s="577">
        <v>8</v>
      </c>
      <c r="NB8" s="474"/>
      <c r="NC8" s="1159">
        <v>10.5</v>
      </c>
      <c r="ND8" s="1159">
        <v>10.5</v>
      </c>
      <c r="NE8" s="1151">
        <v>10.5</v>
      </c>
      <c r="NF8" s="1159">
        <v>5</v>
      </c>
      <c r="NG8" s="1159"/>
      <c r="NH8" s="1159"/>
      <c r="NI8" s="1159"/>
      <c r="NJ8" s="1159"/>
      <c r="NK8" s="1159"/>
      <c r="NL8" s="1159"/>
      <c r="NM8" s="1159"/>
      <c r="NN8" s="1159"/>
      <c r="NO8" s="1159"/>
      <c r="NP8" s="1159"/>
      <c r="NQ8" s="267"/>
      <c r="NR8" s="836">
        <f t="shared" ref="NR8" si="2">SUM(Q8:NQ8)</f>
        <v>1869</v>
      </c>
      <c r="NS8" s="836"/>
      <c r="NT8" s="836"/>
      <c r="NU8" s="836"/>
      <c r="NV8" s="836"/>
      <c r="NW8" s="836"/>
      <c r="NX8" s="836"/>
      <c r="NY8" s="836"/>
      <c r="NZ8" s="836"/>
      <c r="OA8" s="836"/>
      <c r="OB8" s="836"/>
      <c r="OC8" s="836"/>
      <c r="OD8" s="836"/>
      <c r="OE8" s="836"/>
      <c r="OF8" s="836"/>
      <c r="OG8" s="836"/>
      <c r="OH8" s="836"/>
      <c r="OI8" s="836"/>
      <c r="OJ8" s="836"/>
      <c r="OK8" s="836"/>
      <c r="OL8" s="836"/>
      <c r="OM8" s="836"/>
      <c r="ON8" s="836"/>
      <c r="OO8" s="836"/>
      <c r="OP8" s="836"/>
      <c r="OQ8" s="836"/>
      <c r="OR8" s="836"/>
      <c r="OS8" s="836"/>
      <c r="OT8" s="836"/>
      <c r="OU8" s="836"/>
      <c r="OV8"/>
    </row>
    <row r="9" spans="1:412" ht="15.75" customHeight="1" thickBot="1" x14ac:dyDescent="0.3">
      <c r="A9" s="1"/>
      <c r="B9" s="600" t="s">
        <v>737</v>
      </c>
      <c r="C9" s="595" t="str">
        <f t="shared" si="0"/>
        <v xml:space="preserve">Шайдуллов </v>
      </c>
      <c r="D9" s="596">
        <v>4</v>
      </c>
      <c r="E9" s="596">
        <v>3</v>
      </c>
      <c r="F9" s="597" t="s">
        <v>48</v>
      </c>
      <c r="G9" s="659">
        <v>11</v>
      </c>
      <c r="H9" s="601" t="s">
        <v>302</v>
      </c>
      <c r="I9" s="592"/>
      <c r="J9" s="368">
        <v>1995</v>
      </c>
      <c r="K9" s="368" t="e">
        <f ca="1">SUM(#REF!:OFFSET(#REF!,0,DATEVALUE("31.12."&amp;(YEAR(TODAY())))-DATEVALUE("01.01."&amp;YEAR(TODAY()))))</f>
        <v>#REF!</v>
      </c>
      <c r="L9" s="368" t="e">
        <f ca="1">SUM(#REF!:OFFSET(#REF!,0,TODAY()-DATEVALUE("01.01."&amp;YEAR(TODAY()))))</f>
        <v>#REF!</v>
      </c>
      <c r="M9" s="364" t="e">
        <f ca="1">COUNTIF(#REF!:OFFSET(#REF!,0,TODAY()-DATEVALUE("01.01."&amp;YEAR(TODAY()))),$M$3)</f>
        <v>#REF!</v>
      </c>
      <c r="N9" s="364" t="e">
        <f ca="1">COUNTIFS(#REF!:OFFSET(#REF!,0,TODAY()-DATEVALUE("01.01."&amp;YEAR(TODAY()))),$N$3,#REF!:OFFSET(#REF!,0,TODAY()-DATEVALUE("01.01."&amp;YEAR(TODAY()))),"&lt;&gt;вс")</f>
        <v>#REF!</v>
      </c>
      <c r="O9" s="364" t="e">
        <f ca="1">COUNTIF(#REF!:OFFSET(#REF!,0,TODAY()-DATEVALUE("01.01."&amp;YEAR(TODAY()))),"БЛ")</f>
        <v>#REF!</v>
      </c>
      <c r="P9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9" s="268"/>
      <c r="R9" s="755"/>
      <c r="S9" s="755"/>
      <c r="T9" s="755"/>
      <c r="U9" s="755"/>
      <c r="V9" s="755"/>
      <c r="W9" s="755"/>
      <c r="X9" s="755"/>
      <c r="Y9" s="755"/>
      <c r="Z9" s="755"/>
      <c r="AA9" s="755"/>
      <c r="AB9" s="755"/>
      <c r="AC9" s="755"/>
      <c r="AD9" s="755"/>
      <c r="AE9" s="755"/>
      <c r="AF9" s="755"/>
      <c r="AG9" s="755"/>
      <c r="AH9" s="755"/>
      <c r="AI9" s="755"/>
      <c r="AJ9" s="755"/>
      <c r="AK9" s="755"/>
      <c r="AL9" s="755"/>
      <c r="AM9" s="755"/>
      <c r="AN9" s="755"/>
      <c r="AO9" s="755"/>
      <c r="AP9" s="755"/>
      <c r="AQ9" s="755"/>
      <c r="AR9" s="755"/>
      <c r="AS9" s="755"/>
      <c r="AT9" s="755"/>
      <c r="AU9" s="755"/>
      <c r="AV9" s="268"/>
      <c r="AW9" s="949"/>
      <c r="AX9" s="949"/>
      <c r="AY9" s="949"/>
      <c r="AZ9" s="949"/>
      <c r="BA9" s="949"/>
      <c r="BB9" s="949"/>
      <c r="BC9" s="949"/>
      <c r="BD9" s="949"/>
      <c r="BE9" s="949"/>
      <c r="BF9" s="949"/>
      <c r="BG9" s="949"/>
      <c r="BH9" s="949"/>
      <c r="BI9" s="949"/>
      <c r="BJ9" s="949"/>
      <c r="BK9" s="949"/>
      <c r="BL9" s="949"/>
      <c r="BM9" s="949"/>
      <c r="BN9" s="949"/>
      <c r="BO9" s="949"/>
      <c r="BP9" s="949"/>
      <c r="BQ9" s="949"/>
      <c r="BR9" s="949"/>
      <c r="BS9" s="949"/>
      <c r="BT9" s="949"/>
      <c r="BU9" s="949"/>
      <c r="BV9" s="949"/>
      <c r="BW9" s="267"/>
      <c r="BX9" s="268"/>
      <c r="BY9" s="758"/>
      <c r="BZ9" s="758"/>
      <c r="CA9" s="758"/>
      <c r="CB9" s="758"/>
      <c r="CC9" s="758"/>
      <c r="CD9" s="758"/>
      <c r="CE9" s="758"/>
      <c r="CF9" s="758"/>
      <c r="CG9" s="758"/>
      <c r="CH9" s="758"/>
      <c r="CI9" s="758"/>
      <c r="CJ9" s="758"/>
      <c r="CK9" s="758"/>
      <c r="CL9" s="758"/>
      <c r="CM9" s="639"/>
      <c r="CN9" s="758"/>
      <c r="CO9" s="758"/>
      <c r="CP9" s="758"/>
      <c r="CQ9" s="758"/>
      <c r="CR9" s="758"/>
      <c r="CS9" s="758"/>
      <c r="CT9" s="758"/>
      <c r="CU9" s="758"/>
      <c r="CV9" s="758"/>
      <c r="CW9" s="758"/>
      <c r="CX9" s="758"/>
      <c r="CY9" s="758"/>
      <c r="CZ9" s="639" t="s">
        <v>264</v>
      </c>
      <c r="DA9" s="577" t="s">
        <v>264</v>
      </c>
      <c r="DB9" s="577" t="s">
        <v>264</v>
      </c>
      <c r="DC9" s="473" t="s">
        <v>264</v>
      </c>
      <c r="DD9" s="577" t="s">
        <v>264</v>
      </c>
      <c r="DE9" s="577" t="s">
        <v>264</v>
      </c>
      <c r="DF9" s="577" t="s">
        <v>264</v>
      </c>
      <c r="DG9" s="577" t="s">
        <v>264</v>
      </c>
      <c r="DH9" s="577" t="s">
        <v>264</v>
      </c>
      <c r="DI9" s="577" t="s">
        <v>264</v>
      </c>
      <c r="DJ9" s="577" t="s">
        <v>264</v>
      </c>
      <c r="DK9" s="577" t="s">
        <v>264</v>
      </c>
      <c r="DL9" s="474" t="s">
        <v>264</v>
      </c>
      <c r="DM9" s="249" t="s">
        <v>379</v>
      </c>
      <c r="DN9" s="249" t="s">
        <v>379</v>
      </c>
      <c r="DO9" s="249" t="s">
        <v>379</v>
      </c>
      <c r="DP9" s="249" t="s">
        <v>379</v>
      </c>
      <c r="DQ9" s="249" t="s">
        <v>379</v>
      </c>
      <c r="DR9" s="249" t="s">
        <v>379</v>
      </c>
      <c r="DS9" s="249" t="s">
        <v>379</v>
      </c>
      <c r="DT9" s="249" t="s">
        <v>379</v>
      </c>
      <c r="DU9" s="249" t="s">
        <v>379</v>
      </c>
      <c r="DV9" s="249" t="s">
        <v>379</v>
      </c>
      <c r="DW9" s="249" t="s">
        <v>379</v>
      </c>
      <c r="DX9" s="249" t="s">
        <v>379</v>
      </c>
      <c r="DY9" s="249" t="s">
        <v>379</v>
      </c>
      <c r="DZ9" s="249" t="s">
        <v>379</v>
      </c>
      <c r="EA9" s="249" t="s">
        <v>379</v>
      </c>
      <c r="EB9" s="305">
        <v>5</v>
      </c>
      <c r="EC9" s="882">
        <v>10.5</v>
      </c>
      <c r="ED9" s="305">
        <v>10.5</v>
      </c>
      <c r="EE9" s="305">
        <v>10.5</v>
      </c>
      <c r="EF9" s="314">
        <v>10.5</v>
      </c>
      <c r="EG9" s="311">
        <v>10.5</v>
      </c>
      <c r="EH9" s="305">
        <v>10.5</v>
      </c>
      <c r="EI9" s="305">
        <v>10.5</v>
      </c>
      <c r="EJ9" s="882">
        <v>10.5</v>
      </c>
      <c r="EK9" s="305">
        <v>10.5</v>
      </c>
      <c r="EL9" s="305">
        <v>10.5</v>
      </c>
      <c r="EM9" s="305">
        <v>10.5</v>
      </c>
      <c r="EN9" s="305">
        <v>10.5</v>
      </c>
      <c r="EO9" s="305">
        <v>10.5</v>
      </c>
      <c r="EP9" s="639">
        <v>5</v>
      </c>
      <c r="EQ9" s="888"/>
      <c r="ER9" s="888"/>
      <c r="ES9" s="888"/>
      <c r="ET9" s="888"/>
      <c r="EU9" s="888"/>
      <c r="EV9" s="888"/>
      <c r="EW9" s="888"/>
      <c r="EX9" s="888"/>
      <c r="EY9" s="888"/>
      <c r="EZ9" s="888"/>
      <c r="FA9" s="888"/>
      <c r="FB9" s="888"/>
      <c r="FC9" s="888"/>
      <c r="FD9" s="867">
        <v>5</v>
      </c>
      <c r="FE9" s="868">
        <v>10.5</v>
      </c>
      <c r="FF9" s="868">
        <v>10.5</v>
      </c>
      <c r="FG9" s="868">
        <v>10.5</v>
      </c>
      <c r="FH9" s="868">
        <v>10.5</v>
      </c>
      <c r="FI9" s="868">
        <v>10.5</v>
      </c>
      <c r="FJ9" s="868">
        <v>10.5</v>
      </c>
      <c r="FK9" s="869">
        <v>10.5</v>
      </c>
      <c r="FL9" s="898">
        <v>10.5</v>
      </c>
      <c r="FM9" s="868">
        <v>10.5</v>
      </c>
      <c r="FN9" s="940">
        <v>10.5</v>
      </c>
      <c r="FO9" s="940">
        <v>10.5</v>
      </c>
      <c r="FP9" s="940">
        <v>10.5</v>
      </c>
      <c r="FQ9" s="940">
        <v>10.5</v>
      </c>
      <c r="FR9" s="940">
        <v>5</v>
      </c>
      <c r="FS9" s="758"/>
      <c r="FT9" s="758"/>
      <c r="FU9" s="758"/>
      <c r="FV9" s="758"/>
      <c r="FW9" s="758"/>
      <c r="FX9" s="758"/>
      <c r="FY9" s="758"/>
      <c r="FZ9" s="758"/>
      <c r="GA9" s="758"/>
      <c r="GB9" s="758"/>
      <c r="GC9" s="758"/>
      <c r="GD9" s="758"/>
      <c r="GE9" s="758"/>
      <c r="GF9" s="249" t="s">
        <v>379</v>
      </c>
      <c r="GG9" s="249" t="s">
        <v>379</v>
      </c>
      <c r="GH9" s="249" t="s">
        <v>379</v>
      </c>
      <c r="GI9" s="249" t="s">
        <v>379</v>
      </c>
      <c r="GJ9" s="249" t="s">
        <v>379</v>
      </c>
      <c r="GK9" s="249" t="s">
        <v>379</v>
      </c>
      <c r="GL9" s="249" t="s">
        <v>379</v>
      </c>
      <c r="GM9" s="249" t="s">
        <v>379</v>
      </c>
      <c r="GN9" s="249" t="s">
        <v>379</v>
      </c>
      <c r="GO9" s="249" t="s">
        <v>379</v>
      </c>
      <c r="GP9" s="258" t="s">
        <v>379</v>
      </c>
      <c r="GQ9" s="249" t="s">
        <v>379</v>
      </c>
      <c r="GR9" s="249" t="s">
        <v>379</v>
      </c>
      <c r="GS9" s="249" t="s">
        <v>379</v>
      </c>
      <c r="GT9" s="249" t="s">
        <v>379</v>
      </c>
      <c r="GU9" s="249" t="s">
        <v>379</v>
      </c>
      <c r="GV9" s="991" t="s">
        <v>379</v>
      </c>
      <c r="GW9" s="996"/>
      <c r="GX9" s="996"/>
      <c r="GY9" s="996"/>
      <c r="GZ9" s="996"/>
      <c r="HA9" s="996"/>
      <c r="HB9" s="996"/>
      <c r="HC9" s="996"/>
      <c r="HD9" s="996"/>
      <c r="HE9" s="996"/>
      <c r="HF9" s="996"/>
      <c r="HG9" s="996"/>
      <c r="HH9" s="359">
        <v>5</v>
      </c>
      <c r="HI9" s="359">
        <v>10.5</v>
      </c>
      <c r="HJ9" s="359">
        <v>10.5</v>
      </c>
      <c r="HK9" s="359">
        <v>10.5</v>
      </c>
      <c r="HL9" s="359">
        <v>10.5</v>
      </c>
      <c r="HM9" s="359">
        <v>10.5</v>
      </c>
      <c r="HN9" s="359">
        <v>10.5</v>
      </c>
      <c r="HO9" s="359">
        <v>10.5</v>
      </c>
      <c r="HP9" s="359">
        <v>10.5</v>
      </c>
      <c r="HQ9" s="359">
        <v>10.5</v>
      </c>
      <c r="HR9" s="359">
        <v>10.5</v>
      </c>
      <c r="HS9" s="359">
        <v>10.5</v>
      </c>
      <c r="HT9" s="359">
        <v>10.5</v>
      </c>
      <c r="HU9" s="727">
        <v>10.5</v>
      </c>
      <c r="HV9" s="359">
        <v>5</v>
      </c>
      <c r="HW9" s="1159"/>
      <c r="HX9" s="1159"/>
      <c r="HY9" s="1159"/>
      <c r="HZ9" s="1159"/>
      <c r="IA9" s="1159"/>
      <c r="IB9" s="1159"/>
      <c r="IC9" s="1159"/>
      <c r="ID9" s="1159"/>
      <c r="IE9" s="1159"/>
      <c r="IF9" s="1159"/>
      <c r="IG9" s="1159"/>
      <c r="IH9" s="1159"/>
      <c r="II9" s="1159"/>
      <c r="IJ9" s="1159">
        <v>5</v>
      </c>
      <c r="IK9" s="1159">
        <v>10.5</v>
      </c>
      <c r="IL9" s="302">
        <v>10.5</v>
      </c>
      <c r="IM9" s="1159">
        <v>10.5</v>
      </c>
      <c r="IN9" s="1159">
        <v>10.5</v>
      </c>
      <c r="IO9" s="1159">
        <v>10.5</v>
      </c>
      <c r="IP9" s="1159">
        <v>10.5</v>
      </c>
      <c r="IQ9" s="1159">
        <v>10.5</v>
      </c>
      <c r="IR9" s="1159">
        <v>10.5</v>
      </c>
      <c r="IS9" s="1142">
        <v>10.5</v>
      </c>
      <c r="IT9" s="1143">
        <v>10.5</v>
      </c>
      <c r="IU9" s="1144">
        <v>10.5</v>
      </c>
      <c r="IV9" s="1159">
        <v>10.5</v>
      </c>
      <c r="IW9" s="1159">
        <v>10.5</v>
      </c>
      <c r="IX9" s="1159">
        <v>5.5</v>
      </c>
      <c r="IY9" s="267"/>
      <c r="IZ9" s="268"/>
      <c r="JA9" s="1159"/>
      <c r="JB9" s="1159"/>
      <c r="JC9" s="1159"/>
      <c r="JD9" s="1159"/>
      <c r="JE9" s="1151">
        <v>5</v>
      </c>
      <c r="JF9" s="1152">
        <v>10.5</v>
      </c>
      <c r="JG9" s="1152">
        <v>10.5</v>
      </c>
      <c r="JH9" s="1152">
        <v>10.5</v>
      </c>
      <c r="JI9" s="1152">
        <v>10.5</v>
      </c>
      <c r="JJ9" s="1152">
        <v>10.5</v>
      </c>
      <c r="JK9" s="1152">
        <v>10.5</v>
      </c>
      <c r="JL9" s="507">
        <v>10.5</v>
      </c>
      <c r="JM9" s="359">
        <v>10.5</v>
      </c>
      <c r="JN9" s="359">
        <v>10.5</v>
      </c>
      <c r="JO9" s="359">
        <v>10.5</v>
      </c>
      <c r="JP9" s="359">
        <v>10.5</v>
      </c>
      <c r="JQ9" s="359">
        <v>10.5</v>
      </c>
      <c r="JR9" s="359">
        <v>10.5</v>
      </c>
      <c r="JS9" s="359">
        <v>10.5</v>
      </c>
      <c r="JT9" s="359">
        <v>10.5</v>
      </c>
      <c r="JU9" s="359">
        <v>10.5</v>
      </c>
      <c r="JV9" s="359">
        <v>10.5</v>
      </c>
      <c r="JW9" s="359">
        <v>10.5</v>
      </c>
      <c r="JX9" s="359">
        <v>10.5</v>
      </c>
      <c r="JY9" s="359">
        <v>10.5</v>
      </c>
      <c r="JZ9" s="359">
        <v>5</v>
      </c>
      <c r="KA9" s="1159"/>
      <c r="KB9" s="1159"/>
      <c r="KC9" s="1230"/>
      <c r="KD9" s="268"/>
      <c r="KE9" s="1230"/>
      <c r="KF9" s="1230"/>
      <c r="KG9" s="1230"/>
      <c r="KH9" s="1230"/>
      <c r="KI9" s="1230"/>
      <c r="KJ9" s="1230"/>
      <c r="KK9" s="1230"/>
      <c r="KL9" s="1230"/>
      <c r="KM9" s="1230"/>
      <c r="KN9" s="1230">
        <v>5</v>
      </c>
      <c r="KO9" s="1230">
        <v>10.5</v>
      </c>
      <c r="KP9" s="1230">
        <v>10.5</v>
      </c>
      <c r="KQ9" s="1230">
        <v>10.5</v>
      </c>
      <c r="KR9" s="1230">
        <v>10.5</v>
      </c>
      <c r="KS9" s="1230">
        <v>10.5</v>
      </c>
      <c r="KT9" s="1230">
        <v>10.5</v>
      </c>
      <c r="KU9" s="1230">
        <v>10.5</v>
      </c>
      <c r="KV9" s="1230">
        <v>10.5</v>
      </c>
      <c r="KW9" s="1230">
        <v>10.5</v>
      </c>
      <c r="KX9" s="1230">
        <v>10.5</v>
      </c>
      <c r="KY9" s="1230">
        <v>10.5</v>
      </c>
      <c r="KZ9" s="1230">
        <v>10.5</v>
      </c>
      <c r="LA9" s="1230">
        <v>10.5</v>
      </c>
      <c r="LB9" s="1230">
        <v>5</v>
      </c>
      <c r="LC9" s="1230"/>
      <c r="LD9" s="1230"/>
      <c r="LE9" s="1230"/>
      <c r="LF9" s="1230"/>
      <c r="LG9" s="1230"/>
      <c r="LH9" s="267"/>
      <c r="LI9" s="268"/>
      <c r="LJ9" s="1159"/>
      <c r="LK9" s="1159"/>
      <c r="LL9" s="1159"/>
      <c r="LM9" s="1159"/>
      <c r="LN9" s="1159"/>
      <c r="LO9" s="1159"/>
      <c r="LP9" s="1234">
        <v>5</v>
      </c>
      <c r="LQ9" s="1234">
        <v>10.5</v>
      </c>
      <c r="LR9" s="1234">
        <v>10.5</v>
      </c>
      <c r="LS9" s="1234">
        <v>10.5</v>
      </c>
      <c r="LT9" s="1234">
        <v>10.5</v>
      </c>
      <c r="LU9" s="1234">
        <v>10.5</v>
      </c>
      <c r="LV9" s="1234">
        <v>10.5</v>
      </c>
      <c r="LW9" s="1234">
        <v>10.5</v>
      </c>
      <c r="LX9" s="1234">
        <v>10.5</v>
      </c>
      <c r="LY9" s="1234">
        <v>10.5</v>
      </c>
      <c r="LZ9" s="1234">
        <v>10.5</v>
      </c>
      <c r="MA9" s="1234">
        <v>10.5</v>
      </c>
      <c r="MB9" s="1234">
        <v>10.5</v>
      </c>
      <c r="MC9" s="1234">
        <v>10.5</v>
      </c>
      <c r="MD9" s="1234">
        <v>5</v>
      </c>
      <c r="ME9" s="1159"/>
      <c r="MF9" s="1159"/>
      <c r="MG9" s="1159"/>
      <c r="MH9" s="1159"/>
      <c r="MI9" s="1159"/>
      <c r="MJ9" s="1159"/>
      <c r="MK9" s="1159"/>
      <c r="ML9" s="267"/>
      <c r="MM9" s="1159"/>
      <c r="MN9" s="1159"/>
      <c r="MO9" s="1159"/>
      <c r="MP9" s="1159"/>
      <c r="MQ9" s="1159"/>
      <c r="MR9" s="1159">
        <v>5</v>
      </c>
      <c r="MS9" s="1159">
        <v>10.5</v>
      </c>
      <c r="MT9" s="1234">
        <v>10.5</v>
      </c>
      <c r="MU9" s="1234">
        <v>10.5</v>
      </c>
      <c r="MV9" s="1234">
        <v>10.5</v>
      </c>
      <c r="MW9" s="1234">
        <v>10.5</v>
      </c>
      <c r="MX9" s="1151">
        <v>10.5</v>
      </c>
      <c r="MY9" s="1159">
        <v>10.5</v>
      </c>
      <c r="MZ9" s="1159">
        <v>10.5</v>
      </c>
      <c r="NA9" s="1159">
        <v>10.5</v>
      </c>
      <c r="NB9" s="1159">
        <v>10.5</v>
      </c>
      <c r="NC9" s="1159">
        <v>10.5</v>
      </c>
      <c r="ND9" s="1159">
        <v>10.5</v>
      </c>
      <c r="NE9" s="1159">
        <v>10.5</v>
      </c>
      <c r="NF9" s="1159">
        <v>5</v>
      </c>
      <c r="NG9" s="1159"/>
      <c r="NH9" s="1159"/>
      <c r="NI9" s="1159"/>
      <c r="NJ9" s="1159"/>
      <c r="NK9" s="1159"/>
      <c r="NL9" s="1159"/>
      <c r="NM9" s="1159"/>
      <c r="NN9" s="1159"/>
      <c r="NO9" s="1159"/>
      <c r="NP9" s="1159"/>
      <c r="NQ9" s="267"/>
      <c r="NR9" s="755">
        <f>SUM(Q9:NQ9)</f>
        <v>1246</v>
      </c>
      <c r="NS9" s="693" t="s">
        <v>705</v>
      </c>
      <c r="NT9" s="318" t="e">
        <f>(NR6+NR7+#REF!+NR10+NR11+NR12+NR14+NR16+NR17+NR20+NR21+NR22)/2</f>
        <v>#REF!</v>
      </c>
      <c r="NU9" s="755"/>
      <c r="NV9" s="755"/>
      <c r="NW9" s="755"/>
      <c r="NX9" s="755"/>
      <c r="NY9" s="755"/>
      <c r="NZ9" s="755"/>
      <c r="OA9" s="755"/>
      <c r="OB9" s="755"/>
      <c r="OC9" s="755"/>
      <c r="OD9" s="755"/>
      <c r="OE9" s="755"/>
      <c r="OF9" s="755"/>
      <c r="OG9" s="755"/>
      <c r="OH9" s="755"/>
      <c r="OI9" s="755"/>
      <c r="OJ9" s="755"/>
      <c r="OK9" s="755"/>
      <c r="OL9" s="755"/>
      <c r="OM9" s="755"/>
      <c r="ON9" s="755"/>
      <c r="OO9" s="755"/>
      <c r="OP9" s="755"/>
      <c r="OQ9" s="755"/>
      <c r="OR9" s="755"/>
      <c r="OS9" s="755"/>
      <c r="OT9" s="755"/>
      <c r="OU9" s="755"/>
      <c r="OV9"/>
    </row>
    <row r="10" spans="1:412" ht="16.5" thickBot="1" x14ac:dyDescent="0.3">
      <c r="A10" s="1"/>
      <c r="B10" s="600" t="s">
        <v>602</v>
      </c>
      <c r="C10" s="598" t="str">
        <f>LEFT(B10,FIND(" ",B10))</f>
        <v xml:space="preserve">Собиржоний </v>
      </c>
      <c r="D10" s="596">
        <v>7</v>
      </c>
      <c r="E10" s="596">
        <v>3</v>
      </c>
      <c r="F10" s="597" t="s">
        <v>48</v>
      </c>
      <c r="G10" s="659">
        <v>5</v>
      </c>
      <c r="H10" s="601" t="s">
        <v>302</v>
      </c>
      <c r="I10" s="592"/>
      <c r="J10" s="368">
        <v>1995</v>
      </c>
      <c r="K10" s="368" t="e">
        <f ca="1">SUM(#REF!:OFFSET(#REF!,0,DATEVALUE("31.12."&amp;(YEAR(TODAY())))-DATEVALUE("01.01."&amp;YEAR(TODAY()))))</f>
        <v>#REF!</v>
      </c>
      <c r="L10" s="368" t="e">
        <f ca="1">SUM(#REF!:OFFSET(#REF!,0,TODAY()-DATEVALUE("01.01."&amp;YEAR(TODAY()))))</f>
        <v>#REF!</v>
      </c>
      <c r="M10" s="364" t="e">
        <f ca="1">COUNTIF(#REF!:OFFSET(#REF!,0,TODAY()-DATEVALUE("01.01."&amp;YEAR(TODAY()))),$M$3)</f>
        <v>#REF!</v>
      </c>
      <c r="N10" s="364" t="e">
        <f ca="1">COUNTIFS(#REF!:OFFSET(#REF!,0,TODAY()-DATEVALUE("01.01."&amp;YEAR(TODAY()))),$N$3,#REF!:OFFSET(#REF!,0,TODAY()-DATEVALUE("01.01."&amp;YEAR(TODAY()))),"&lt;&gt;вс")</f>
        <v>#REF!</v>
      </c>
      <c r="O10" s="364" t="e">
        <f ca="1">COUNTIF(#REF!:OFFSET(#REF!,0,TODAY()-DATEVALUE("01.01."&amp;YEAR(TODAY()))),"БЛ")</f>
        <v>#REF!</v>
      </c>
      <c r="P10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0" s="268"/>
      <c r="R10" s="714"/>
      <c r="S10" s="714"/>
      <c r="T10" s="356">
        <v>5</v>
      </c>
      <c r="U10" s="356">
        <v>10.5</v>
      </c>
      <c r="V10" s="356">
        <v>10.5</v>
      </c>
      <c r="W10" s="356">
        <v>10.5</v>
      </c>
      <c r="X10" s="356">
        <v>10.5</v>
      </c>
      <c r="Y10" s="356">
        <v>10.5</v>
      </c>
      <c r="Z10" s="356">
        <v>10.5</v>
      </c>
      <c r="AA10" s="356">
        <v>10.5</v>
      </c>
      <c r="AB10" s="356">
        <v>10.5</v>
      </c>
      <c r="AC10" s="356">
        <v>10.5</v>
      </c>
      <c r="AD10" s="356">
        <v>10.5</v>
      </c>
      <c r="AE10" s="356">
        <v>10.5</v>
      </c>
      <c r="AF10" s="356">
        <v>10.5</v>
      </c>
      <c r="AG10" s="356">
        <v>10.5</v>
      </c>
      <c r="AH10" s="356">
        <v>5</v>
      </c>
      <c r="AI10" s="714"/>
      <c r="AJ10" s="714"/>
      <c r="AK10" s="714"/>
      <c r="AL10" s="714"/>
      <c r="AM10" s="714"/>
      <c r="AN10" s="714"/>
      <c r="AO10" s="714"/>
      <c r="AP10" s="714"/>
      <c r="AQ10" s="714"/>
      <c r="AR10" s="714"/>
      <c r="AS10" s="714"/>
      <c r="AT10" s="714"/>
      <c r="AU10" s="734"/>
      <c r="AV10" s="727">
        <v>5</v>
      </c>
      <c r="AW10" s="359">
        <v>10.5</v>
      </c>
      <c r="AX10" s="359">
        <v>10.5</v>
      </c>
      <c r="AY10" s="359">
        <v>10.5</v>
      </c>
      <c r="AZ10" s="359">
        <v>10.5</v>
      </c>
      <c r="BA10" s="359">
        <v>10.5</v>
      </c>
      <c r="BB10" s="359">
        <v>10.5</v>
      </c>
      <c r="BC10" s="359">
        <v>10.5</v>
      </c>
      <c r="BD10" s="359">
        <v>10.5</v>
      </c>
      <c r="BE10" s="359">
        <v>10.5</v>
      </c>
      <c r="BF10" s="359">
        <v>10.5</v>
      </c>
      <c r="BG10" s="359">
        <v>10.5</v>
      </c>
      <c r="BH10" s="747">
        <v>10.5</v>
      </c>
      <c r="BI10" s="359">
        <v>5</v>
      </c>
      <c r="BJ10" s="249" t="s">
        <v>379</v>
      </c>
      <c r="BK10" s="249" t="s">
        <v>379</v>
      </c>
      <c r="BL10" s="249" t="s">
        <v>379</v>
      </c>
      <c r="BM10" s="249" t="s">
        <v>379</v>
      </c>
      <c r="BN10" s="249"/>
      <c r="BO10" s="249" t="s">
        <v>379</v>
      </c>
      <c r="BP10" s="249" t="s">
        <v>379</v>
      </c>
      <c r="BQ10" s="249" t="s">
        <v>379</v>
      </c>
      <c r="BR10" s="249" t="s">
        <v>379</v>
      </c>
      <c r="BS10" s="249" t="s">
        <v>379</v>
      </c>
      <c r="BT10" s="249" t="s">
        <v>379</v>
      </c>
      <c r="BU10" s="249"/>
      <c r="BV10" s="249" t="s">
        <v>379</v>
      </c>
      <c r="BW10" s="253" t="s">
        <v>379</v>
      </c>
      <c r="BX10" s="362">
        <v>5</v>
      </c>
      <c r="BY10" s="358">
        <v>10.5</v>
      </c>
      <c r="BZ10" s="358">
        <v>10.5</v>
      </c>
      <c r="CA10" s="358">
        <v>10.5</v>
      </c>
      <c r="CB10" s="358">
        <v>10.5</v>
      </c>
      <c r="CC10" s="358">
        <v>10.5</v>
      </c>
      <c r="CD10" s="358">
        <v>10.5</v>
      </c>
      <c r="CE10" s="358">
        <v>10.5</v>
      </c>
      <c r="CF10" s="358">
        <v>10.5</v>
      </c>
      <c r="CG10" s="358">
        <v>10.5</v>
      </c>
      <c r="CH10" s="358">
        <v>10.5</v>
      </c>
      <c r="CI10" s="358">
        <v>10.5</v>
      </c>
      <c r="CJ10" s="358">
        <v>5</v>
      </c>
      <c r="CK10" s="249" t="s">
        <v>379</v>
      </c>
      <c r="CL10" s="249" t="s">
        <v>379</v>
      </c>
      <c r="CM10" s="249" t="s">
        <v>379</v>
      </c>
      <c r="CN10" s="249" t="s">
        <v>379</v>
      </c>
      <c r="CO10" s="249" t="s">
        <v>379</v>
      </c>
      <c r="CP10" s="249" t="s">
        <v>379</v>
      </c>
      <c r="CQ10" s="249" t="s">
        <v>379</v>
      </c>
      <c r="CR10" s="249" t="s">
        <v>379</v>
      </c>
      <c r="CS10" s="249" t="s">
        <v>379</v>
      </c>
      <c r="CT10" s="249" t="s">
        <v>379</v>
      </c>
      <c r="CU10" s="249" t="s">
        <v>379</v>
      </c>
      <c r="CV10" s="249" t="s">
        <v>379</v>
      </c>
      <c r="CW10" s="249" t="s">
        <v>379</v>
      </c>
      <c r="CX10" s="249" t="s">
        <v>379</v>
      </c>
      <c r="CY10" s="249" t="s">
        <v>379</v>
      </c>
      <c r="CZ10" s="359">
        <v>5</v>
      </c>
      <c r="DA10" s="359">
        <v>10.5</v>
      </c>
      <c r="DB10" s="359">
        <v>10.5</v>
      </c>
      <c r="DC10" s="727">
        <v>10.5</v>
      </c>
      <c r="DD10" s="359">
        <v>10.5</v>
      </c>
      <c r="DE10" s="359">
        <v>10.5</v>
      </c>
      <c r="DF10" s="359">
        <v>10.5</v>
      </c>
      <c r="DG10" s="359">
        <v>10.5</v>
      </c>
      <c r="DH10" s="359">
        <v>10.5</v>
      </c>
      <c r="DI10" s="359">
        <v>10.5</v>
      </c>
      <c r="DJ10" s="359">
        <v>10.5</v>
      </c>
      <c r="DK10" s="359">
        <v>10.5</v>
      </c>
      <c r="DL10" s="359">
        <v>10.5</v>
      </c>
      <c r="DM10" s="359">
        <v>10.5</v>
      </c>
      <c r="DN10" s="359">
        <v>5</v>
      </c>
      <c r="DO10" s="881"/>
      <c r="DP10" s="881"/>
      <c r="DQ10" s="881"/>
      <c r="DR10" s="881"/>
      <c r="DS10" s="881"/>
      <c r="DT10" s="881"/>
      <c r="DU10" s="683"/>
      <c r="DV10" s="683"/>
      <c r="DW10" s="683"/>
      <c r="DX10" s="683"/>
      <c r="DY10" s="683"/>
      <c r="DZ10" s="683"/>
      <c r="EA10" s="683"/>
      <c r="EB10" s="910">
        <v>5</v>
      </c>
      <c r="EC10" s="910">
        <v>10.5</v>
      </c>
      <c r="ED10" s="910">
        <v>10.5</v>
      </c>
      <c r="EE10" s="910">
        <v>10.5</v>
      </c>
      <c r="EF10" s="910">
        <v>10.5</v>
      </c>
      <c r="EG10" s="910">
        <v>10.5</v>
      </c>
      <c r="EH10" s="910">
        <v>10.5</v>
      </c>
      <c r="EI10" s="910">
        <v>10.5</v>
      </c>
      <c r="EJ10" s="910">
        <v>10.5</v>
      </c>
      <c r="EK10" s="910">
        <v>10.5</v>
      </c>
      <c r="EL10" s="910">
        <v>10.5</v>
      </c>
      <c r="EM10" s="910">
        <v>10.5</v>
      </c>
      <c r="EN10" s="910">
        <v>10.5</v>
      </c>
      <c r="EO10" s="910">
        <v>10.5</v>
      </c>
      <c r="EP10" s="910">
        <v>5</v>
      </c>
      <c r="EQ10" s="888"/>
      <c r="ER10" s="888"/>
      <c r="ES10" s="888"/>
      <c r="ET10" s="888"/>
      <c r="EU10" s="888"/>
      <c r="EV10" s="888"/>
      <c r="EW10" s="852">
        <v>5</v>
      </c>
      <c r="EX10" s="853">
        <v>10.5</v>
      </c>
      <c r="EY10" s="853">
        <v>10.5</v>
      </c>
      <c r="EZ10" s="853">
        <v>10.5</v>
      </c>
      <c r="FA10" s="853">
        <v>10.5</v>
      </c>
      <c r="FB10" s="853">
        <v>10.5</v>
      </c>
      <c r="FC10" s="854">
        <v>10.5</v>
      </c>
      <c r="FD10" s="888">
        <v>10.5</v>
      </c>
      <c r="FE10" s="888">
        <v>10.5</v>
      </c>
      <c r="FF10" s="888">
        <v>10.5</v>
      </c>
      <c r="FG10" s="888">
        <v>10.5</v>
      </c>
      <c r="FH10" s="888">
        <v>10.5</v>
      </c>
      <c r="FI10" s="888">
        <v>10.5</v>
      </c>
      <c r="FJ10" s="888">
        <v>10.5</v>
      </c>
      <c r="FK10" s="267">
        <v>10.5</v>
      </c>
      <c r="FL10" s="888">
        <v>10.5</v>
      </c>
      <c r="FM10" s="758">
        <v>10.5</v>
      </c>
      <c r="FN10" s="758">
        <v>10.5</v>
      </c>
      <c r="FO10" s="758">
        <v>10.5</v>
      </c>
      <c r="FP10" s="758">
        <v>10.5</v>
      </c>
      <c r="FQ10" s="758">
        <v>10.5</v>
      </c>
      <c r="FR10" s="758">
        <v>5</v>
      </c>
      <c r="FS10" s="758"/>
      <c r="FT10" s="758"/>
      <c r="FU10" s="758"/>
      <c r="FV10" s="758"/>
      <c r="FW10" s="758"/>
      <c r="FX10" s="758"/>
      <c r="FY10" s="758"/>
      <c r="FZ10" s="758"/>
      <c r="GA10" s="758"/>
      <c r="GB10" s="758"/>
      <c r="GC10" s="758"/>
      <c r="GD10" s="758"/>
      <c r="GE10" s="758"/>
      <c r="GF10" s="758">
        <v>5</v>
      </c>
      <c r="GG10" s="758">
        <v>10.5</v>
      </c>
      <c r="GH10" s="758">
        <v>10.5</v>
      </c>
      <c r="GI10" s="758">
        <v>10.5</v>
      </c>
      <c r="GJ10" s="758">
        <v>10.5</v>
      </c>
      <c r="GK10" s="758">
        <v>10.5</v>
      </c>
      <c r="GL10" s="758">
        <v>10.5</v>
      </c>
      <c r="GM10" s="758">
        <v>10.5</v>
      </c>
      <c r="GN10" s="758">
        <v>10.5</v>
      </c>
      <c r="GO10" s="836">
        <v>10.5</v>
      </c>
      <c r="GP10" s="268">
        <v>10.5</v>
      </c>
      <c r="GQ10" s="996">
        <v>10.5</v>
      </c>
      <c r="GR10" s="996">
        <v>10.5</v>
      </c>
      <c r="GS10" s="996">
        <v>10.5</v>
      </c>
      <c r="GT10" s="996">
        <v>5</v>
      </c>
      <c r="GU10" s="996"/>
      <c r="GV10" s="996"/>
      <c r="GW10" s="996"/>
      <c r="GX10" s="996"/>
      <c r="GY10" s="996"/>
      <c r="GZ10" s="996"/>
      <c r="HA10" s="996"/>
      <c r="HB10" s="996"/>
      <c r="HC10" s="996"/>
      <c r="HD10" s="996"/>
      <c r="HE10" s="996"/>
      <c r="HF10" s="996"/>
      <c r="HG10" s="996"/>
      <c r="HH10" s="1122" t="s">
        <v>362</v>
      </c>
      <c r="HI10" s="1123" t="s">
        <v>362</v>
      </c>
      <c r="HJ10" s="1123" t="s">
        <v>362</v>
      </c>
      <c r="HK10" s="1123" t="s">
        <v>362</v>
      </c>
      <c r="HL10" s="1123" t="s">
        <v>362</v>
      </c>
      <c r="HM10" s="1123" t="s">
        <v>362</v>
      </c>
      <c r="HN10" s="1124" t="s">
        <v>362</v>
      </c>
      <c r="HO10" s="993">
        <v>5</v>
      </c>
      <c r="HP10" s="993">
        <v>10.5</v>
      </c>
      <c r="HQ10" s="993">
        <v>10.5</v>
      </c>
      <c r="HR10" s="993">
        <v>10.5</v>
      </c>
      <c r="HS10" s="993">
        <v>10.5</v>
      </c>
      <c r="HT10" s="993">
        <v>10.5</v>
      </c>
      <c r="HU10" s="1162">
        <v>10.5</v>
      </c>
      <c r="HV10" s="993">
        <v>5</v>
      </c>
      <c r="HW10" s="1159"/>
      <c r="HX10" s="1159"/>
      <c r="HY10" s="1159"/>
      <c r="HZ10" s="1159"/>
      <c r="IA10" s="1159"/>
      <c r="IB10" s="1159"/>
      <c r="IC10" s="1159"/>
      <c r="ID10" s="1159"/>
      <c r="IE10" s="1159"/>
      <c r="IF10" s="1159"/>
      <c r="IG10" s="1159"/>
      <c r="IH10" s="1159"/>
      <c r="II10" s="1159"/>
      <c r="IJ10" s="1159">
        <v>5</v>
      </c>
      <c r="IK10" s="1159">
        <v>10.5</v>
      </c>
      <c r="IL10" s="1142">
        <v>10.5</v>
      </c>
      <c r="IM10" s="1143">
        <v>10.5</v>
      </c>
      <c r="IN10" s="1144">
        <v>10.5</v>
      </c>
      <c r="IO10" s="1159">
        <v>10.5</v>
      </c>
      <c r="IP10" s="1159">
        <v>10.5</v>
      </c>
      <c r="IQ10" s="1159">
        <v>10.5</v>
      </c>
      <c r="IR10" s="1159">
        <v>10.5</v>
      </c>
      <c r="IS10" s="1159">
        <v>10.5</v>
      </c>
      <c r="IT10" s="1159">
        <v>10.5</v>
      </c>
      <c r="IU10" s="1159">
        <v>10.5</v>
      </c>
      <c r="IV10" s="1159">
        <v>10.5</v>
      </c>
      <c r="IW10" s="1159">
        <v>10.5</v>
      </c>
      <c r="IX10" s="1159">
        <v>5.5</v>
      </c>
      <c r="IY10" s="267"/>
      <c r="IZ10" s="268"/>
      <c r="JA10" s="1159"/>
      <c r="JB10" s="1159"/>
      <c r="JC10" s="1159"/>
      <c r="JD10" s="1159"/>
      <c r="JE10" s="1159"/>
      <c r="JF10" s="1159"/>
      <c r="JG10" s="1159"/>
      <c r="JH10" s="1159"/>
      <c r="JI10" s="1159"/>
      <c r="JJ10" s="1159"/>
      <c r="JK10" s="1159"/>
      <c r="JL10" s="922">
        <v>5</v>
      </c>
      <c r="JM10" s="922">
        <v>10.5</v>
      </c>
      <c r="JN10" s="922">
        <v>10.5</v>
      </c>
      <c r="JO10" s="922">
        <v>10.5</v>
      </c>
      <c r="JP10" s="922">
        <v>10.5</v>
      </c>
      <c r="JQ10" s="922">
        <v>10.5</v>
      </c>
      <c r="JR10" s="922">
        <v>10.5</v>
      </c>
      <c r="JS10" s="922">
        <v>10.5</v>
      </c>
      <c r="JT10" s="922">
        <v>10.5</v>
      </c>
      <c r="JU10" s="922">
        <v>10.5</v>
      </c>
      <c r="JV10" s="922">
        <v>10.5</v>
      </c>
      <c r="JW10" s="922">
        <v>10.5</v>
      </c>
      <c r="JX10" s="922">
        <v>10.5</v>
      </c>
      <c r="JY10" s="922">
        <v>10.5</v>
      </c>
      <c r="JZ10" s="922">
        <v>5</v>
      </c>
      <c r="KA10" s="1159"/>
      <c r="KB10" s="1159"/>
      <c r="KC10" s="1230"/>
      <c r="KD10" s="268"/>
      <c r="KE10" s="1230"/>
      <c r="KF10" s="1230"/>
      <c r="KG10" s="1230"/>
      <c r="KH10" s="1230"/>
      <c r="KI10" s="1230"/>
      <c r="KJ10" s="1230"/>
      <c r="KK10" s="1230"/>
      <c r="KL10" s="1230"/>
      <c r="KM10" s="1230"/>
      <c r="KN10" s="249" t="s">
        <v>379</v>
      </c>
      <c r="KO10" s="249" t="s">
        <v>379</v>
      </c>
      <c r="KP10" s="249" t="s">
        <v>379</v>
      </c>
      <c r="KQ10" s="249" t="s">
        <v>379</v>
      </c>
      <c r="KR10" s="473"/>
      <c r="KS10" s="577">
        <v>8</v>
      </c>
      <c r="KT10" s="577">
        <v>8</v>
      </c>
      <c r="KU10" s="577">
        <v>8</v>
      </c>
      <c r="KV10" s="577">
        <v>8</v>
      </c>
      <c r="KW10" s="577">
        <v>8</v>
      </c>
      <c r="KX10" s="474"/>
      <c r="KY10" s="1230">
        <v>10.5</v>
      </c>
      <c r="KZ10" s="1230">
        <v>10.5</v>
      </c>
      <c r="LA10" s="1230">
        <v>10.5</v>
      </c>
      <c r="LB10" s="1230">
        <v>5</v>
      </c>
      <c r="LC10" s="1230"/>
      <c r="LD10" s="1230"/>
      <c r="LE10" s="1230"/>
      <c r="LF10" s="1230"/>
      <c r="LG10" s="1230"/>
      <c r="LH10" s="267"/>
      <c r="LI10" s="268"/>
      <c r="LJ10" s="1159"/>
      <c r="LK10" s="1159"/>
      <c r="LL10" s="1159"/>
      <c r="LM10" s="1159"/>
      <c r="LN10" s="1159"/>
      <c r="LO10" s="1159"/>
      <c r="LP10" s="249" t="s">
        <v>379</v>
      </c>
      <c r="LQ10" s="1159">
        <v>5</v>
      </c>
      <c r="LR10" s="1234">
        <v>10.5</v>
      </c>
      <c r="LS10" s="1234">
        <v>10.5</v>
      </c>
      <c r="LT10" s="1234">
        <v>10.5</v>
      </c>
      <c r="LU10" s="1234">
        <v>10.5</v>
      </c>
      <c r="LV10" s="1151">
        <v>10.5</v>
      </c>
      <c r="LW10" s="1159">
        <v>10.5</v>
      </c>
      <c r="LX10" s="1159">
        <v>10.5</v>
      </c>
      <c r="LY10" s="1159">
        <v>10.5</v>
      </c>
      <c r="LZ10" s="1159">
        <v>10.5</v>
      </c>
      <c r="MA10" s="1159">
        <v>10.5</v>
      </c>
      <c r="MB10" s="1159">
        <v>10.5</v>
      </c>
      <c r="MC10" s="1159">
        <v>10.5</v>
      </c>
      <c r="MD10" s="1159">
        <v>5</v>
      </c>
      <c r="ME10" s="1159"/>
      <c r="MF10" s="1159"/>
      <c r="MG10" s="1159"/>
      <c r="MH10" s="1159"/>
      <c r="MI10" s="1159"/>
      <c r="MJ10" s="1159"/>
      <c r="MK10" s="1159"/>
      <c r="ML10" s="267"/>
      <c r="MM10" s="1159"/>
      <c r="MN10" s="1159"/>
      <c r="MO10" s="1159"/>
      <c r="MP10" s="1159"/>
      <c r="MQ10" s="1159"/>
      <c r="MR10" s="1159">
        <v>5</v>
      </c>
      <c r="MS10" s="1159">
        <v>10.5</v>
      </c>
      <c r="MT10" s="1159">
        <v>10.5</v>
      </c>
      <c r="MU10" s="1159">
        <v>10.5</v>
      </c>
      <c r="MV10" s="1159">
        <v>10.5</v>
      </c>
      <c r="MW10" s="1159">
        <v>10.5</v>
      </c>
      <c r="MX10" s="1159">
        <v>10.5</v>
      </c>
      <c r="MY10" s="1159">
        <v>10.5</v>
      </c>
      <c r="MZ10" s="1159">
        <v>10.5</v>
      </c>
      <c r="NA10" s="1159">
        <v>10.5</v>
      </c>
      <c r="NB10" s="1159">
        <v>10.5</v>
      </c>
      <c r="NC10" s="1159">
        <v>10.5</v>
      </c>
      <c r="ND10" s="1159">
        <v>10.5</v>
      </c>
      <c r="NE10" s="1159">
        <v>10.5</v>
      </c>
      <c r="NF10" s="1159">
        <v>5</v>
      </c>
      <c r="NG10" s="1159"/>
      <c r="NH10" s="1159"/>
      <c r="NI10" s="1159"/>
      <c r="NJ10" s="1159"/>
      <c r="NK10" s="1159"/>
      <c r="NL10" s="1159"/>
      <c r="NM10" s="1159"/>
      <c r="NN10" s="1159"/>
      <c r="NO10" s="1159"/>
      <c r="NP10" s="1159"/>
      <c r="NQ10" s="267"/>
      <c r="NR10" s="81">
        <f t="shared" si="1"/>
        <v>1793</v>
      </c>
      <c r="NS10" s="81"/>
      <c r="NT10" s="81"/>
      <c r="NU10" s="81"/>
      <c r="NV10" s="81"/>
      <c r="NW10" s="81"/>
      <c r="NX10" s="81"/>
      <c r="NY10" s="81"/>
      <c r="NZ10" s="81"/>
      <c r="OA10" s="81"/>
      <c r="OB10" s="81"/>
      <c r="OC10" s="81"/>
      <c r="OD10" s="81"/>
      <c r="OE10" s="81"/>
      <c r="OF10" s="81"/>
      <c r="OG10" s="81"/>
      <c r="OH10" s="81"/>
      <c r="OI10" s="81"/>
      <c r="OJ10" s="81"/>
      <c r="OK10" s="81"/>
      <c r="OL10" s="81"/>
      <c r="OM10" s="81"/>
      <c r="ON10" s="81"/>
      <c r="OO10" s="81"/>
      <c r="OP10" s="81"/>
      <c r="OQ10" s="81"/>
      <c r="OR10" s="81"/>
      <c r="OS10" s="81"/>
      <c r="OT10" s="81"/>
      <c r="OU10" s="81"/>
      <c r="OV10"/>
    </row>
    <row r="11" spans="1:412" ht="16.5" thickBot="1" x14ac:dyDescent="0.3">
      <c r="A11" s="1"/>
      <c r="B11" s="600" t="s">
        <v>841</v>
      </c>
      <c r="C11" s="600" t="str">
        <f t="shared" ref="C11:C18" si="3">LEFT(B11,FIND(" ",B11))</f>
        <v xml:space="preserve">Муминов </v>
      </c>
      <c r="D11" s="596">
        <v>8</v>
      </c>
      <c r="E11" s="596">
        <v>2</v>
      </c>
      <c r="F11" s="597" t="s">
        <v>48</v>
      </c>
      <c r="G11" s="659">
        <v>11</v>
      </c>
      <c r="H11" s="601" t="s">
        <v>302</v>
      </c>
      <c r="I11" s="592"/>
      <c r="J11" s="368">
        <v>1995</v>
      </c>
      <c r="K11" s="368" t="e">
        <f ca="1">SUM(#REF!:OFFSET(#REF!,0,DATEVALUE("31.12."&amp;(YEAR(TODAY())))-DATEVALUE("01.01."&amp;YEAR(TODAY()))))</f>
        <v>#REF!</v>
      </c>
      <c r="L11" s="368" t="e">
        <f ca="1">SUM(#REF!:OFFSET(#REF!,0,TODAY()-DATEVALUE("01.01."&amp;YEAR(TODAY()))))</f>
        <v>#REF!</v>
      </c>
      <c r="M11" s="364" t="e">
        <f ca="1">COUNTIF(#REF!:OFFSET(#REF!,0,TODAY()-DATEVALUE("01.01."&amp;YEAR(TODAY()))),$M$3)</f>
        <v>#REF!</v>
      </c>
      <c r="N11" s="364" t="e">
        <f ca="1">COUNTIFS(#REF!:OFFSET(#REF!,0,TODAY()-DATEVALUE("01.01."&amp;YEAR(TODAY()))),$N$3,#REF!:OFFSET(#REF!,0,TODAY()-DATEVALUE("01.01."&amp;YEAR(TODAY()))),"&lt;&gt;вс")</f>
        <v>#REF!</v>
      </c>
      <c r="O11" s="364" t="e">
        <f ca="1">COUNTIF(#REF!:OFFSET(#REF!,0,TODAY()-DATEVALUE("01.01."&amp;YEAR(TODAY()))),"БЛ")</f>
        <v>#REF!</v>
      </c>
      <c r="P11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1" s="694"/>
      <c r="R11" s="451"/>
      <c r="S11" s="451"/>
      <c r="T11" s="957"/>
      <c r="U11" s="957"/>
      <c r="V11" s="957"/>
      <c r="W11" s="957"/>
      <c r="X11" s="957"/>
      <c r="Y11" s="957"/>
      <c r="Z11" s="957"/>
      <c r="AA11" s="957"/>
      <c r="AB11" s="957"/>
      <c r="AC11" s="957"/>
      <c r="AD11" s="957"/>
      <c r="AE11" s="957"/>
      <c r="AF11" s="957"/>
      <c r="AG11" s="957"/>
      <c r="AH11" s="957"/>
      <c r="AI11" s="451"/>
      <c r="AJ11" s="451"/>
      <c r="AK11" s="451"/>
      <c r="AL11" s="451"/>
      <c r="AM11" s="451"/>
      <c r="AN11" s="451"/>
      <c r="AO11" s="451"/>
      <c r="AP11" s="451"/>
      <c r="AQ11" s="451"/>
      <c r="AR11" s="451"/>
      <c r="AS11" s="451"/>
      <c r="AT11" s="451"/>
      <c r="AU11" s="451"/>
      <c r="AV11" s="958"/>
      <c r="AW11" s="959"/>
      <c r="AX11" s="959"/>
      <c r="AY11" s="959"/>
      <c r="AZ11" s="959"/>
      <c r="BA11" s="959"/>
      <c r="BB11" s="959"/>
      <c r="BC11" s="960"/>
      <c r="BD11" s="451"/>
      <c r="BE11" s="451"/>
      <c r="BF11" s="451"/>
      <c r="BG11" s="451"/>
      <c r="BH11" s="451"/>
      <c r="BI11" s="451"/>
      <c r="BJ11" s="451"/>
      <c r="BK11" s="451"/>
      <c r="BL11" s="451"/>
      <c r="BM11" s="451"/>
      <c r="BN11" s="451"/>
      <c r="BO11" s="451"/>
      <c r="BP11" s="451"/>
      <c r="BQ11" s="451"/>
      <c r="BR11" s="451"/>
      <c r="BS11" s="451"/>
      <c r="BT11" s="451"/>
      <c r="BU11" s="451"/>
      <c r="BV11" s="451"/>
      <c r="BW11" s="961"/>
      <c r="BX11" s="694"/>
      <c r="BY11" s="451"/>
      <c r="BZ11" s="451"/>
      <c r="CA11" s="451"/>
      <c r="CB11" s="451"/>
      <c r="CC11" s="451"/>
      <c r="CD11" s="451"/>
      <c r="CE11" s="451"/>
      <c r="CF11" s="451"/>
      <c r="CG11" s="451"/>
      <c r="CH11" s="451"/>
      <c r="CI11" s="451"/>
      <c r="CJ11" s="451"/>
      <c r="CK11" s="451"/>
      <c r="CL11" s="451"/>
      <c r="CM11" s="451"/>
      <c r="CN11" s="451"/>
      <c r="CO11" s="451"/>
      <c r="CP11" s="451"/>
      <c r="CQ11" s="451"/>
      <c r="CR11" s="451"/>
      <c r="CS11" s="451"/>
      <c r="CT11" s="451"/>
      <c r="CU11" s="451"/>
      <c r="CV11" s="451"/>
      <c r="CW11" s="451"/>
      <c r="CX11" s="451"/>
      <c r="CY11" s="451"/>
      <c r="CZ11" s="958"/>
      <c r="DA11" s="959"/>
      <c r="DB11" s="959"/>
      <c r="DC11" s="958"/>
      <c r="DD11" s="959"/>
      <c r="DE11" s="959"/>
      <c r="DF11" s="959"/>
      <c r="DG11" s="959"/>
      <c r="DH11" s="959"/>
      <c r="DI11" s="959"/>
      <c r="DJ11" s="959"/>
      <c r="DK11" s="959"/>
      <c r="DL11" s="959"/>
      <c r="DM11" s="959"/>
      <c r="DN11" s="960"/>
      <c r="DO11" s="451"/>
      <c r="DP11" s="451"/>
      <c r="DQ11" s="451"/>
      <c r="DR11" s="451"/>
      <c r="DS11" s="451"/>
      <c r="DT11" s="451"/>
      <c r="DU11" s="451"/>
      <c r="DV11" s="451"/>
      <c r="DW11" s="451"/>
      <c r="DX11" s="451"/>
      <c r="DY11" s="451"/>
      <c r="DZ11" s="451"/>
      <c r="EA11" s="451"/>
      <c r="EB11" s="958"/>
      <c r="EC11" s="959"/>
      <c r="ED11" s="959"/>
      <c r="EE11" s="959"/>
      <c r="EF11" s="959"/>
      <c r="EG11" s="958"/>
      <c r="EH11" s="959"/>
      <c r="EI11" s="959"/>
      <c r="EJ11" s="959"/>
      <c r="EK11" s="959"/>
      <c r="EL11" s="959"/>
      <c r="EM11" s="959"/>
      <c r="EN11" s="959"/>
      <c r="EO11" s="959"/>
      <c r="EP11" s="960"/>
      <c r="EQ11" s="451"/>
      <c r="ER11" s="451"/>
      <c r="ES11" s="451"/>
      <c r="ET11" s="451"/>
      <c r="EU11" s="451"/>
      <c r="EV11" s="451"/>
      <c r="EW11" s="451"/>
      <c r="EX11" s="451"/>
      <c r="EY11" s="451"/>
      <c r="EZ11" s="451"/>
      <c r="FA11" s="451"/>
      <c r="FB11" s="451"/>
      <c r="FC11" s="451"/>
      <c r="FD11" s="962"/>
      <c r="FE11" s="963"/>
      <c r="FF11" s="963"/>
      <c r="FG11" s="963"/>
      <c r="FH11" s="963"/>
      <c r="FI11" s="964"/>
      <c r="FJ11" s="451"/>
      <c r="FK11" s="961"/>
      <c r="FL11" s="451"/>
      <c r="FM11" s="451"/>
      <c r="FN11" s="451"/>
      <c r="FO11" s="451"/>
      <c r="FP11" s="451"/>
      <c r="FQ11" s="451"/>
      <c r="FR11" s="451"/>
      <c r="FS11" s="451"/>
      <c r="FT11" s="451"/>
      <c r="FU11" s="451"/>
      <c r="FV11" s="451"/>
      <c r="FW11" s="451"/>
      <c r="FX11" s="451"/>
      <c r="FY11" s="451"/>
      <c r="FZ11" s="451"/>
      <c r="GA11" s="451"/>
      <c r="GB11" s="451"/>
      <c r="GC11" s="451"/>
      <c r="GD11" s="451"/>
      <c r="GE11" s="451"/>
      <c r="GF11" s="451"/>
      <c r="GG11" s="451"/>
      <c r="GH11" s="451"/>
      <c r="GI11" s="451"/>
      <c r="GJ11" s="451"/>
      <c r="GK11" s="451"/>
      <c r="GL11" s="451"/>
      <c r="GM11" s="451"/>
      <c r="GN11" s="451"/>
      <c r="GO11" s="451"/>
      <c r="GP11" s="694"/>
      <c r="GQ11" s="451"/>
      <c r="GR11" s="451"/>
      <c r="GS11" s="451"/>
      <c r="GT11" s="451"/>
      <c r="GU11" s="451"/>
      <c r="GV11" s="451"/>
      <c r="GW11" s="451"/>
      <c r="GX11" s="451"/>
      <c r="GY11" s="451"/>
      <c r="GZ11" s="451"/>
      <c r="HA11" s="451"/>
      <c r="HB11" s="451"/>
      <c r="HC11" s="451"/>
      <c r="HD11" s="451"/>
      <c r="HE11" s="451"/>
      <c r="HF11" s="451"/>
      <c r="HG11" s="451"/>
      <c r="HH11" s="451"/>
      <c r="HI11" s="451"/>
      <c r="HJ11" s="451"/>
      <c r="HK11" s="451"/>
      <c r="HL11" s="451"/>
      <c r="HM11" s="451"/>
      <c r="HN11" s="451"/>
      <c r="HO11" s="451"/>
      <c r="HP11" s="451"/>
      <c r="HQ11" s="451"/>
      <c r="HR11" s="451"/>
      <c r="HS11" s="451"/>
      <c r="HT11" s="451"/>
      <c r="HU11" s="694"/>
      <c r="HV11" s="451"/>
      <c r="HW11" s="451"/>
      <c r="HX11" s="451"/>
      <c r="HY11" s="451"/>
      <c r="HZ11" s="451"/>
      <c r="IA11" s="451"/>
      <c r="IB11" s="451"/>
      <c r="IC11" s="451"/>
      <c r="ID11" s="451"/>
      <c r="IE11" s="451"/>
      <c r="IF11" s="451"/>
      <c r="IG11" s="451"/>
      <c r="IH11" s="451"/>
      <c r="II11" s="451"/>
      <c r="IJ11" s="639">
        <v>5</v>
      </c>
      <c r="IK11" s="1159">
        <v>10.5</v>
      </c>
      <c r="IL11" s="1159">
        <v>10.5</v>
      </c>
      <c r="IM11" s="1159">
        <v>10.5</v>
      </c>
      <c r="IN11" s="1159">
        <v>10.5</v>
      </c>
      <c r="IO11" s="1159">
        <v>10.5</v>
      </c>
      <c r="IP11" s="1159">
        <v>10.5</v>
      </c>
      <c r="IQ11" s="1159">
        <v>10.5</v>
      </c>
      <c r="IR11" s="1159">
        <v>10.5</v>
      </c>
      <c r="IS11" s="1159">
        <v>10.5</v>
      </c>
      <c r="IT11" s="1159">
        <v>10.5</v>
      </c>
      <c r="IU11" s="1159">
        <v>10.5</v>
      </c>
      <c r="IV11" s="1159">
        <v>10.5</v>
      </c>
      <c r="IW11" s="1159">
        <v>10.5</v>
      </c>
      <c r="IX11" s="1159">
        <v>5.5</v>
      </c>
      <c r="IY11" s="961"/>
      <c r="IZ11" s="694"/>
      <c r="JA11" s="451"/>
      <c r="JB11" s="451"/>
      <c r="JC11" s="451"/>
      <c r="JD11" s="451"/>
      <c r="JE11" s="451"/>
      <c r="JF11" s="451"/>
      <c r="JG11" s="451"/>
      <c r="JH11" s="451"/>
      <c r="JI11" s="451"/>
      <c r="JJ11" s="451"/>
      <c r="JK11" s="451"/>
      <c r="JL11" s="1159">
        <v>5</v>
      </c>
      <c r="JM11" s="639">
        <v>10.5</v>
      </c>
      <c r="JN11" s="1159">
        <v>10.5</v>
      </c>
      <c r="JO11" s="1159">
        <v>10.5</v>
      </c>
      <c r="JP11" s="1159">
        <v>10.5</v>
      </c>
      <c r="JQ11" s="1159">
        <v>10.5</v>
      </c>
      <c r="JR11" s="1159">
        <v>10.5</v>
      </c>
      <c r="JS11" s="1159">
        <v>10.5</v>
      </c>
      <c r="JT11" s="639">
        <v>10.5</v>
      </c>
      <c r="JU11" s="1142">
        <v>10.5</v>
      </c>
      <c r="JV11" s="1143">
        <v>10.5</v>
      </c>
      <c r="JW11" s="1144">
        <v>10.5</v>
      </c>
      <c r="JX11" s="1159">
        <v>10.5</v>
      </c>
      <c r="JY11" s="1159">
        <v>10.5</v>
      </c>
      <c r="JZ11" s="1159">
        <v>5</v>
      </c>
      <c r="KA11" s="451"/>
      <c r="KB11" s="451"/>
      <c r="KC11" s="451"/>
      <c r="KD11" s="694"/>
      <c r="KE11" s="451"/>
      <c r="KF11" s="451"/>
      <c r="KG11" s="451"/>
      <c r="KH11" s="451"/>
      <c r="KI11" s="451"/>
      <c r="KJ11" s="451"/>
      <c r="KK11" s="451"/>
      <c r="KL11" s="451"/>
      <c r="KM11" s="451"/>
      <c r="KN11" s="249" t="s">
        <v>379</v>
      </c>
      <c r="KO11" s="249" t="s">
        <v>379</v>
      </c>
      <c r="KP11" s="249" t="s">
        <v>379</v>
      </c>
      <c r="KQ11" s="249" t="s">
        <v>379</v>
      </c>
      <c r="KR11" s="249" t="s">
        <v>379</v>
      </c>
      <c r="KS11" s="249" t="s">
        <v>379</v>
      </c>
      <c r="KT11" s="1230">
        <v>5</v>
      </c>
      <c r="KU11" s="1230">
        <v>10.5</v>
      </c>
      <c r="KV11" s="1230">
        <v>10.5</v>
      </c>
      <c r="KW11" s="1151">
        <v>10.5</v>
      </c>
      <c r="KX11" s="1234">
        <v>10.5</v>
      </c>
      <c r="KY11" s="1234">
        <v>10.5</v>
      </c>
      <c r="KZ11" s="1234">
        <v>10.5</v>
      </c>
      <c r="LA11" s="1234">
        <v>10.5</v>
      </c>
      <c r="LB11" s="1230">
        <v>5</v>
      </c>
      <c r="LC11" s="451"/>
      <c r="LD11" s="451"/>
      <c r="LE11" s="451"/>
      <c r="LF11" s="451"/>
      <c r="LG11" s="451"/>
      <c r="LH11" s="961"/>
      <c r="LI11" s="694"/>
      <c r="LJ11" s="451"/>
      <c r="LK11" s="451"/>
      <c r="LL11" s="451"/>
      <c r="LM11" s="451"/>
      <c r="LN11" s="451"/>
      <c r="LO11" s="451"/>
      <c r="LP11" s="1159">
        <v>5</v>
      </c>
      <c r="LQ11" s="1159">
        <v>10.5</v>
      </c>
      <c r="LR11" s="1159">
        <v>10.5</v>
      </c>
      <c r="LS11" s="1159">
        <v>10.5</v>
      </c>
      <c r="LT11" s="1159">
        <v>10.5</v>
      </c>
      <c r="LU11" s="1159">
        <v>10.5</v>
      </c>
      <c r="LV11" s="1159">
        <v>10.5</v>
      </c>
      <c r="LW11" s="1159">
        <v>10.5</v>
      </c>
      <c r="LX11" s="1159">
        <v>10.5</v>
      </c>
      <c r="LY11" s="1159">
        <v>10.5</v>
      </c>
      <c r="LZ11" s="1159">
        <v>10.5</v>
      </c>
      <c r="MA11" s="1159">
        <v>10.5</v>
      </c>
      <c r="MB11" s="1159">
        <v>10.5</v>
      </c>
      <c r="MC11" s="1159">
        <v>10.5</v>
      </c>
      <c r="MD11" s="1159">
        <v>5</v>
      </c>
      <c r="ME11" s="451"/>
      <c r="MF11" s="451"/>
      <c r="MG11" s="451"/>
      <c r="MH11" s="451"/>
      <c r="MI11" s="451"/>
      <c r="MJ11" s="451"/>
      <c r="MK11" s="451"/>
      <c r="ML11" s="961"/>
      <c r="MM11" s="451"/>
      <c r="MN11" s="451"/>
      <c r="MO11" s="451"/>
      <c r="MP11" s="451"/>
      <c r="MQ11" s="451"/>
      <c r="MR11" s="1159">
        <v>5</v>
      </c>
      <c r="MS11" s="1159">
        <v>10.5</v>
      </c>
      <c r="MT11" s="1159">
        <v>10.5</v>
      </c>
      <c r="MU11" s="1159">
        <v>10.5</v>
      </c>
      <c r="MV11" s="1159">
        <v>10.5</v>
      </c>
      <c r="MW11" s="1159">
        <v>10.5</v>
      </c>
      <c r="MX11" s="1159">
        <v>10.5</v>
      </c>
      <c r="MY11" s="1159">
        <v>10.5</v>
      </c>
      <c r="MZ11" s="1159">
        <v>10.5</v>
      </c>
      <c r="NA11" s="1159">
        <v>10.5</v>
      </c>
      <c r="NB11" s="1159">
        <v>10.5</v>
      </c>
      <c r="NC11" s="1159">
        <v>10.5</v>
      </c>
      <c r="ND11" s="1159">
        <v>10.5</v>
      </c>
      <c r="NE11" s="1159">
        <v>10.5</v>
      </c>
      <c r="NF11" s="1159">
        <v>5</v>
      </c>
      <c r="NG11" s="451"/>
      <c r="NH11" s="451"/>
      <c r="NI11" s="451"/>
      <c r="NJ11" s="451"/>
      <c r="NK11" s="451"/>
      <c r="NL11" s="451"/>
      <c r="NM11" s="451"/>
      <c r="NN11" s="451"/>
      <c r="NO11" s="451"/>
      <c r="NP11" s="451"/>
      <c r="NQ11" s="961"/>
      <c r="NR11" s="81">
        <f t="shared" si="1"/>
        <v>670</v>
      </c>
      <c r="NS11" s="81"/>
      <c r="NT11" s="81"/>
      <c r="NU11" s="81"/>
      <c r="NV11" s="81"/>
      <c r="NW11" s="81"/>
      <c r="NX11" s="81"/>
      <c r="NY11" s="81"/>
      <c r="NZ11" s="81"/>
      <c r="OA11" s="81"/>
      <c r="OB11" s="81"/>
      <c r="OC11" s="81"/>
      <c r="OD11" s="81"/>
      <c r="OE11" s="81"/>
      <c r="OF11" s="81"/>
      <c r="OG11" s="81"/>
      <c r="OH11" s="81"/>
      <c r="OI11" s="81"/>
      <c r="OJ11" s="81"/>
      <c r="OK11" s="81"/>
      <c r="OL11" s="81"/>
      <c r="OM11" s="81"/>
      <c r="ON11" s="81"/>
      <c r="OO11" s="81"/>
      <c r="OP11" s="81"/>
      <c r="OQ11" s="81"/>
      <c r="OR11" s="81"/>
      <c r="OS11" s="81"/>
      <c r="OT11" s="81"/>
      <c r="OU11" s="81"/>
      <c r="OV11"/>
    </row>
    <row r="12" spans="1:412" ht="16.5" thickBot="1" x14ac:dyDescent="0.3">
      <c r="A12" s="1"/>
      <c r="B12" s="598" t="s">
        <v>73</v>
      </c>
      <c r="C12" s="602" t="str">
        <f t="shared" si="3"/>
        <v xml:space="preserve">Комардин </v>
      </c>
      <c r="D12" s="596">
        <v>3</v>
      </c>
      <c r="E12" s="596">
        <v>3</v>
      </c>
      <c r="F12" s="597" t="s">
        <v>51</v>
      </c>
      <c r="G12" s="659">
        <v>11</v>
      </c>
      <c r="H12" s="603" t="s">
        <v>300</v>
      </c>
      <c r="I12" s="592"/>
      <c r="J12" s="368">
        <v>1995</v>
      </c>
      <c r="K12" s="368" t="e">
        <f ca="1">SUM(#REF!:OFFSET(#REF!,0,DATEVALUE("31.12."&amp;(YEAR(TODAY())))-DATEVALUE("01.01."&amp;YEAR(TODAY()))))</f>
        <v>#REF!</v>
      </c>
      <c r="L12" s="368" t="e">
        <f ca="1">SUM(#REF!:OFFSET(#REF!,0,TODAY()-DATEVALUE("01.01."&amp;YEAR(TODAY()))))</f>
        <v>#REF!</v>
      </c>
      <c r="M12" s="364" t="e">
        <f ca="1">COUNTIF(#REF!:OFFSET(#REF!,0,TODAY()-DATEVALUE("01.01."&amp;YEAR(TODAY()))),$M$3)</f>
        <v>#REF!</v>
      </c>
      <c r="N12" s="364" t="e">
        <f ca="1">COUNTIFS(#REF!:OFFSET(#REF!,0,TODAY()-DATEVALUE("01.01."&amp;YEAR(TODAY()))),$N$3,#REF!:OFFSET(#REF!,0,TODAY()-DATEVALUE("01.01."&amp;YEAR(TODAY()))),"&lt;&gt;вс")</f>
        <v>#REF!</v>
      </c>
      <c r="O12" s="364" t="e">
        <f ca="1">COUNTIF(#REF!:OFFSET(#REF!,0,TODAY()-DATEVALUE("01.01."&amp;YEAR(TODAY()))),"БЛ")</f>
        <v>#REF!</v>
      </c>
      <c r="P12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2" s="268"/>
      <c r="R12" s="720"/>
      <c r="S12" s="720"/>
      <c r="T12" s="731">
        <v>5</v>
      </c>
      <c r="U12" s="731">
        <v>10.5</v>
      </c>
      <c r="V12" s="731">
        <v>10.5</v>
      </c>
      <c r="W12" s="731">
        <v>10.5</v>
      </c>
      <c r="X12" s="731">
        <v>10.5</v>
      </c>
      <c r="Y12" s="731">
        <v>10.5</v>
      </c>
      <c r="Z12" s="731">
        <v>10.5</v>
      </c>
      <c r="AA12" s="731">
        <v>5</v>
      </c>
      <c r="AB12" s="714"/>
      <c r="AC12" s="714"/>
      <c r="AD12" s="714"/>
      <c r="AE12" s="714"/>
      <c r="AF12" s="714"/>
      <c r="AG12" s="714"/>
      <c r="AH12" s="714"/>
      <c r="AI12" s="714"/>
      <c r="AJ12" s="714"/>
      <c r="AK12" s="714"/>
      <c r="AL12" s="714"/>
      <c r="AM12" s="714"/>
      <c r="AN12" s="714"/>
      <c r="AO12" s="714">
        <v>5</v>
      </c>
      <c r="AP12" s="714">
        <v>10.5</v>
      </c>
      <c r="AQ12" s="714">
        <v>10.5</v>
      </c>
      <c r="AR12" s="714">
        <v>10.5</v>
      </c>
      <c r="AS12" s="714">
        <v>10.5</v>
      </c>
      <c r="AT12" s="714">
        <v>10.5</v>
      </c>
      <c r="AU12" s="734">
        <v>10.5</v>
      </c>
      <c r="AV12" s="268">
        <v>10.5</v>
      </c>
      <c r="AW12" s="296">
        <v>10.5</v>
      </c>
      <c r="AX12" s="949">
        <v>10.5</v>
      </c>
      <c r="AY12" s="949">
        <v>10.5</v>
      </c>
      <c r="AZ12" s="949">
        <v>10.5</v>
      </c>
      <c r="BA12" s="949">
        <v>10.5</v>
      </c>
      <c r="BB12" s="949">
        <v>5</v>
      </c>
      <c r="BC12" s="466" t="s">
        <v>379</v>
      </c>
      <c r="BD12" s="475" t="s">
        <v>379</v>
      </c>
      <c r="BE12" s="475" t="s">
        <v>379</v>
      </c>
      <c r="BF12" s="475" t="s">
        <v>379</v>
      </c>
      <c r="BG12" s="475" t="s">
        <v>379</v>
      </c>
      <c r="BH12" s="475" t="s">
        <v>379</v>
      </c>
      <c r="BI12" s="475" t="s">
        <v>379</v>
      </c>
      <c r="BJ12" s="475" t="s">
        <v>379</v>
      </c>
      <c r="BK12" s="475" t="s">
        <v>379</v>
      </c>
      <c r="BL12" s="475" t="s">
        <v>379</v>
      </c>
      <c r="BM12" s="475" t="s">
        <v>379</v>
      </c>
      <c r="BN12" s="475"/>
      <c r="BO12" s="475" t="s">
        <v>379</v>
      </c>
      <c r="BP12" s="467" t="s">
        <v>379</v>
      </c>
      <c r="BQ12" s="949">
        <v>5</v>
      </c>
      <c r="BR12" s="296">
        <v>10.5</v>
      </c>
      <c r="BS12" s="949">
        <v>10.5</v>
      </c>
      <c r="BT12" s="949">
        <v>10.5</v>
      </c>
      <c r="BU12" s="949">
        <v>10.5</v>
      </c>
      <c r="BV12" s="949">
        <v>10.5</v>
      </c>
      <c r="BW12" s="267">
        <v>10.5</v>
      </c>
      <c r="BX12" s="268">
        <v>10.5</v>
      </c>
      <c r="BY12" s="758">
        <v>10.5</v>
      </c>
      <c r="BZ12" s="758">
        <v>10.5</v>
      </c>
      <c r="CA12" s="758">
        <v>10.5</v>
      </c>
      <c r="CB12" s="758">
        <v>5</v>
      </c>
      <c r="CC12" s="466" t="s">
        <v>379</v>
      </c>
      <c r="CD12" s="475" t="s">
        <v>379</v>
      </c>
      <c r="CE12" s="475"/>
      <c r="CF12" s="475" t="s">
        <v>379</v>
      </c>
      <c r="CG12" s="475" t="s">
        <v>379</v>
      </c>
      <c r="CH12" s="475" t="s">
        <v>379</v>
      </c>
      <c r="CI12" s="475"/>
      <c r="CJ12" s="475" t="s">
        <v>379</v>
      </c>
      <c r="CK12" s="475" t="s">
        <v>379</v>
      </c>
      <c r="CL12" s="475" t="s">
        <v>379</v>
      </c>
      <c r="CM12" s="475" t="s">
        <v>379</v>
      </c>
      <c r="CN12" s="475" t="s">
        <v>379</v>
      </c>
      <c r="CO12" s="475" t="s">
        <v>379</v>
      </c>
      <c r="CP12" s="475"/>
      <c r="CQ12" s="467" t="s">
        <v>379</v>
      </c>
      <c r="CR12" s="758"/>
      <c r="CS12" s="758">
        <v>5</v>
      </c>
      <c r="CT12" s="758">
        <v>10.5</v>
      </c>
      <c r="CU12" s="758">
        <v>10.5</v>
      </c>
      <c r="CV12" s="758">
        <v>10.5</v>
      </c>
      <c r="CW12" s="758">
        <v>10.5</v>
      </c>
      <c r="CX12" s="758">
        <v>10.5</v>
      </c>
      <c r="CY12" s="758">
        <v>10.5</v>
      </c>
      <c r="CZ12" s="758">
        <v>10.5</v>
      </c>
      <c r="DA12" s="758">
        <v>10.5</v>
      </c>
      <c r="DB12" s="836">
        <v>10.5</v>
      </c>
      <c r="DC12" s="268">
        <v>10.5</v>
      </c>
      <c r="DD12" s="881">
        <v>10.5</v>
      </c>
      <c r="DE12" s="881">
        <v>10.5</v>
      </c>
      <c r="DF12" s="881">
        <v>10.5</v>
      </c>
      <c r="DG12" s="881">
        <v>5</v>
      </c>
      <c r="DH12" s="881"/>
      <c r="DI12" s="881"/>
      <c r="DJ12" s="881"/>
      <c r="DK12" s="881"/>
      <c r="DL12" s="881"/>
      <c r="DM12" s="881"/>
      <c r="DN12" s="881"/>
      <c r="DO12" s="881"/>
      <c r="DP12" s="881"/>
      <c r="DQ12" s="881"/>
      <c r="DR12" s="881"/>
      <c r="DS12" s="881"/>
      <c r="DT12" s="881"/>
      <c r="DU12" s="881">
        <v>5</v>
      </c>
      <c r="DV12" s="881">
        <v>10.5</v>
      </c>
      <c r="DW12" s="881">
        <v>10.5</v>
      </c>
      <c r="DX12" s="881">
        <v>10.5</v>
      </c>
      <c r="DY12" s="881">
        <v>10.5</v>
      </c>
      <c r="DZ12" s="881">
        <v>10.5</v>
      </c>
      <c r="EA12" s="881">
        <v>10.5</v>
      </c>
      <c r="EB12" s="881">
        <v>10.5</v>
      </c>
      <c r="EC12" s="881">
        <v>10.5</v>
      </c>
      <c r="ED12" s="881">
        <v>10.5</v>
      </c>
      <c r="EE12" s="881">
        <v>10.5</v>
      </c>
      <c r="EF12" s="267">
        <v>10.5</v>
      </c>
      <c r="EG12" s="268">
        <v>10.5</v>
      </c>
      <c r="EH12" s="888">
        <v>10.5</v>
      </c>
      <c r="EI12" s="888">
        <v>5</v>
      </c>
      <c r="EJ12" s="888"/>
      <c r="EK12" s="888"/>
      <c r="EL12" s="888"/>
      <c r="EM12" s="888"/>
      <c r="EN12" s="888"/>
      <c r="EO12" s="888"/>
      <c r="EP12" s="888"/>
      <c r="EQ12" s="888"/>
      <c r="ER12" s="888"/>
      <c r="ES12" s="888"/>
      <c r="ET12" s="888"/>
      <c r="EU12" s="888"/>
      <c r="EV12" s="888"/>
      <c r="EW12" s="888">
        <v>5</v>
      </c>
      <c r="EX12" s="888">
        <v>10.5</v>
      </c>
      <c r="EY12" s="888">
        <v>10.5</v>
      </c>
      <c r="EZ12" s="888">
        <v>10.5</v>
      </c>
      <c r="FA12" s="888">
        <v>10.5</v>
      </c>
      <c r="FB12" s="888">
        <v>10.5</v>
      </c>
      <c r="FC12" s="888">
        <v>10.5</v>
      </c>
      <c r="FD12" s="888">
        <v>10.5</v>
      </c>
      <c r="FE12" s="888">
        <v>10.5</v>
      </c>
      <c r="FF12" s="888">
        <v>10.5</v>
      </c>
      <c r="FG12" s="888">
        <v>10.5</v>
      </c>
      <c r="FH12" s="888">
        <v>10.5</v>
      </c>
      <c r="FI12" s="888">
        <v>10.5</v>
      </c>
      <c r="FJ12" s="888">
        <v>10.5</v>
      </c>
      <c r="FK12" s="267">
        <v>5</v>
      </c>
      <c r="FL12" s="888"/>
      <c r="FM12" s="758"/>
      <c r="FN12" s="758"/>
      <c r="FO12" s="758"/>
      <c r="FP12" s="758"/>
      <c r="FQ12" s="758"/>
      <c r="FR12" s="758"/>
      <c r="FS12" s="758"/>
      <c r="FT12" s="758"/>
      <c r="FU12" s="758"/>
      <c r="FV12" s="758"/>
      <c r="FW12" s="758"/>
      <c r="FX12" s="758"/>
      <c r="FY12" s="466" t="s">
        <v>379</v>
      </c>
      <c r="FZ12" s="475" t="s">
        <v>379</v>
      </c>
      <c r="GA12" s="467" t="s">
        <v>379</v>
      </c>
      <c r="GB12" s="758">
        <v>5</v>
      </c>
      <c r="GC12" s="758">
        <v>10.5</v>
      </c>
      <c r="GD12" s="758">
        <v>10.5</v>
      </c>
      <c r="GE12" s="758">
        <v>10.5</v>
      </c>
      <c r="GF12" s="758">
        <v>10.5</v>
      </c>
      <c r="GG12" s="758">
        <v>10.5</v>
      </c>
      <c r="GH12" s="758">
        <v>10.5</v>
      </c>
      <c r="GI12" s="758">
        <v>10.5</v>
      </c>
      <c r="GJ12" s="758">
        <v>10.5</v>
      </c>
      <c r="GK12" s="758">
        <v>10.5</v>
      </c>
      <c r="GL12" s="758">
        <v>10.5</v>
      </c>
      <c r="GM12" s="758">
        <v>5</v>
      </c>
      <c r="GN12" s="758"/>
      <c r="GO12" s="836"/>
      <c r="GP12" s="268"/>
      <c r="GQ12" s="996"/>
      <c r="GR12" s="996"/>
      <c r="GS12" s="996"/>
      <c r="GT12" s="996"/>
      <c r="GU12" s="996"/>
      <c r="GV12" s="996"/>
      <c r="GW12" s="996"/>
      <c r="GX12" s="996"/>
      <c r="GY12" s="996"/>
      <c r="GZ12" s="996"/>
      <c r="HA12" s="996">
        <v>5</v>
      </c>
      <c r="HB12" s="996">
        <v>10.5</v>
      </c>
      <c r="HC12" s="996">
        <v>10.5</v>
      </c>
      <c r="HD12" s="996">
        <v>10.5</v>
      </c>
      <c r="HE12" s="996">
        <v>10.5</v>
      </c>
      <c r="HF12" s="996">
        <v>10.5</v>
      </c>
      <c r="HG12" s="996">
        <v>10.5</v>
      </c>
      <c r="HH12" s="996">
        <v>10.5</v>
      </c>
      <c r="HI12" s="996">
        <v>10.5</v>
      </c>
      <c r="HJ12" s="996">
        <v>10.5</v>
      </c>
      <c r="HK12" s="996">
        <v>10.5</v>
      </c>
      <c r="HL12" s="996">
        <v>10.5</v>
      </c>
      <c r="HM12" s="996">
        <v>10.5</v>
      </c>
      <c r="HN12" s="996">
        <v>10.5</v>
      </c>
      <c r="HO12" s="996">
        <v>5</v>
      </c>
      <c r="HP12" s="996"/>
      <c r="HQ12" s="996"/>
      <c r="HR12" s="996"/>
      <c r="HS12" s="996"/>
      <c r="HT12" s="1159"/>
      <c r="HU12" s="268"/>
      <c r="HV12" s="1159"/>
      <c r="HW12" s="1159"/>
      <c r="HX12" s="1159"/>
      <c r="HY12" s="1159"/>
      <c r="HZ12" s="1159"/>
      <c r="IA12" s="1159"/>
      <c r="IB12" s="1159"/>
      <c r="IC12" s="1159">
        <v>5</v>
      </c>
      <c r="ID12" s="1159">
        <v>10.5</v>
      </c>
      <c r="IE12" s="1159">
        <v>10.5</v>
      </c>
      <c r="IF12" s="1159">
        <v>10.5</v>
      </c>
      <c r="IG12" s="1159">
        <v>10.5</v>
      </c>
      <c r="IH12" s="1159">
        <v>10.5</v>
      </c>
      <c r="II12" s="302">
        <v>10.5</v>
      </c>
      <c r="IJ12" s="1159">
        <v>10.5</v>
      </c>
      <c r="IK12" s="1159">
        <v>10.5</v>
      </c>
      <c r="IL12" s="1159">
        <v>10.5</v>
      </c>
      <c r="IM12" s="1159">
        <v>10.5</v>
      </c>
      <c r="IN12" s="1159">
        <v>10.5</v>
      </c>
      <c r="IO12" s="1159">
        <v>10.5</v>
      </c>
      <c r="IP12" s="1159">
        <v>10.5</v>
      </c>
      <c r="IQ12" s="1159">
        <v>5.5</v>
      </c>
      <c r="IR12" s="1159"/>
      <c r="IS12" s="1159"/>
      <c r="IT12" s="1159"/>
      <c r="IU12" s="1159"/>
      <c r="IV12" s="1159"/>
      <c r="IW12" s="1159"/>
      <c r="IX12" s="1159"/>
      <c r="IY12" s="267"/>
      <c r="IZ12" s="268"/>
      <c r="JA12" s="1159"/>
      <c r="JB12" s="1159"/>
      <c r="JC12" s="1159"/>
      <c r="JD12" s="1159"/>
      <c r="JE12" s="1159">
        <v>5</v>
      </c>
      <c r="JF12" s="1159">
        <v>10.5</v>
      </c>
      <c r="JG12" s="1142">
        <v>10.5</v>
      </c>
      <c r="JH12" s="1143">
        <v>10.5</v>
      </c>
      <c r="JI12" s="1144">
        <v>10.5</v>
      </c>
      <c r="JJ12" s="1159">
        <v>10.5</v>
      </c>
      <c r="JK12" s="1159">
        <v>10.5</v>
      </c>
      <c r="JL12" s="1159">
        <v>10.5</v>
      </c>
      <c r="JM12" s="1159">
        <v>10.5</v>
      </c>
      <c r="JN12" s="1159">
        <v>10.5</v>
      </c>
      <c r="JO12" s="1159">
        <v>10.5</v>
      </c>
      <c r="JP12" s="1159">
        <v>10.5</v>
      </c>
      <c r="JQ12" s="1159">
        <v>10.5</v>
      </c>
      <c r="JR12" s="1159">
        <v>10.5</v>
      </c>
      <c r="JS12" s="1159">
        <v>5</v>
      </c>
      <c r="JT12" s="1159"/>
      <c r="JU12" s="1159"/>
      <c r="JV12" s="1159"/>
      <c r="JW12" s="1159"/>
      <c r="JX12" s="1159"/>
      <c r="JY12" s="1159"/>
      <c r="JZ12" s="1159"/>
      <c r="KA12" s="1159"/>
      <c r="KB12" s="1159"/>
      <c r="KC12" s="1230"/>
      <c r="KD12" s="268"/>
      <c r="KE12" s="1230"/>
      <c r="KF12" s="1230"/>
      <c r="KG12" s="1230">
        <v>5</v>
      </c>
      <c r="KH12" s="1230">
        <v>10.5</v>
      </c>
      <c r="KI12" s="1230">
        <v>10.5</v>
      </c>
      <c r="KJ12" s="1230">
        <v>10.5</v>
      </c>
      <c r="KK12" s="1230">
        <v>10.5</v>
      </c>
      <c r="KL12" s="1230">
        <v>10.5</v>
      </c>
      <c r="KM12" s="1230">
        <v>10.5</v>
      </c>
      <c r="KN12" s="1230">
        <v>10.5</v>
      </c>
      <c r="KO12" s="1230">
        <v>10.5</v>
      </c>
      <c r="KP12" s="1230">
        <v>10.5</v>
      </c>
      <c r="KQ12" s="1230">
        <v>10.5</v>
      </c>
      <c r="KR12" s="473"/>
      <c r="KS12" s="577">
        <v>8</v>
      </c>
      <c r="KT12" s="577">
        <v>8</v>
      </c>
      <c r="KU12" s="577">
        <v>8</v>
      </c>
      <c r="KV12" s="577">
        <v>8</v>
      </c>
      <c r="KW12" s="577">
        <v>8</v>
      </c>
      <c r="KX12" s="474"/>
      <c r="KY12" s="1230"/>
      <c r="KZ12" s="1230"/>
      <c r="LA12" s="1230"/>
      <c r="LB12" s="1230"/>
      <c r="LC12" s="1230"/>
      <c r="LD12" s="1230"/>
      <c r="LE12" s="1230"/>
      <c r="LF12" s="1230"/>
      <c r="LG12" s="1230"/>
      <c r="LH12" s="267"/>
      <c r="LI12" s="268">
        <v>5</v>
      </c>
      <c r="LJ12" s="1159">
        <v>10.5</v>
      </c>
      <c r="LK12" s="1159">
        <v>10.5</v>
      </c>
      <c r="LL12" s="1159">
        <v>10.5</v>
      </c>
      <c r="LM12" s="1159">
        <v>10.5</v>
      </c>
      <c r="LN12" s="1159">
        <v>10.5</v>
      </c>
      <c r="LO12" s="1159">
        <v>10.5</v>
      </c>
      <c r="LP12" s="1159">
        <v>10.5</v>
      </c>
      <c r="LQ12" s="1159">
        <v>10.5</v>
      </c>
      <c r="LR12" s="1159">
        <v>10.5</v>
      </c>
      <c r="LS12" s="1159">
        <v>10.5</v>
      </c>
      <c r="LT12" s="1159">
        <v>10.5</v>
      </c>
      <c r="LU12" s="1159">
        <v>10.5</v>
      </c>
      <c r="LV12" s="1159">
        <v>10.5</v>
      </c>
      <c r="LW12" s="1159">
        <v>5</v>
      </c>
      <c r="LX12" s="1159"/>
      <c r="LY12" s="1159"/>
      <c r="LZ12" s="1159"/>
      <c r="MA12" s="1159"/>
      <c r="MB12" s="1159"/>
      <c r="MC12" s="1159"/>
      <c r="MD12" s="1159"/>
      <c r="ME12" s="1159"/>
      <c r="MF12" s="1159"/>
      <c r="MG12" s="1159"/>
      <c r="MH12" s="1159"/>
      <c r="MI12" s="1159"/>
      <c r="MJ12" s="1159"/>
      <c r="MK12" s="1159">
        <v>5</v>
      </c>
      <c r="ML12" s="267">
        <v>10.5</v>
      </c>
      <c r="MM12" s="1159">
        <v>5</v>
      </c>
      <c r="MN12" s="1159">
        <v>10.5</v>
      </c>
      <c r="MO12" s="1159">
        <v>10.5</v>
      </c>
      <c r="MP12" s="1159">
        <v>10.5</v>
      </c>
      <c r="MQ12" s="1159">
        <v>10.5</v>
      </c>
      <c r="MR12" s="1159">
        <v>10.5</v>
      </c>
      <c r="MS12" s="1159">
        <v>10.5</v>
      </c>
      <c r="MT12" s="1234">
        <v>10.5</v>
      </c>
      <c r="MU12" s="1234">
        <v>10.5</v>
      </c>
      <c r="MV12" s="1234">
        <v>10.5</v>
      </c>
      <c r="MW12" s="1234">
        <v>10.5</v>
      </c>
      <c r="MX12" s="1151">
        <v>10.5</v>
      </c>
      <c r="MY12" s="1159">
        <v>5</v>
      </c>
      <c r="MZ12" s="1159"/>
      <c r="NA12" s="1159"/>
      <c r="NB12" s="1159"/>
      <c r="NC12" s="1159"/>
      <c r="ND12" s="1159"/>
      <c r="NE12" s="1159"/>
      <c r="NF12" s="1159"/>
      <c r="NG12" s="1159"/>
      <c r="NH12" s="1159"/>
      <c r="NI12" s="1159"/>
      <c r="NJ12" s="1159"/>
      <c r="NK12" s="1159"/>
      <c r="NL12" s="1159"/>
      <c r="NM12" s="1159">
        <v>5</v>
      </c>
      <c r="NN12" s="1159">
        <v>10.5</v>
      </c>
      <c r="NO12" s="1159">
        <v>10.5</v>
      </c>
      <c r="NP12" s="1159">
        <v>10.5</v>
      </c>
      <c r="NQ12" s="267">
        <v>10.5</v>
      </c>
      <c r="NR12" s="81">
        <f t="shared" si="1"/>
        <v>1803</v>
      </c>
      <c r="NS12" s="81"/>
      <c r="NT12" s="81"/>
      <c r="NU12" s="81"/>
      <c r="NV12" s="81"/>
      <c r="NW12" s="81"/>
      <c r="NX12" s="81"/>
      <c r="NY12" s="81"/>
      <c r="NZ12" s="81"/>
      <c r="OA12" s="81"/>
      <c r="OB12" s="81"/>
      <c r="OC12" s="81"/>
      <c r="OD12" s="81"/>
      <c r="OE12" s="81"/>
      <c r="OF12" s="81"/>
      <c r="OG12" s="81"/>
      <c r="OH12" s="81"/>
      <c r="OI12" s="81"/>
      <c r="OJ12" s="81"/>
      <c r="OK12" s="81"/>
      <c r="OL12" s="81"/>
      <c r="OM12" s="81"/>
      <c r="ON12" s="81"/>
      <c r="OO12" s="81"/>
      <c r="OP12" s="81"/>
      <c r="OQ12" s="81"/>
      <c r="OR12" s="81"/>
      <c r="OS12" s="81"/>
      <c r="OT12" s="81"/>
      <c r="OU12" s="81"/>
      <c r="OV12"/>
    </row>
    <row r="13" spans="1:412" ht="16.5" thickBot="1" x14ac:dyDescent="0.3">
      <c r="A13" s="1"/>
      <c r="B13" s="803" t="s">
        <v>765</v>
      </c>
      <c r="C13" s="798"/>
      <c r="D13" s="804"/>
      <c r="E13" s="804"/>
      <c r="F13" s="597" t="s">
        <v>48</v>
      </c>
      <c r="G13" s="805">
        <v>11</v>
      </c>
      <c r="H13" s="603" t="s">
        <v>300</v>
      </c>
      <c r="I13" s="806"/>
      <c r="J13" s="807"/>
      <c r="K13" s="807"/>
      <c r="L13" s="807"/>
      <c r="M13" s="364"/>
      <c r="N13" s="364"/>
      <c r="O13" s="364"/>
      <c r="P13" s="364"/>
      <c r="Q13" s="268"/>
      <c r="R13" s="836"/>
      <c r="S13" s="836"/>
      <c r="T13" s="836"/>
      <c r="U13" s="836"/>
      <c r="V13" s="836"/>
      <c r="W13" s="836"/>
      <c r="X13" s="836"/>
      <c r="Y13" s="836"/>
      <c r="Z13" s="836"/>
      <c r="AA13" s="836"/>
      <c r="AB13" s="836"/>
      <c r="AC13" s="836"/>
      <c r="AD13" s="836"/>
      <c r="AE13" s="836"/>
      <c r="AF13" s="836"/>
      <c r="AG13" s="836"/>
      <c r="AH13" s="836"/>
      <c r="AI13" s="836"/>
      <c r="AJ13" s="836"/>
      <c r="AK13" s="836"/>
      <c r="AL13" s="836"/>
      <c r="AM13" s="836"/>
      <c r="AN13" s="836"/>
      <c r="AO13" s="836"/>
      <c r="AP13" s="836"/>
      <c r="AQ13" s="836"/>
      <c r="AR13" s="836"/>
      <c r="AS13" s="836"/>
      <c r="AT13" s="795"/>
      <c r="AU13" s="795"/>
      <c r="AV13" s="268"/>
      <c r="AW13" s="949"/>
      <c r="AX13" s="949"/>
      <c r="AY13" s="949"/>
      <c r="AZ13" s="949"/>
      <c r="BA13" s="949"/>
      <c r="BB13" s="949"/>
      <c r="BC13" s="949"/>
      <c r="BD13" s="949"/>
      <c r="BE13" s="949"/>
      <c r="BF13" s="949"/>
      <c r="BG13" s="949"/>
      <c r="BH13" s="949"/>
      <c r="BI13" s="949"/>
      <c r="BJ13" s="949"/>
      <c r="BK13" s="949"/>
      <c r="BL13" s="949"/>
      <c r="BM13" s="949"/>
      <c r="BN13" s="949"/>
      <c r="BO13" s="949"/>
      <c r="BP13" s="949"/>
      <c r="BQ13" s="949"/>
      <c r="BR13" s="949"/>
      <c r="BS13" s="949"/>
      <c r="BT13" s="949"/>
      <c r="BU13" s="949"/>
      <c r="BV13" s="949"/>
      <c r="BW13" s="267"/>
      <c r="BX13" s="268"/>
      <c r="BY13" s="795"/>
      <c r="BZ13" s="795"/>
      <c r="CA13" s="795"/>
      <c r="CB13" s="795"/>
      <c r="CC13" s="795"/>
      <c r="CD13" s="795"/>
      <c r="CE13" s="795"/>
      <c r="CF13" s="795"/>
      <c r="CG13" s="795"/>
      <c r="CH13" s="795"/>
      <c r="CI13" s="795"/>
      <c r="CJ13" s="795"/>
      <c r="CK13" s="795"/>
      <c r="CL13" s="795"/>
      <c r="CM13" s="795"/>
      <c r="CN13" s="795"/>
      <c r="CO13" s="795"/>
      <c r="CP13" s="795"/>
      <c r="CQ13" s="795"/>
      <c r="CR13" s="795"/>
      <c r="CS13" s="795"/>
      <c r="CT13" s="795"/>
      <c r="CU13" s="795"/>
      <c r="CV13" s="795"/>
      <c r="CW13" s="795"/>
      <c r="CX13" s="795"/>
      <c r="CY13" s="795"/>
      <c r="CZ13" s="795"/>
      <c r="DA13" s="795"/>
      <c r="DB13" s="836"/>
      <c r="DC13" s="268"/>
      <c r="DD13" s="881"/>
      <c r="DE13" s="881"/>
      <c r="DF13" s="881"/>
      <c r="DG13" s="881"/>
      <c r="DH13" s="881"/>
      <c r="DI13" s="881"/>
      <c r="DJ13" s="881"/>
      <c r="DK13" s="881"/>
      <c r="DL13" s="881"/>
      <c r="DM13" s="881"/>
      <c r="DN13" s="881"/>
      <c r="DO13" s="881"/>
      <c r="DP13" s="881"/>
      <c r="DQ13" s="881"/>
      <c r="DR13" s="881"/>
      <c r="DS13" s="881"/>
      <c r="DT13" s="881"/>
      <c r="DU13" s="881"/>
      <c r="DV13" s="881"/>
      <c r="DW13" s="881"/>
      <c r="DX13" s="881"/>
      <c r="DY13" s="881"/>
      <c r="DZ13" s="881"/>
      <c r="EA13" s="881"/>
      <c r="EB13" s="881"/>
      <c r="EC13" s="881"/>
      <c r="ED13" s="881"/>
      <c r="EE13" s="881"/>
      <c r="EF13" s="267"/>
      <c r="EG13" s="268"/>
      <c r="EH13" s="888"/>
      <c r="EI13" s="888"/>
      <c r="EJ13" s="888"/>
      <c r="EK13" s="888"/>
      <c r="EL13" s="888"/>
      <c r="EM13" s="888"/>
      <c r="EN13" s="888"/>
      <c r="EO13" s="888"/>
      <c r="EP13" s="888"/>
      <c r="EQ13" s="888"/>
      <c r="ER13" s="888"/>
      <c r="ES13" s="888"/>
      <c r="ET13" s="888"/>
      <c r="EU13" s="888"/>
      <c r="EV13" s="888"/>
      <c r="EW13" s="888"/>
      <c r="EX13" s="888"/>
      <c r="EY13" s="888"/>
      <c r="EZ13" s="888"/>
      <c r="FA13" s="888"/>
      <c r="FB13" s="888"/>
      <c r="FC13" s="888"/>
      <c r="FD13" s="888"/>
      <c r="FE13" s="888"/>
      <c r="FF13" s="888"/>
      <c r="FG13" s="888"/>
      <c r="FH13" s="888"/>
      <c r="FI13" s="888"/>
      <c r="FJ13" s="888"/>
      <c r="FK13" s="267"/>
      <c r="FL13" s="888"/>
      <c r="FM13" s="795"/>
      <c r="FN13" s="795"/>
      <c r="FO13" s="795"/>
      <c r="FP13" s="795"/>
      <c r="FQ13" s="795"/>
      <c r="FR13" s="795"/>
      <c r="FS13" s="795"/>
      <c r="FT13" s="795"/>
      <c r="FU13" s="795"/>
      <c r="FV13" s="795"/>
      <c r="FW13" s="795"/>
      <c r="FX13" s="795"/>
      <c r="FY13" s="795"/>
      <c r="FZ13" s="795"/>
      <c r="GA13" s="795"/>
      <c r="GB13" s="795"/>
      <c r="GC13" s="795"/>
      <c r="GD13" s="795"/>
      <c r="GE13" s="795"/>
      <c r="GF13" s="795"/>
      <c r="GG13" s="795"/>
      <c r="GH13" s="795"/>
      <c r="GI13" s="795"/>
      <c r="GJ13" s="795"/>
      <c r="GK13" s="795"/>
      <c r="GL13" s="795"/>
      <c r="GM13" s="795"/>
      <c r="GN13" s="795"/>
      <c r="GO13" s="836"/>
      <c r="GP13" s="268"/>
      <c r="GQ13" s="996"/>
      <c r="GR13" s="996"/>
      <c r="GS13" s="996"/>
      <c r="GT13" s="996"/>
      <c r="GU13" s="996"/>
      <c r="GV13" s="996"/>
      <c r="GW13" s="996"/>
      <c r="GX13" s="996"/>
      <c r="GY13" s="996"/>
      <c r="GZ13" s="996"/>
      <c r="HA13" s="996"/>
      <c r="HB13" s="996"/>
      <c r="HC13" s="996"/>
      <c r="HD13" s="996"/>
      <c r="HE13" s="996"/>
      <c r="HF13" s="996"/>
      <c r="HG13" s="996"/>
      <c r="HH13" s="996"/>
      <c r="HI13" s="996"/>
      <c r="HJ13" s="996"/>
      <c r="HK13" s="996"/>
      <c r="HL13" s="996"/>
      <c r="HM13" s="996"/>
      <c r="HN13" s="996"/>
      <c r="HO13" s="996"/>
      <c r="HP13" s="996"/>
      <c r="HQ13" s="996"/>
      <c r="HR13" s="996"/>
      <c r="HS13" s="996"/>
      <c r="HT13" s="1159"/>
      <c r="HU13" s="268"/>
      <c r="HV13" s="1159"/>
      <c r="HW13" s="1159"/>
      <c r="HX13" s="1159"/>
      <c r="HY13" s="1159"/>
      <c r="HZ13" s="1159"/>
      <c r="IA13" s="1159"/>
      <c r="IB13" s="1159"/>
      <c r="IC13" s="1159"/>
      <c r="ID13" s="1159"/>
      <c r="IE13" s="1159"/>
      <c r="IF13" s="1159"/>
      <c r="IG13" s="1159"/>
      <c r="IH13" s="1159"/>
      <c r="II13" s="1159"/>
      <c r="IJ13" s="1159"/>
      <c r="IK13" s="1159"/>
      <c r="IL13" s="1159"/>
      <c r="IM13" s="1159"/>
      <c r="IN13" s="1159"/>
      <c r="IO13" s="1159"/>
      <c r="IP13" s="1159"/>
      <c r="IQ13" s="1159"/>
      <c r="IR13" s="1159"/>
      <c r="IS13" s="1159"/>
      <c r="IT13" s="1159"/>
      <c r="IU13" s="1159"/>
      <c r="IV13" s="1159"/>
      <c r="IW13" s="1159"/>
      <c r="IX13" s="1159"/>
      <c r="IY13" s="267"/>
      <c r="IZ13" s="268"/>
      <c r="JA13" s="1159"/>
      <c r="JB13" s="1159"/>
      <c r="JC13" s="1159"/>
      <c r="JD13" s="1159"/>
      <c r="JE13" s="1159"/>
      <c r="JF13" s="1159"/>
      <c r="JG13" s="1159"/>
      <c r="JH13" s="1159"/>
      <c r="JI13" s="1159"/>
      <c r="JJ13" s="1159"/>
      <c r="JK13" s="1159"/>
      <c r="JL13" s="1159"/>
      <c r="JM13" s="1159"/>
      <c r="JN13" s="1159"/>
      <c r="JO13" s="1159"/>
      <c r="JP13" s="1159"/>
      <c r="JQ13" s="1159"/>
      <c r="JR13" s="1159"/>
      <c r="JS13" s="1159"/>
      <c r="JT13" s="1159"/>
      <c r="JU13" s="1159"/>
      <c r="JV13" s="1159"/>
      <c r="JW13" s="1159"/>
      <c r="JX13" s="1159"/>
      <c r="JY13" s="1159"/>
      <c r="JZ13" s="1159"/>
      <c r="KA13" s="1159"/>
      <c r="KB13" s="1159"/>
      <c r="KC13" s="1230"/>
      <c r="KD13" s="268"/>
      <c r="KE13" s="1230"/>
      <c r="KF13" s="1230"/>
      <c r="KG13" s="1230"/>
      <c r="KH13" s="1230"/>
      <c r="KI13" s="1230"/>
      <c r="KJ13" s="1230"/>
      <c r="KK13" s="1230"/>
      <c r="KL13" s="1230"/>
      <c r="KM13" s="1230"/>
      <c r="KN13" s="1230"/>
      <c r="KO13" s="1230"/>
      <c r="KP13" s="1230"/>
      <c r="KQ13" s="1230"/>
      <c r="KR13" s="1230"/>
      <c r="KS13" s="1230"/>
      <c r="KT13" s="1230"/>
      <c r="KU13" s="1230"/>
      <c r="KV13" s="1230"/>
      <c r="KW13" s="1230"/>
      <c r="KX13" s="1230"/>
      <c r="KY13" s="1230"/>
      <c r="KZ13" s="1230"/>
      <c r="LA13" s="1230"/>
      <c r="LB13" s="1230"/>
      <c r="LC13" s="1230"/>
      <c r="LD13" s="1230"/>
      <c r="LE13" s="1230"/>
      <c r="LF13" s="1230"/>
      <c r="LG13" s="1230"/>
      <c r="LH13" s="267"/>
      <c r="LI13" s="268"/>
      <c r="LJ13" s="1159"/>
      <c r="LK13" s="1159"/>
      <c r="LL13" s="1159"/>
      <c r="LM13" s="1159"/>
      <c r="LN13" s="1159"/>
      <c r="LO13" s="1159"/>
      <c r="LP13" s="1159"/>
      <c r="LQ13" s="1159"/>
      <c r="LR13" s="1159"/>
      <c r="LS13" s="1159"/>
      <c r="LT13" s="1159"/>
      <c r="LU13" s="1159"/>
      <c r="LV13" s="1159"/>
      <c r="LW13" s="1159"/>
      <c r="LX13" s="1159"/>
      <c r="LY13" s="1159"/>
      <c r="LZ13" s="1159"/>
      <c r="MA13" s="1159"/>
      <c r="MB13" s="1159"/>
      <c r="MC13" s="1159"/>
      <c r="MD13" s="1159"/>
      <c r="ME13" s="1159"/>
      <c r="MF13" s="1159"/>
      <c r="MG13" s="1159"/>
      <c r="MH13" s="1159"/>
      <c r="MI13" s="1159"/>
      <c r="MJ13" s="1159"/>
      <c r="MK13" s="1159"/>
      <c r="ML13" s="267"/>
      <c r="MM13" s="1159"/>
      <c r="MN13" s="1159"/>
      <c r="MO13" s="1159"/>
      <c r="MP13" s="1159"/>
      <c r="MQ13" s="1159"/>
      <c r="MR13" s="1159"/>
      <c r="MS13" s="1159"/>
      <c r="MT13" s="1159"/>
      <c r="MU13" s="1159"/>
      <c r="MV13" s="1159"/>
      <c r="MW13" s="1159"/>
      <c r="MX13" s="1159"/>
      <c r="MY13" s="1159"/>
      <c r="MZ13" s="1159"/>
      <c r="NA13" s="1159"/>
      <c r="NB13" s="1159"/>
      <c r="NC13" s="1159"/>
      <c r="ND13" s="1159"/>
      <c r="NE13" s="1159"/>
      <c r="NF13" s="1159"/>
      <c r="NG13" s="1159"/>
      <c r="NH13" s="1159"/>
      <c r="NI13" s="1159"/>
      <c r="NJ13" s="1159"/>
      <c r="NK13" s="1159"/>
      <c r="NL13" s="1159"/>
      <c r="NM13" s="1159"/>
      <c r="NN13" s="1159"/>
      <c r="NO13" s="1159"/>
      <c r="NP13" s="1159"/>
      <c r="NQ13" s="267"/>
      <c r="NR13" s="948">
        <f t="shared" si="1"/>
        <v>0</v>
      </c>
      <c r="NS13" s="795"/>
      <c r="NT13" s="795"/>
      <c r="NU13" s="795"/>
      <c r="NV13" s="795"/>
      <c r="NW13" s="795"/>
      <c r="NX13" s="795"/>
      <c r="NY13" s="795"/>
      <c r="NZ13" s="795"/>
      <c r="OA13" s="795"/>
      <c r="OB13" s="795"/>
      <c r="OC13" s="795"/>
      <c r="OD13" s="795"/>
      <c r="OE13" s="795"/>
      <c r="OF13" s="795"/>
      <c r="OG13" s="795"/>
      <c r="OH13" s="795"/>
      <c r="OI13" s="795"/>
      <c r="OJ13" s="795"/>
      <c r="OK13" s="795"/>
      <c r="OL13" s="795"/>
      <c r="OM13" s="795"/>
      <c r="ON13" s="795"/>
      <c r="OO13" s="795"/>
      <c r="OP13" s="795"/>
      <c r="OQ13" s="795"/>
      <c r="OR13" s="795"/>
      <c r="OS13" s="795"/>
      <c r="OT13" s="795"/>
      <c r="OU13" s="795"/>
      <c r="OV13"/>
    </row>
    <row r="14" spans="1:412" ht="16.5" thickBot="1" x14ac:dyDescent="0.3">
      <c r="A14" s="1"/>
      <c r="B14" s="598" t="s">
        <v>519</v>
      </c>
      <c r="C14" s="598" t="str">
        <f t="shared" si="3"/>
        <v xml:space="preserve">Худойбердиев </v>
      </c>
      <c r="D14" s="596">
        <v>6</v>
      </c>
      <c r="E14" s="596">
        <v>3</v>
      </c>
      <c r="F14" s="597" t="s">
        <v>48</v>
      </c>
      <c r="G14" s="659">
        <v>5</v>
      </c>
      <c r="H14" s="603" t="s">
        <v>300</v>
      </c>
      <c r="I14" s="592"/>
      <c r="J14" s="368">
        <v>1995</v>
      </c>
      <c r="K14" s="368" t="e">
        <f ca="1">SUM(#REF!:OFFSET(#REF!,0,DATEVALUE("31.12."&amp;(YEAR(TODAY())))-DATEVALUE("01.01."&amp;YEAR(TODAY()))))</f>
        <v>#REF!</v>
      </c>
      <c r="L14" s="368" t="e">
        <f ca="1">SUM(#REF!:OFFSET(#REF!,0,TODAY()-DATEVALUE("01.01."&amp;YEAR(TODAY()))))</f>
        <v>#REF!</v>
      </c>
      <c r="M14" s="364" t="e">
        <f ca="1">COUNTIF(#REF!:OFFSET(#REF!,0,TODAY()-DATEVALUE("01.01."&amp;YEAR(TODAY()))),$M$3)</f>
        <v>#REF!</v>
      </c>
      <c r="N14" s="364" t="e">
        <f ca="1">COUNTIFS(#REF!:OFFSET(#REF!,0,TODAY()-DATEVALUE("01.01."&amp;YEAR(TODAY()))),$N$3,#REF!:OFFSET(#REF!,0,TODAY()-DATEVALUE("01.01."&amp;YEAR(TODAY()))),"&lt;&gt;вс")</f>
        <v>#REF!</v>
      </c>
      <c r="O14" s="364" t="e">
        <f ca="1">COUNTIF(#REF!:OFFSET(#REF!,0,TODAY()-DATEVALUE("01.01."&amp;YEAR(TODAY()))),"БЛ")</f>
        <v>#REF!</v>
      </c>
      <c r="P14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4" s="311">
        <v>10.5</v>
      </c>
      <c r="R14" s="305">
        <v>10.5</v>
      </c>
      <c r="S14" s="305">
        <v>10.5</v>
      </c>
      <c r="T14" s="305">
        <v>10.5</v>
      </c>
      <c r="U14" s="305">
        <v>10.5</v>
      </c>
      <c r="V14" s="305">
        <v>10.5</v>
      </c>
      <c r="W14" s="305">
        <v>10.5</v>
      </c>
      <c r="X14" s="305">
        <v>10.5</v>
      </c>
      <c r="Y14" s="305">
        <v>10.5</v>
      </c>
      <c r="Z14" s="305">
        <v>5</v>
      </c>
      <c r="AA14" s="249" t="s">
        <v>379</v>
      </c>
      <c r="AB14" s="249" t="s">
        <v>379</v>
      </c>
      <c r="AC14" s="249" t="s">
        <v>379</v>
      </c>
      <c r="AD14" s="249" t="s">
        <v>379</v>
      </c>
      <c r="AE14" s="249" t="s">
        <v>379</v>
      </c>
      <c r="AF14" s="249" t="s">
        <v>379</v>
      </c>
      <c r="AG14" s="249" t="s">
        <v>379</v>
      </c>
      <c r="AH14" s="249" t="s">
        <v>379</v>
      </c>
      <c r="AI14" s="249" t="s">
        <v>379</v>
      </c>
      <c r="AJ14" s="249" t="s">
        <v>379</v>
      </c>
      <c r="AK14" s="714"/>
      <c r="AL14" s="714"/>
      <c r="AM14" s="714"/>
      <c r="AN14" s="714"/>
      <c r="AO14" s="735">
        <v>5</v>
      </c>
      <c r="AP14" s="735">
        <v>10.5</v>
      </c>
      <c r="AQ14" s="735">
        <v>10.5</v>
      </c>
      <c r="AR14" s="735">
        <v>10.5</v>
      </c>
      <c r="AS14" s="735">
        <v>10.5</v>
      </c>
      <c r="AT14" s="735">
        <v>10.5</v>
      </c>
      <c r="AU14" s="735">
        <v>10.5</v>
      </c>
      <c r="AV14" s="738">
        <v>10.5</v>
      </c>
      <c r="AW14" s="739">
        <v>10.5</v>
      </c>
      <c r="AX14" s="739">
        <v>10.5</v>
      </c>
      <c r="AY14" s="739">
        <v>10.5</v>
      </c>
      <c r="AZ14" s="739">
        <v>10.5</v>
      </c>
      <c r="BA14" s="739">
        <v>10.5</v>
      </c>
      <c r="BB14" s="739">
        <v>10.5</v>
      </c>
      <c r="BC14" s="739">
        <v>5</v>
      </c>
      <c r="BD14" s="949"/>
      <c r="BE14" s="949"/>
      <c r="BF14" s="949"/>
      <c r="BG14" s="949"/>
      <c r="BH14" s="949"/>
      <c r="BI14" s="949"/>
      <c r="BJ14" s="949"/>
      <c r="BK14" s="949"/>
      <c r="BL14" s="949"/>
      <c r="BM14" s="949"/>
      <c r="BN14" s="949"/>
      <c r="BO14" s="949"/>
      <c r="BP14" s="949"/>
      <c r="BQ14" s="305">
        <v>5</v>
      </c>
      <c r="BR14" s="305">
        <v>10.5</v>
      </c>
      <c r="BS14" s="305">
        <v>10.5</v>
      </c>
      <c r="BT14" s="305">
        <v>10.5</v>
      </c>
      <c r="BU14" s="305">
        <v>10.5</v>
      </c>
      <c r="BV14" s="305">
        <v>10.5</v>
      </c>
      <c r="BW14" s="314">
        <v>10.5</v>
      </c>
      <c r="BX14" s="311">
        <v>10.5</v>
      </c>
      <c r="BY14" s="305">
        <v>10.5</v>
      </c>
      <c r="BZ14" s="305">
        <v>10.5</v>
      </c>
      <c r="CA14" s="305">
        <v>10.5</v>
      </c>
      <c r="CB14" s="305">
        <v>10.5</v>
      </c>
      <c r="CC14" s="747">
        <v>10.5</v>
      </c>
      <c r="CD14" s="305">
        <v>10.5</v>
      </c>
      <c r="CE14" s="305">
        <v>5</v>
      </c>
      <c r="CF14" s="758"/>
      <c r="CG14" s="758"/>
      <c r="CH14" s="758"/>
      <c r="CI14" s="758"/>
      <c r="CJ14" s="758"/>
      <c r="CK14" s="758"/>
      <c r="CL14" s="758"/>
      <c r="CM14" s="758"/>
      <c r="CN14" s="758"/>
      <c r="CO14" s="758"/>
      <c r="CP14" s="758"/>
      <c r="CQ14" s="758"/>
      <c r="CR14" s="758"/>
      <c r="CS14" s="758">
        <v>5</v>
      </c>
      <c r="CT14" s="758">
        <v>10.5</v>
      </c>
      <c r="CU14" s="758">
        <v>10.5</v>
      </c>
      <c r="CV14" s="758">
        <v>10.5</v>
      </c>
      <c r="CW14" s="758">
        <v>10.5</v>
      </c>
      <c r="CX14" s="758">
        <v>10.5</v>
      </c>
      <c r="CY14" s="758">
        <v>10.5</v>
      </c>
      <c r="CZ14" s="758">
        <v>10.5</v>
      </c>
      <c r="DA14" s="758">
        <v>10.5</v>
      </c>
      <c r="DB14" s="836">
        <v>10.5</v>
      </c>
      <c r="DC14" s="268">
        <v>10.5</v>
      </c>
      <c r="DD14" s="881">
        <v>10.5</v>
      </c>
      <c r="DE14" s="881">
        <v>10.5</v>
      </c>
      <c r="DF14" s="881">
        <v>5</v>
      </c>
      <c r="DG14" s="249" t="s">
        <v>379</v>
      </c>
      <c r="DH14" s="249" t="s">
        <v>379</v>
      </c>
      <c r="DI14" s="249" t="s">
        <v>379</v>
      </c>
      <c r="DJ14" s="249" t="s">
        <v>379</v>
      </c>
      <c r="DK14" s="249"/>
      <c r="DL14" s="249" t="s">
        <v>379</v>
      </c>
      <c r="DM14" s="249" t="s">
        <v>379</v>
      </c>
      <c r="DN14" s="249" t="s">
        <v>379</v>
      </c>
      <c r="DO14" s="249" t="s">
        <v>379</v>
      </c>
      <c r="DP14" s="249" t="s">
        <v>379</v>
      </c>
      <c r="DQ14" s="249" t="s">
        <v>379</v>
      </c>
      <c r="DR14" s="249"/>
      <c r="DS14" s="249" t="s">
        <v>379</v>
      </c>
      <c r="DT14" s="249" t="s">
        <v>379</v>
      </c>
      <c r="DU14" s="305">
        <v>5</v>
      </c>
      <c r="DV14" s="305">
        <v>10.5</v>
      </c>
      <c r="DW14" s="305">
        <v>10.5</v>
      </c>
      <c r="DX14" s="305">
        <v>10.5</v>
      </c>
      <c r="DY14" s="305">
        <v>10.5</v>
      </c>
      <c r="DZ14" s="305">
        <v>10.5</v>
      </c>
      <c r="EA14" s="305">
        <v>10.5</v>
      </c>
      <c r="EB14" s="305">
        <v>10.5</v>
      </c>
      <c r="EC14" s="305">
        <v>10.5</v>
      </c>
      <c r="ED14" s="305">
        <v>10.5</v>
      </c>
      <c r="EE14" s="305">
        <v>10.5</v>
      </c>
      <c r="EF14" s="314">
        <v>10.5</v>
      </c>
      <c r="EG14" s="311">
        <v>10.5</v>
      </c>
      <c r="EH14" s="305">
        <v>10.5</v>
      </c>
      <c r="EI14" s="305">
        <v>5</v>
      </c>
      <c r="EJ14" s="888"/>
      <c r="EK14" s="888"/>
      <c r="EL14" s="888"/>
      <c r="EM14" s="888"/>
      <c r="EN14" s="888"/>
      <c r="EO14" s="888"/>
      <c r="EP14" s="888"/>
      <c r="EQ14" s="888"/>
      <c r="ER14" s="888"/>
      <c r="ES14" s="888"/>
      <c r="ET14" s="888"/>
      <c r="EU14" s="888"/>
      <c r="EV14" s="888"/>
      <c r="EW14" s="888">
        <v>5</v>
      </c>
      <c r="EX14" s="888">
        <v>10.5</v>
      </c>
      <c r="EY14" s="888">
        <v>10.5</v>
      </c>
      <c r="EZ14" s="888">
        <v>10.5</v>
      </c>
      <c r="FA14" s="888">
        <v>10.5</v>
      </c>
      <c r="FB14" s="888">
        <v>10.5</v>
      </c>
      <c r="FC14" s="888">
        <v>10.5</v>
      </c>
      <c r="FD14" s="888">
        <v>10.5</v>
      </c>
      <c r="FE14" s="888">
        <v>10.5</v>
      </c>
      <c r="FF14" s="888">
        <v>10.5</v>
      </c>
      <c r="FG14" s="888">
        <v>10.5</v>
      </c>
      <c r="FH14" s="888">
        <v>10.5</v>
      </c>
      <c r="FI14" s="888">
        <v>10.5</v>
      </c>
      <c r="FJ14" s="888">
        <v>10.5</v>
      </c>
      <c r="FK14" s="267">
        <v>5</v>
      </c>
      <c r="FL14" s="888"/>
      <c r="FM14" s="758"/>
      <c r="FN14" s="758"/>
      <c r="FO14" s="758"/>
      <c r="FP14" s="758"/>
      <c r="FQ14" s="758"/>
      <c r="FR14" s="758"/>
      <c r="FS14" s="758"/>
      <c r="FT14" s="758"/>
      <c r="FU14" s="758"/>
      <c r="FV14" s="758"/>
      <c r="FW14" s="758"/>
      <c r="FX14" s="758"/>
      <c r="FY14" s="758">
        <v>5</v>
      </c>
      <c r="FZ14" s="758">
        <v>10.5</v>
      </c>
      <c r="GA14" s="758">
        <v>10.5</v>
      </c>
      <c r="GB14" s="758">
        <v>10.5</v>
      </c>
      <c r="GC14" s="758">
        <v>10.5</v>
      </c>
      <c r="GD14" s="758">
        <v>10.5</v>
      </c>
      <c r="GE14" s="758">
        <v>10.5</v>
      </c>
      <c r="GF14" s="758">
        <v>10.5</v>
      </c>
      <c r="GG14" s="758">
        <v>10.5</v>
      </c>
      <c r="GH14" s="758">
        <v>10.5</v>
      </c>
      <c r="GI14" s="758">
        <v>10.5</v>
      </c>
      <c r="GJ14" s="758">
        <v>10.5</v>
      </c>
      <c r="GK14" s="758">
        <v>10.5</v>
      </c>
      <c r="GL14" s="758">
        <v>10.5</v>
      </c>
      <c r="GM14" s="758">
        <v>5</v>
      </c>
      <c r="GN14" s="758"/>
      <c r="GO14" s="836"/>
      <c r="GP14" s="268"/>
      <c r="GQ14" s="996"/>
      <c r="GR14" s="996"/>
      <c r="GS14" s="996"/>
      <c r="GT14" s="996"/>
      <c r="GU14" s="996"/>
      <c r="GV14" s="996"/>
      <c r="GW14" s="996"/>
      <c r="GX14" s="996"/>
      <c r="GY14" s="996"/>
      <c r="GZ14" s="996"/>
      <c r="HA14" s="996">
        <v>5</v>
      </c>
      <c r="HB14" s="996">
        <v>10.5</v>
      </c>
      <c r="HC14" s="996">
        <v>10.5</v>
      </c>
      <c r="HD14" s="996">
        <v>10.5</v>
      </c>
      <c r="HE14" s="996">
        <v>10.5</v>
      </c>
      <c r="HF14" s="996">
        <v>10.5</v>
      </c>
      <c r="HG14" s="996">
        <v>10.5</v>
      </c>
      <c r="HH14" s="996">
        <v>10.5</v>
      </c>
      <c r="HI14" s="996">
        <v>10.5</v>
      </c>
      <c r="HJ14" s="996">
        <v>10.5</v>
      </c>
      <c r="HK14" s="996">
        <v>10.5</v>
      </c>
      <c r="HL14" s="996">
        <v>10.5</v>
      </c>
      <c r="HM14" s="996">
        <v>10.5</v>
      </c>
      <c r="HN14" s="996">
        <v>10.5</v>
      </c>
      <c r="HO14" s="996">
        <v>5</v>
      </c>
      <c r="HP14" s="996"/>
      <c r="HQ14" s="996"/>
      <c r="HR14" s="996"/>
      <c r="HS14" s="996"/>
      <c r="HT14" s="1159"/>
      <c r="HU14" s="268"/>
      <c r="HV14" s="1159"/>
      <c r="HW14" s="1159"/>
      <c r="HX14" s="1159"/>
      <c r="HY14" s="1159"/>
      <c r="HZ14" s="1159"/>
      <c r="IA14" s="1159"/>
      <c r="IB14" s="1159"/>
      <c r="IC14" s="1159">
        <v>5</v>
      </c>
      <c r="ID14" s="1159">
        <v>10.5</v>
      </c>
      <c r="IE14" s="1159">
        <v>10.5</v>
      </c>
      <c r="IF14" s="1159">
        <v>10.5</v>
      </c>
      <c r="IG14" s="1159">
        <v>10.5</v>
      </c>
      <c r="IH14" s="1159">
        <v>10.5</v>
      </c>
      <c r="II14" s="1159">
        <v>10.5</v>
      </c>
      <c r="IJ14" s="1159">
        <v>10.5</v>
      </c>
      <c r="IK14" s="1159">
        <v>10.5</v>
      </c>
      <c r="IL14" s="1159">
        <v>10.5</v>
      </c>
      <c r="IM14" s="1159">
        <v>10.5</v>
      </c>
      <c r="IN14" s="1159">
        <v>10.5</v>
      </c>
      <c r="IO14" s="1159">
        <v>10.5</v>
      </c>
      <c r="IP14" s="1159">
        <v>10.5</v>
      </c>
      <c r="IQ14" s="1159">
        <v>5.5</v>
      </c>
      <c r="IR14" s="1159"/>
      <c r="IS14" s="1159"/>
      <c r="IT14" s="1159"/>
      <c r="IU14" s="1159"/>
      <c r="IV14" s="1159"/>
      <c r="IW14" s="1159"/>
      <c r="IX14" s="1159"/>
      <c r="IY14" s="267"/>
      <c r="IZ14" s="268"/>
      <c r="JA14" s="1159"/>
      <c r="JB14" s="1159"/>
      <c r="JC14" s="1159"/>
      <c r="JD14" s="1159"/>
      <c r="JE14" s="359">
        <v>5</v>
      </c>
      <c r="JF14" s="359">
        <v>10.5</v>
      </c>
      <c r="JG14" s="1142">
        <v>10.5</v>
      </c>
      <c r="JH14" s="1143">
        <v>10.5</v>
      </c>
      <c r="JI14" s="1144">
        <v>10.5</v>
      </c>
      <c r="JJ14" s="359">
        <v>10.5</v>
      </c>
      <c r="JK14" s="359">
        <v>10.5</v>
      </c>
      <c r="JL14" s="359">
        <v>10.5</v>
      </c>
      <c r="JM14" s="1159">
        <v>10.5</v>
      </c>
      <c r="JN14" s="1159">
        <v>10.5</v>
      </c>
      <c r="JO14" s="1159">
        <v>10.5</v>
      </c>
      <c r="JP14" s="1159">
        <v>10.5</v>
      </c>
      <c r="JQ14" s="1159">
        <v>10.5</v>
      </c>
      <c r="JR14" s="1159">
        <v>10.5</v>
      </c>
      <c r="JS14" s="1159">
        <v>5</v>
      </c>
      <c r="JT14" s="1159"/>
      <c r="JU14" s="1159"/>
      <c r="JV14" s="1159"/>
      <c r="JW14" s="1159"/>
      <c r="JX14" s="1159"/>
      <c r="JY14" s="1159"/>
      <c r="JZ14" s="1159"/>
      <c r="KA14" s="1159"/>
      <c r="KB14" s="1159"/>
      <c r="KC14" s="1230"/>
      <c r="KD14" s="268"/>
      <c r="KE14" s="1230"/>
      <c r="KF14" s="1230"/>
      <c r="KG14" s="1230">
        <v>5</v>
      </c>
      <c r="KH14" s="1230">
        <v>10.5</v>
      </c>
      <c r="KI14" s="1230">
        <v>10.5</v>
      </c>
      <c r="KJ14" s="1230">
        <v>10.5</v>
      </c>
      <c r="KK14" s="1230">
        <v>10.5</v>
      </c>
      <c r="KL14" s="1230">
        <v>10.5</v>
      </c>
      <c r="KM14" s="1234">
        <v>10.5</v>
      </c>
      <c r="KN14" s="1234">
        <v>10.5</v>
      </c>
      <c r="KO14" s="1234">
        <v>10.5</v>
      </c>
      <c r="KP14" s="1234">
        <v>10.5</v>
      </c>
      <c r="KQ14" s="1151">
        <v>10.5</v>
      </c>
      <c r="KR14" s="473"/>
      <c r="KS14" s="577">
        <v>8</v>
      </c>
      <c r="KT14" s="577">
        <v>8</v>
      </c>
      <c r="KU14" s="577">
        <v>8</v>
      </c>
      <c r="KV14" s="577">
        <v>8</v>
      </c>
      <c r="KW14" s="577">
        <v>8</v>
      </c>
      <c r="KX14" s="577"/>
      <c r="KY14" s="577"/>
      <c r="KZ14" s="577">
        <v>8</v>
      </c>
      <c r="LA14" s="577">
        <v>8</v>
      </c>
      <c r="LB14" s="577">
        <v>8</v>
      </c>
      <c r="LC14" s="577">
        <v>8</v>
      </c>
      <c r="LD14" s="577">
        <v>8</v>
      </c>
      <c r="LE14" s="474"/>
      <c r="LF14" s="1230"/>
      <c r="LG14" s="1230"/>
      <c r="LH14" s="267"/>
      <c r="LI14" s="268">
        <v>5</v>
      </c>
      <c r="LJ14" s="1159">
        <v>10.5</v>
      </c>
      <c r="LK14" s="1159">
        <v>10.5</v>
      </c>
      <c r="LL14" s="1159">
        <v>10.5</v>
      </c>
      <c r="LM14" s="1160">
        <v>10.5</v>
      </c>
      <c r="LN14" s="1160">
        <v>10.5</v>
      </c>
      <c r="LO14" s="1160">
        <v>10.5</v>
      </c>
      <c r="LP14" s="1160">
        <v>10.5</v>
      </c>
      <c r="LQ14" s="1160">
        <v>10.5</v>
      </c>
      <c r="LR14" s="1160">
        <v>10.5</v>
      </c>
      <c r="LS14" s="1160">
        <v>10.5</v>
      </c>
      <c r="LT14" s="1159">
        <v>10.5</v>
      </c>
      <c r="LU14" s="1159">
        <v>10.5</v>
      </c>
      <c r="LV14" s="1159">
        <v>10.5</v>
      </c>
      <c r="LW14" s="1159">
        <v>5</v>
      </c>
      <c r="LX14" s="1159"/>
      <c r="LY14" s="1159"/>
      <c r="LZ14" s="1159"/>
      <c r="MA14" s="1159"/>
      <c r="MB14" s="1159"/>
      <c r="MC14" s="1159"/>
      <c r="MD14" s="1159"/>
      <c r="ME14" s="1159"/>
      <c r="MF14" s="1159"/>
      <c r="MG14" s="1159"/>
      <c r="MH14" s="1159"/>
      <c r="MI14" s="1159"/>
      <c r="MJ14" s="1159"/>
      <c r="MK14" s="1159">
        <v>5</v>
      </c>
      <c r="ML14" s="267">
        <v>10.5</v>
      </c>
      <c r="MM14" s="1159">
        <v>10.5</v>
      </c>
      <c r="MN14" s="1159">
        <v>10.5</v>
      </c>
      <c r="MO14" s="1159">
        <v>10.5</v>
      </c>
      <c r="MP14" s="1159">
        <v>10.5</v>
      </c>
      <c r="MQ14" s="1159">
        <v>10.5</v>
      </c>
      <c r="MR14" s="1159">
        <v>10.5</v>
      </c>
      <c r="MS14" s="1159">
        <v>10.5</v>
      </c>
      <c r="MT14" s="1159">
        <v>10.5</v>
      </c>
      <c r="MU14" s="1159">
        <v>10.5</v>
      </c>
      <c r="MV14" s="1159">
        <v>10.5</v>
      </c>
      <c r="MW14" s="1159">
        <v>10.5</v>
      </c>
      <c r="MX14" s="1159">
        <v>10.5</v>
      </c>
      <c r="MY14" s="1159">
        <v>5</v>
      </c>
      <c r="MZ14" s="1159"/>
      <c r="NA14" s="1159"/>
      <c r="NB14" s="1159"/>
      <c r="NC14" s="1159"/>
      <c r="ND14" s="1159"/>
      <c r="NE14" s="1159"/>
      <c r="NF14" s="1159"/>
      <c r="NG14" s="1159"/>
      <c r="NH14" s="1159"/>
      <c r="NI14" s="1159"/>
      <c r="NJ14" s="1159"/>
      <c r="NK14" s="1159"/>
      <c r="NL14" s="1159"/>
      <c r="NM14" s="1159">
        <v>5</v>
      </c>
      <c r="NN14" s="1159">
        <v>10.5</v>
      </c>
      <c r="NO14" s="1159">
        <v>10.5</v>
      </c>
      <c r="NP14" s="1159">
        <v>10.5</v>
      </c>
      <c r="NQ14" s="267">
        <v>10.5</v>
      </c>
      <c r="NR14" s="81">
        <f t="shared" si="1"/>
        <v>1938</v>
      </c>
      <c r="NS14" s="81"/>
      <c r="NT14" s="81"/>
      <c r="NU14" s="81"/>
      <c r="NV14" s="81"/>
      <c r="NW14" s="81"/>
      <c r="NX14" s="81"/>
      <c r="NY14" s="81"/>
      <c r="NZ14" s="81"/>
      <c r="OA14" s="81"/>
      <c r="OB14" s="81"/>
      <c r="OC14" s="81"/>
      <c r="OD14" s="81"/>
      <c r="OE14" s="81"/>
      <c r="OF14" s="81"/>
      <c r="OG14" s="81"/>
      <c r="OH14" s="81"/>
      <c r="OI14" s="81"/>
      <c r="OJ14" s="81"/>
      <c r="OK14" s="81"/>
      <c r="OL14" s="81"/>
      <c r="OM14" s="81"/>
      <c r="ON14" s="81"/>
      <c r="OO14" s="81"/>
      <c r="OP14" s="81"/>
      <c r="OQ14" s="81"/>
      <c r="OR14" s="81"/>
      <c r="OS14" s="81"/>
      <c r="OT14" s="81"/>
      <c r="OU14" s="81"/>
      <c r="OV14"/>
    </row>
    <row r="15" spans="1:412" ht="16.5" thickBot="1" x14ac:dyDescent="0.3">
      <c r="A15" s="1"/>
      <c r="B15" s="598" t="s">
        <v>842</v>
      </c>
      <c r="C15" s="600" t="str">
        <f>LEFT(B15,FIND(" ",B15))</f>
        <v xml:space="preserve">Лещенко </v>
      </c>
      <c r="D15" s="596">
        <v>10</v>
      </c>
      <c r="E15" s="596">
        <v>4</v>
      </c>
      <c r="F15" s="597" t="s">
        <v>48</v>
      </c>
      <c r="G15" s="659">
        <v>18</v>
      </c>
      <c r="H15" s="603" t="s">
        <v>300</v>
      </c>
      <c r="I15" s="592"/>
      <c r="J15" s="368">
        <v>1995</v>
      </c>
      <c r="K15" s="368" t="e">
        <f ca="1">SUM(#REF!:OFFSET(#REF!,0,DATEVALUE("31.12."&amp;(YEAR(TODAY())))-DATEVALUE("01.01."&amp;YEAR(TODAY()))))</f>
        <v>#REF!</v>
      </c>
      <c r="L15" s="368" t="e">
        <f ca="1">SUM(#REF!:OFFSET(#REF!,0,TODAY()-DATEVALUE("01.01."&amp;YEAR(TODAY()))))</f>
        <v>#REF!</v>
      </c>
      <c r="M15" s="364" t="e">
        <f ca="1">COUNTIF(#REF!:OFFSET(#REF!,0,TODAY()-DATEVALUE("01.01."&amp;YEAR(TODAY()))),$M$3)</f>
        <v>#REF!</v>
      </c>
      <c r="N15" s="364" t="e">
        <f ca="1">COUNTIFS(#REF!:OFFSET(#REF!,0,TODAY()-DATEVALUE("01.01."&amp;YEAR(TODAY()))),$N$3,#REF!:OFFSET(#REF!,0,TODAY()-DATEVALUE("01.01."&amp;YEAR(TODAY()))),"&lt;&gt;вс")</f>
        <v>#REF!</v>
      </c>
      <c r="O15" s="364" t="e">
        <f ca="1">COUNTIF(#REF!:OFFSET(#REF!,0,TODAY()-DATEVALUE("01.01."&amp;YEAR(TODAY()))),"БЛ")</f>
        <v>#REF!</v>
      </c>
      <c r="P15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5" s="268"/>
      <c r="R15" s="948"/>
      <c r="S15" s="948"/>
      <c r="T15" s="948"/>
      <c r="U15" s="948"/>
      <c r="V15" s="948"/>
      <c r="W15" s="948"/>
      <c r="X15" s="948"/>
      <c r="Y15" s="948"/>
      <c r="Z15" s="948"/>
      <c r="AA15" s="948"/>
      <c r="AB15" s="948"/>
      <c r="AC15" s="948"/>
      <c r="AD15" s="948"/>
      <c r="AE15" s="948"/>
      <c r="AF15" s="948"/>
      <c r="AG15" s="948"/>
      <c r="AH15" s="948"/>
      <c r="AI15" s="948"/>
      <c r="AJ15" s="948"/>
      <c r="AK15" s="948"/>
      <c r="AL15" s="948"/>
      <c r="AM15" s="948"/>
      <c r="AN15" s="948"/>
      <c r="AO15" s="948"/>
      <c r="AP15" s="948"/>
      <c r="AQ15" s="948"/>
      <c r="AR15" s="948"/>
      <c r="AS15" s="948"/>
      <c r="AT15" s="948"/>
      <c r="AU15" s="948"/>
      <c r="AV15" s="268"/>
      <c r="AW15" s="949"/>
      <c r="AX15" s="949"/>
      <c r="AY15" s="949"/>
      <c r="AZ15" s="949"/>
      <c r="BA15" s="949"/>
      <c r="BB15" s="949"/>
      <c r="BC15" s="949"/>
      <c r="BD15" s="949"/>
      <c r="BE15" s="949"/>
      <c r="BF15" s="949"/>
      <c r="BG15" s="949"/>
      <c r="BH15" s="949"/>
      <c r="BI15" s="949"/>
      <c r="BJ15" s="949"/>
      <c r="BK15" s="949"/>
      <c r="BL15" s="949"/>
      <c r="BM15" s="949"/>
      <c r="BN15" s="949"/>
      <c r="BO15" s="949"/>
      <c r="BP15" s="949"/>
      <c r="BQ15" s="949"/>
      <c r="BR15" s="949"/>
      <c r="BS15" s="949"/>
      <c r="BT15" s="949"/>
      <c r="BU15" s="949"/>
      <c r="BV15" s="949"/>
      <c r="BW15" s="267"/>
      <c r="BX15" s="268"/>
      <c r="BY15" s="948"/>
      <c r="BZ15" s="956"/>
      <c r="CA15" s="948"/>
      <c r="CB15" s="948"/>
      <c r="CC15" s="473"/>
      <c r="CD15" s="577"/>
      <c r="CE15" s="577"/>
      <c r="CF15" s="577"/>
      <c r="CG15" s="577"/>
      <c r="CH15" s="577"/>
      <c r="CI15" s="577"/>
      <c r="CJ15" s="577"/>
      <c r="CK15" s="577"/>
      <c r="CL15" s="577"/>
      <c r="CM15" s="577"/>
      <c r="CN15" s="577"/>
      <c r="CO15" s="577"/>
      <c r="CP15" s="577"/>
      <c r="CQ15" s="474"/>
      <c r="CR15" s="948"/>
      <c r="CS15" s="948"/>
      <c r="CT15" s="948"/>
      <c r="CU15" s="948"/>
      <c r="CV15" s="948"/>
      <c r="CW15" s="948"/>
      <c r="CX15" s="948"/>
      <c r="CY15" s="948"/>
      <c r="CZ15" s="948"/>
      <c r="DA15" s="948"/>
      <c r="DB15" s="948"/>
      <c r="DC15" s="268"/>
      <c r="DD15" s="948"/>
      <c r="DE15" s="948"/>
      <c r="DF15" s="948"/>
      <c r="DG15" s="948"/>
      <c r="DH15" s="948"/>
      <c r="DI15" s="948"/>
      <c r="DJ15" s="948"/>
      <c r="DK15" s="948"/>
      <c r="DL15" s="948"/>
      <c r="DM15" s="948"/>
      <c r="DN15" s="948"/>
      <c r="DO15" s="948"/>
      <c r="DP15" s="948"/>
      <c r="DQ15" s="948"/>
      <c r="DR15" s="948"/>
      <c r="DS15" s="948"/>
      <c r="DT15" s="948"/>
      <c r="DU15" s="473"/>
      <c r="DV15" s="577"/>
      <c r="DW15" s="577"/>
      <c r="DX15" s="577"/>
      <c r="DY15" s="577"/>
      <c r="DZ15" s="577"/>
      <c r="EA15" s="577"/>
      <c r="EB15" s="577"/>
      <c r="EC15" s="577"/>
      <c r="ED15" s="577"/>
      <c r="EE15" s="577"/>
      <c r="EF15" s="474"/>
      <c r="EG15" s="473"/>
      <c r="EH15" s="577"/>
      <c r="EI15" s="474"/>
      <c r="EJ15" s="948"/>
      <c r="EK15" s="948"/>
      <c r="EL15" s="948"/>
      <c r="EM15" s="948"/>
      <c r="EN15" s="948"/>
      <c r="EO15" s="948"/>
      <c r="EP15" s="948"/>
      <c r="EQ15" s="948"/>
      <c r="ER15" s="948"/>
      <c r="ES15" s="948"/>
      <c r="ET15" s="948"/>
      <c r="EU15" s="948"/>
      <c r="EV15" s="948"/>
      <c r="EW15" s="944"/>
      <c r="EX15" s="945"/>
      <c r="EY15" s="945"/>
      <c r="EZ15" s="945"/>
      <c r="FA15" s="945"/>
      <c r="FB15" s="945"/>
      <c r="FC15" s="945"/>
      <c r="FD15" s="945"/>
      <c r="FE15" s="945"/>
      <c r="FF15" s="945"/>
      <c r="FG15" s="945"/>
      <c r="FH15" s="945"/>
      <c r="FI15" s="946"/>
      <c r="FJ15" s="948"/>
      <c r="FK15" s="267"/>
      <c r="FL15" s="948"/>
      <c r="FM15" s="948"/>
      <c r="FN15" s="948"/>
      <c r="FO15" s="948"/>
      <c r="FP15" s="948"/>
      <c r="FQ15" s="948"/>
      <c r="FR15" s="948"/>
      <c r="FS15" s="948"/>
      <c r="FT15" s="948"/>
      <c r="FU15" s="948"/>
      <c r="FV15" s="948"/>
      <c r="FW15" s="948"/>
      <c r="FX15" s="948"/>
      <c r="FY15" s="948"/>
      <c r="FZ15" s="948"/>
      <c r="GA15" s="948"/>
      <c r="GB15" s="948"/>
      <c r="GC15" s="948"/>
      <c r="GD15" s="948"/>
      <c r="GE15" s="948"/>
      <c r="GF15" s="948"/>
      <c r="GG15" s="948"/>
      <c r="GH15" s="948"/>
      <c r="GI15" s="948"/>
      <c r="GJ15" s="948"/>
      <c r="GK15" s="948"/>
      <c r="GL15" s="948"/>
      <c r="GM15" s="948"/>
      <c r="GN15" s="451"/>
      <c r="GO15" s="451"/>
      <c r="GP15" s="694"/>
      <c r="GQ15" s="451"/>
      <c r="GR15" s="451"/>
      <c r="GS15" s="451"/>
      <c r="GT15" s="996"/>
      <c r="GU15" s="996"/>
      <c r="GV15" s="996"/>
      <c r="GW15" s="996"/>
      <c r="GX15" s="996"/>
      <c r="GY15" s="996"/>
      <c r="GZ15" s="996"/>
      <c r="HA15" s="996"/>
      <c r="HB15" s="996"/>
      <c r="HC15" s="996"/>
      <c r="HD15" s="996"/>
      <c r="HE15" s="996"/>
      <c r="HF15" s="996"/>
      <c r="HG15" s="996"/>
      <c r="HH15" s="996"/>
      <c r="HI15" s="996"/>
      <c r="HJ15" s="996"/>
      <c r="HK15" s="996"/>
      <c r="HL15" s="996"/>
      <c r="HM15" s="996"/>
      <c r="HN15" s="996"/>
      <c r="HO15" s="996"/>
      <c r="HP15" s="996"/>
      <c r="HQ15" s="996"/>
      <c r="HR15" s="996"/>
      <c r="HS15" s="996"/>
      <c r="HT15" s="1159"/>
      <c r="HU15" s="268"/>
      <c r="HV15" s="1159"/>
      <c r="HW15" s="1159"/>
      <c r="HX15" s="1159"/>
      <c r="HY15" s="1159"/>
      <c r="HZ15" s="1159"/>
      <c r="IA15" s="1159"/>
      <c r="IB15" s="1159"/>
      <c r="IC15" s="1159"/>
      <c r="ID15" s="1159"/>
      <c r="IE15" s="1159"/>
      <c r="IF15" s="1159"/>
      <c r="IG15" s="1159"/>
      <c r="IH15" s="1159"/>
      <c r="II15" s="1159"/>
      <c r="IJ15" s="1159"/>
      <c r="IK15" s="1159"/>
      <c r="IL15" s="1159"/>
      <c r="IM15" s="1159"/>
      <c r="IN15" s="1159"/>
      <c r="IO15" s="1159"/>
      <c r="IP15" s="1159"/>
      <c r="IQ15" s="1159"/>
      <c r="IR15" s="1159"/>
      <c r="IS15" s="1159"/>
      <c r="IT15" s="1159"/>
      <c r="IU15" s="1159"/>
      <c r="IV15" s="1159"/>
      <c r="IW15" s="1159"/>
      <c r="IX15" s="1159"/>
      <c r="IY15" s="267"/>
      <c r="IZ15" s="268"/>
      <c r="JA15" s="1159"/>
      <c r="JB15" s="1159"/>
      <c r="JC15" s="1159"/>
      <c r="JD15" s="1159"/>
      <c r="JE15" s="83"/>
      <c r="JF15" s="83"/>
      <c r="JG15" s="83"/>
      <c r="JH15" s="83"/>
      <c r="JI15" s="83"/>
      <c r="JJ15" s="83"/>
      <c r="JK15" s="83"/>
      <c r="JL15" s="83"/>
      <c r="JM15" s="83"/>
      <c r="JN15" s="83"/>
      <c r="JO15" s="83"/>
      <c r="JP15" s="83"/>
      <c r="JQ15" s="83"/>
      <c r="JR15" s="83"/>
      <c r="JS15" s="83"/>
      <c r="JT15" s="1159"/>
      <c r="JU15" s="1159"/>
      <c r="JV15" s="1159"/>
      <c r="JW15" s="1159"/>
      <c r="JX15" s="1159"/>
      <c r="JY15" s="1159"/>
      <c r="JZ15" s="1159"/>
      <c r="KA15" s="1159"/>
      <c r="KB15" s="1159"/>
      <c r="KC15" s="1230"/>
      <c r="KD15" s="268"/>
      <c r="KE15" s="1230"/>
      <c r="KF15" s="1230"/>
      <c r="KG15" s="473">
        <v>5</v>
      </c>
      <c r="KH15" s="577">
        <v>10.5</v>
      </c>
      <c r="KI15" s="577">
        <v>10.5</v>
      </c>
      <c r="KJ15" s="577">
        <v>10.5</v>
      </c>
      <c r="KK15" s="577">
        <v>10.5</v>
      </c>
      <c r="KL15" s="577">
        <v>10.5</v>
      </c>
      <c r="KM15" s="577">
        <v>10.5</v>
      </c>
      <c r="KN15" s="577">
        <v>10.5</v>
      </c>
      <c r="KO15" s="1152">
        <v>10.5</v>
      </c>
      <c r="KP15" s="577">
        <v>10.5</v>
      </c>
      <c r="KQ15" s="577">
        <v>10.5</v>
      </c>
      <c r="KR15" s="577">
        <v>10.5</v>
      </c>
      <c r="KS15" s="577">
        <v>10.5</v>
      </c>
      <c r="KT15" s="577">
        <v>10.5</v>
      </c>
      <c r="KU15" s="474">
        <v>5</v>
      </c>
      <c r="KV15" s="1230"/>
      <c r="KW15" s="1230"/>
      <c r="KX15" s="1230"/>
      <c r="KY15" s="1230"/>
      <c r="KZ15" s="1230"/>
      <c r="LA15" s="1230"/>
      <c r="LB15" s="1230"/>
      <c r="LC15" s="1230"/>
      <c r="LD15" s="1230"/>
      <c r="LE15" s="1230"/>
      <c r="LF15" s="1230"/>
      <c r="LG15" s="1230"/>
      <c r="LH15" s="267"/>
      <c r="LI15" s="268">
        <v>5</v>
      </c>
      <c r="LJ15" s="1152">
        <v>10.5</v>
      </c>
      <c r="LK15" s="1159">
        <v>10.5</v>
      </c>
      <c r="LL15" s="1159">
        <v>10.5</v>
      </c>
      <c r="LM15" s="1159">
        <v>10.5</v>
      </c>
      <c r="LN15" s="1159">
        <v>10.5</v>
      </c>
      <c r="LO15" s="1159">
        <v>10.5</v>
      </c>
      <c r="LP15" s="1159">
        <v>10.5</v>
      </c>
      <c r="LQ15" s="1159">
        <v>10.5</v>
      </c>
      <c r="LR15" s="1159">
        <v>10.5</v>
      </c>
      <c r="LS15" s="1159">
        <v>10.5</v>
      </c>
      <c r="LT15" s="1159">
        <v>10.5</v>
      </c>
      <c r="LU15" s="1159">
        <v>10.5</v>
      </c>
      <c r="LV15" s="1159">
        <v>10.5</v>
      </c>
      <c r="LW15" s="1159">
        <v>5</v>
      </c>
      <c r="LX15" s="1159"/>
      <c r="LY15" s="1159"/>
      <c r="LZ15" s="1159"/>
      <c r="MA15" s="1159"/>
      <c r="MB15" s="1159"/>
      <c r="MC15" s="1159"/>
      <c r="MD15" s="1159"/>
      <c r="ME15" s="1159"/>
      <c r="MF15" s="1159"/>
      <c r="MG15" s="1159"/>
      <c r="MH15" s="1159"/>
      <c r="MI15" s="1159"/>
      <c r="MJ15" s="1159"/>
      <c r="MK15" s="1159">
        <v>5</v>
      </c>
      <c r="ML15" s="267">
        <v>10.5</v>
      </c>
      <c r="MM15" s="1159">
        <v>10.5</v>
      </c>
      <c r="MN15" s="1159">
        <v>10.5</v>
      </c>
      <c r="MO15" s="1159">
        <v>10.5</v>
      </c>
      <c r="MP15" s="1159">
        <v>10.5</v>
      </c>
      <c r="MQ15" s="1159">
        <v>10.5</v>
      </c>
      <c r="MR15" s="1159">
        <v>10.5</v>
      </c>
      <c r="MS15" s="1159">
        <v>10.5</v>
      </c>
      <c r="MT15" s="1159">
        <v>10.5</v>
      </c>
      <c r="MU15" s="1159">
        <v>10.5</v>
      </c>
      <c r="MV15" s="1159">
        <v>10.5</v>
      </c>
      <c r="MW15" s="1159">
        <v>10.5</v>
      </c>
      <c r="MX15" s="1159">
        <v>10.5</v>
      </c>
      <c r="MY15" s="1159">
        <v>5</v>
      </c>
      <c r="MZ15" s="1159"/>
      <c r="NA15" s="1159"/>
      <c r="NB15" s="1159"/>
      <c r="NC15" s="1159"/>
      <c r="ND15" s="1159"/>
      <c r="NE15" s="1159"/>
      <c r="NF15" s="1159"/>
      <c r="NG15" s="1159"/>
      <c r="NH15" s="1159"/>
      <c r="NI15" s="1159"/>
      <c r="NJ15" s="1159"/>
      <c r="NK15" s="1159"/>
      <c r="NL15" s="1159"/>
      <c r="NM15" s="1159">
        <v>5</v>
      </c>
      <c r="NN15" s="1159">
        <v>10.5</v>
      </c>
      <c r="NO15" s="1159">
        <v>10.5</v>
      </c>
      <c r="NP15" s="1159">
        <v>10.5</v>
      </c>
      <c r="NQ15" s="267">
        <v>10.5</v>
      </c>
      <c r="NR15" s="81">
        <f>SUM(Q15:NQ15)</f>
        <v>486.5</v>
      </c>
      <c r="NS15" s="81"/>
      <c r="NT15" s="81"/>
      <c r="NU15" s="81"/>
      <c r="NV15" s="81"/>
      <c r="NW15" s="81"/>
      <c r="NX15" s="81"/>
      <c r="NY15" s="81"/>
      <c r="NZ15" s="81"/>
      <c r="OA15" s="81"/>
      <c r="OB15" s="81"/>
      <c r="OC15" s="81"/>
      <c r="OD15" s="81"/>
      <c r="OE15" s="81"/>
      <c r="OF15" s="81"/>
      <c r="OG15" s="81"/>
      <c r="OH15" s="81"/>
      <c r="OI15" s="81"/>
      <c r="OJ15" s="81"/>
      <c r="OK15" s="81"/>
      <c r="OL15" s="81"/>
      <c r="OM15" s="81"/>
      <c r="ON15" s="81"/>
      <c r="OO15" s="81"/>
      <c r="OP15" s="81"/>
      <c r="OQ15" s="81"/>
      <c r="OR15" s="81"/>
      <c r="OS15" s="81"/>
      <c r="OT15" s="81"/>
      <c r="OU15" s="81"/>
      <c r="OV15"/>
    </row>
    <row r="16" spans="1:412" ht="15.75" customHeight="1" thickBot="1" x14ac:dyDescent="0.3">
      <c r="A16" s="1"/>
      <c r="B16" s="602" t="s">
        <v>600</v>
      </c>
      <c r="C16" s="595" t="str">
        <f t="shared" si="3"/>
        <v xml:space="preserve">Соловьев </v>
      </c>
      <c r="D16" s="596">
        <v>2</v>
      </c>
      <c r="E16" s="596">
        <v>3</v>
      </c>
      <c r="F16" s="597" t="s">
        <v>48</v>
      </c>
      <c r="G16" s="659">
        <v>18</v>
      </c>
      <c r="H16" s="603" t="s">
        <v>304</v>
      </c>
      <c r="I16" s="592"/>
      <c r="J16" s="368">
        <v>1995</v>
      </c>
      <c r="K16" s="368" t="e">
        <f ca="1">SUM(#REF!:OFFSET(#REF!,0,DATEVALUE("31.12."&amp;(YEAR(TODAY())))-DATEVALUE("01.01."&amp;YEAR(TODAY()))))</f>
        <v>#REF!</v>
      </c>
      <c r="L16" s="368" t="e">
        <f ca="1">SUM(#REF!:OFFSET(#REF!,0,TODAY()-DATEVALUE("01.01."&amp;YEAR(TODAY()))))</f>
        <v>#REF!</v>
      </c>
      <c r="M16" s="364" t="e">
        <f ca="1">COUNTIF(#REF!:OFFSET(#REF!,0,TODAY()-DATEVALUE("01.01."&amp;YEAR(TODAY()))),$M$3)</f>
        <v>#REF!</v>
      </c>
      <c r="N16" s="364" t="e">
        <f ca="1">COUNTIFS(#REF!:OFFSET(#REF!,0,TODAY()-DATEVALUE("01.01."&amp;YEAR(TODAY()))),$N$3,#REF!:OFFSET(#REF!,0,TODAY()-DATEVALUE("01.01."&amp;YEAR(TODAY()))),"&lt;&gt;вс")</f>
        <v>#REF!</v>
      </c>
      <c r="O16" s="364" t="e">
        <f ca="1">COUNTIF(#REF!:OFFSET(#REF!,0,TODAY()-DATEVALUE("01.01."&amp;YEAR(TODAY()))),"БЛ")</f>
        <v>#REF!</v>
      </c>
      <c r="P16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6" s="311">
        <v>10.5</v>
      </c>
      <c r="R16" s="305">
        <v>10.5</v>
      </c>
      <c r="S16" s="305">
        <v>10.5</v>
      </c>
      <c r="T16" s="305">
        <v>10.5</v>
      </c>
      <c r="U16" s="305">
        <v>10.5</v>
      </c>
      <c r="V16" s="305">
        <v>10.5</v>
      </c>
      <c r="W16" s="305">
        <v>10.5</v>
      </c>
      <c r="X16" s="305">
        <v>10.5</v>
      </c>
      <c r="Y16" s="305">
        <v>10.5</v>
      </c>
      <c r="Z16" s="305">
        <v>5</v>
      </c>
      <c r="AA16" s="249" t="s">
        <v>379</v>
      </c>
      <c r="AB16" s="249" t="s">
        <v>379</v>
      </c>
      <c r="AC16" s="249" t="s">
        <v>379</v>
      </c>
      <c r="AD16" s="249" t="s">
        <v>379</v>
      </c>
      <c r="AE16" s="249" t="s">
        <v>379</v>
      </c>
      <c r="AF16" s="249" t="s">
        <v>379</v>
      </c>
      <c r="AG16" s="249" t="s">
        <v>379</v>
      </c>
      <c r="AH16" s="249" t="s">
        <v>379</v>
      </c>
      <c r="AI16" s="249" t="s">
        <v>379</v>
      </c>
      <c r="AJ16" s="249" t="s">
        <v>379</v>
      </c>
      <c r="AK16" s="249" t="s">
        <v>379</v>
      </c>
      <c r="AL16" s="249" t="s">
        <v>379</v>
      </c>
      <c r="AM16" s="249" t="s">
        <v>379</v>
      </c>
      <c r="AN16" s="714"/>
      <c r="AO16" s="735">
        <v>5</v>
      </c>
      <c r="AP16" s="735">
        <v>10.5</v>
      </c>
      <c r="AQ16" s="735">
        <v>10.5</v>
      </c>
      <c r="AR16" s="735">
        <v>10.5</v>
      </c>
      <c r="AS16" s="735">
        <v>10.5</v>
      </c>
      <c r="AT16" s="735">
        <v>10.5</v>
      </c>
      <c r="AU16" s="735">
        <v>10.5</v>
      </c>
      <c r="AV16" s="738">
        <v>10.5</v>
      </c>
      <c r="AW16" s="739">
        <v>10.5</v>
      </c>
      <c r="AX16" s="739">
        <v>10.5</v>
      </c>
      <c r="AY16" s="739">
        <v>10.5</v>
      </c>
      <c r="AZ16" s="739">
        <v>10.5</v>
      </c>
      <c r="BA16" s="739">
        <v>10.5</v>
      </c>
      <c r="BB16" s="739">
        <v>5</v>
      </c>
      <c r="BC16" s="249" t="s">
        <v>379</v>
      </c>
      <c r="BD16" s="249" t="s">
        <v>379</v>
      </c>
      <c r="BE16" s="249" t="s">
        <v>379</v>
      </c>
      <c r="BF16" s="249" t="s">
        <v>379</v>
      </c>
      <c r="BG16" s="249" t="s">
        <v>379</v>
      </c>
      <c r="BH16" s="249" t="s">
        <v>379</v>
      </c>
      <c r="BI16" s="249" t="s">
        <v>379</v>
      </c>
      <c r="BJ16" s="249" t="s">
        <v>379</v>
      </c>
      <c r="BK16" s="249" t="s">
        <v>379</v>
      </c>
      <c r="BL16" s="249" t="s">
        <v>379</v>
      </c>
      <c r="BM16" s="249" t="s">
        <v>379</v>
      </c>
      <c r="BN16" s="249"/>
      <c r="BO16" s="249" t="s">
        <v>379</v>
      </c>
      <c r="BP16" s="249" t="s">
        <v>379</v>
      </c>
      <c r="BQ16" s="358">
        <v>5</v>
      </c>
      <c r="BR16" s="358">
        <v>10.5</v>
      </c>
      <c r="BS16" s="358">
        <v>10.5</v>
      </c>
      <c r="BT16" s="358">
        <v>10.5</v>
      </c>
      <c r="BU16" s="358">
        <v>10.5</v>
      </c>
      <c r="BV16" s="358">
        <v>10.5</v>
      </c>
      <c r="BW16" s="380">
        <v>10.5</v>
      </c>
      <c r="BX16" s="762">
        <v>10.5</v>
      </c>
      <c r="BY16" s="747">
        <v>10.5</v>
      </c>
      <c r="BZ16" s="529">
        <v>10.5</v>
      </c>
      <c r="CA16" s="529">
        <v>10.5</v>
      </c>
      <c r="CB16" s="529">
        <v>10.5</v>
      </c>
      <c r="CC16" s="529">
        <v>10.5</v>
      </c>
      <c r="CD16" s="529">
        <v>10.5</v>
      </c>
      <c r="CE16" s="529">
        <v>5</v>
      </c>
      <c r="CF16" s="758"/>
      <c r="CG16" s="758"/>
      <c r="CH16" s="758"/>
      <c r="CI16" s="758"/>
      <c r="CJ16" s="758"/>
      <c r="CK16" s="758"/>
      <c r="CL16" s="758"/>
      <c r="CM16" s="758"/>
      <c r="CN16" s="758"/>
      <c r="CO16" s="758"/>
      <c r="CP16" s="758"/>
      <c r="CQ16" s="758"/>
      <c r="CR16" s="758"/>
      <c r="CS16" s="758">
        <v>5</v>
      </c>
      <c r="CT16" s="758">
        <v>10.5</v>
      </c>
      <c r="CU16" s="758">
        <v>10.5</v>
      </c>
      <c r="CV16" s="758">
        <v>10.5</v>
      </c>
      <c r="CW16" s="758">
        <v>10.5</v>
      </c>
      <c r="CX16" s="758">
        <v>10.5</v>
      </c>
      <c r="CY16" s="758">
        <v>10.5</v>
      </c>
      <c r="CZ16" s="758">
        <v>10.5</v>
      </c>
      <c r="DA16" s="758">
        <v>10.5</v>
      </c>
      <c r="DB16" s="836">
        <v>10.5</v>
      </c>
      <c r="DC16" s="268">
        <v>10.5</v>
      </c>
      <c r="DD16" s="881">
        <v>10.5</v>
      </c>
      <c r="DE16" s="881">
        <v>10.5</v>
      </c>
      <c r="DF16" s="881">
        <v>10.5</v>
      </c>
      <c r="DG16" s="881">
        <v>5</v>
      </c>
      <c r="DH16" s="881"/>
      <c r="DI16" s="881"/>
      <c r="DJ16" s="881"/>
      <c r="DK16" s="881"/>
      <c r="DL16" s="881"/>
      <c r="DM16" s="881"/>
      <c r="DN16" s="881"/>
      <c r="DO16" s="881"/>
      <c r="DP16" s="881"/>
      <c r="DQ16" s="881"/>
      <c r="DR16" s="881"/>
      <c r="DS16" s="881"/>
      <c r="DT16" s="881"/>
      <c r="DU16" s="305">
        <v>5</v>
      </c>
      <c r="DV16" s="305">
        <v>10.5</v>
      </c>
      <c r="DW16" s="305">
        <v>10.5</v>
      </c>
      <c r="DX16" s="305">
        <v>10.5</v>
      </c>
      <c r="DY16" s="305">
        <v>10.5</v>
      </c>
      <c r="DZ16" s="305">
        <v>10.5</v>
      </c>
      <c r="EA16" s="305">
        <v>10.5</v>
      </c>
      <c r="EB16" s="305">
        <v>10.5</v>
      </c>
      <c r="EC16" s="305">
        <v>10.5</v>
      </c>
      <c r="ED16" s="305">
        <v>10.5</v>
      </c>
      <c r="EE16" s="305">
        <v>10.5</v>
      </c>
      <c r="EF16" s="314">
        <v>10.5</v>
      </c>
      <c r="EG16" s="311">
        <v>10.5</v>
      </c>
      <c r="EH16" s="305">
        <v>10.5</v>
      </c>
      <c r="EI16" s="305">
        <v>5</v>
      </c>
      <c r="EJ16" s="888"/>
      <c r="EK16" s="888"/>
      <c r="EL16" s="888"/>
      <c r="EM16" s="888"/>
      <c r="EN16" s="888"/>
      <c r="EO16" s="888"/>
      <c r="EP16" s="888"/>
      <c r="EQ16" s="888"/>
      <c r="ER16" s="888"/>
      <c r="ES16" s="888"/>
      <c r="ET16" s="888"/>
      <c r="EU16" s="888"/>
      <c r="EV16" s="888"/>
      <c r="EW16" s="902">
        <v>5</v>
      </c>
      <c r="EX16" s="902">
        <v>10.5</v>
      </c>
      <c r="EY16" s="902">
        <v>10.5</v>
      </c>
      <c r="EZ16" s="902">
        <v>10.5</v>
      </c>
      <c r="FA16" s="902">
        <v>10.5</v>
      </c>
      <c r="FB16" s="902">
        <v>10.5</v>
      </c>
      <c r="FC16" s="902">
        <v>10.5</v>
      </c>
      <c r="FD16" s="902">
        <v>10.5</v>
      </c>
      <c r="FE16" s="902">
        <v>10.5</v>
      </c>
      <c r="FF16" s="902">
        <v>10.5</v>
      </c>
      <c r="FG16" s="902">
        <v>10.5</v>
      </c>
      <c r="FH16" s="902">
        <v>10.5</v>
      </c>
      <c r="FI16" s="902">
        <v>10.5</v>
      </c>
      <c r="FJ16" s="902">
        <v>10.5</v>
      </c>
      <c r="FK16" s="903">
        <v>5</v>
      </c>
      <c r="FL16" s="888"/>
      <c r="FM16" s="758"/>
      <c r="FN16" s="758"/>
      <c r="FO16" s="758"/>
      <c r="FP16" s="758"/>
      <c r="FQ16" s="758"/>
      <c r="FR16" s="758"/>
      <c r="FS16" s="758"/>
      <c r="FT16" s="758"/>
      <c r="FU16" s="758"/>
      <c r="FV16" s="758"/>
      <c r="FW16" s="758"/>
      <c r="FX16" s="758"/>
      <c r="FY16" s="947">
        <v>5</v>
      </c>
      <c r="FZ16" s="947">
        <v>10.5</v>
      </c>
      <c r="GA16" s="947">
        <v>10.5</v>
      </c>
      <c r="GB16" s="947">
        <v>10.5</v>
      </c>
      <c r="GC16" s="947">
        <v>10.5</v>
      </c>
      <c r="GD16" s="947">
        <v>10.5</v>
      </c>
      <c r="GE16" s="947">
        <v>10.5</v>
      </c>
      <c r="GF16" s="947">
        <v>10.5</v>
      </c>
      <c r="GG16" s="947">
        <v>10.5</v>
      </c>
      <c r="GH16" s="947">
        <v>10.5</v>
      </c>
      <c r="GI16" s="947">
        <v>10.5</v>
      </c>
      <c r="GJ16" s="947">
        <v>10.5</v>
      </c>
      <c r="GK16" s="947">
        <v>10.5</v>
      </c>
      <c r="GL16" s="947">
        <v>10.5</v>
      </c>
      <c r="GM16" s="947">
        <v>5</v>
      </c>
      <c r="GN16" s="758"/>
      <c r="GO16" s="836"/>
      <c r="GP16" s="268"/>
      <c r="GQ16" s="996"/>
      <c r="GR16" s="996"/>
      <c r="GS16" s="996"/>
      <c r="GT16" s="996"/>
      <c r="GU16" s="996"/>
      <c r="GV16" s="996"/>
      <c r="GW16" s="996"/>
      <c r="GX16" s="473"/>
      <c r="GY16" s="577">
        <v>8</v>
      </c>
      <c r="GZ16" s="577">
        <v>8</v>
      </c>
      <c r="HA16" s="577">
        <v>8</v>
      </c>
      <c r="HB16" s="577">
        <v>8</v>
      </c>
      <c r="HC16" s="577">
        <v>8</v>
      </c>
      <c r="HD16" s="474"/>
      <c r="HE16" s="227">
        <v>10.5</v>
      </c>
      <c r="HF16" s="227">
        <v>10.5</v>
      </c>
      <c r="HG16" s="227">
        <v>10.5</v>
      </c>
      <c r="HH16" s="227">
        <v>10.5</v>
      </c>
      <c r="HI16" s="227">
        <v>10.5</v>
      </c>
      <c r="HJ16" s="227">
        <v>10.5</v>
      </c>
      <c r="HK16" s="227">
        <v>10.5</v>
      </c>
      <c r="HL16" s="227">
        <v>10.5</v>
      </c>
      <c r="HM16" s="227">
        <v>10.5</v>
      </c>
      <c r="HN16" s="227">
        <v>10.5</v>
      </c>
      <c r="HO16" s="227">
        <v>5</v>
      </c>
      <c r="HP16" s="996"/>
      <c r="HQ16" s="996"/>
      <c r="HR16" s="996"/>
      <c r="HS16" s="996"/>
      <c r="HT16" s="1159"/>
      <c r="HU16" s="268"/>
      <c r="HV16" s="1159"/>
      <c r="HW16" s="1159"/>
      <c r="HX16" s="1159"/>
      <c r="HY16" s="1159"/>
      <c r="HZ16" s="1159"/>
      <c r="IA16" s="1159"/>
      <c r="IB16" s="1159"/>
      <c r="IC16" s="995">
        <v>5</v>
      </c>
      <c r="ID16" s="995">
        <v>10.5</v>
      </c>
      <c r="IE16" s="995">
        <v>10.5</v>
      </c>
      <c r="IF16" s="995">
        <v>10.5</v>
      </c>
      <c r="IG16" s="995">
        <v>10.5</v>
      </c>
      <c r="IH16" s="995">
        <v>10.5</v>
      </c>
      <c r="II16" s="995">
        <v>10.5</v>
      </c>
      <c r="IJ16" s="995">
        <v>10.5</v>
      </c>
      <c r="IK16" s="995">
        <v>10.5</v>
      </c>
      <c r="IL16" s="1145">
        <v>10.5</v>
      </c>
      <c r="IM16" s="1146">
        <v>10.5</v>
      </c>
      <c r="IN16" s="1147">
        <v>10.5</v>
      </c>
      <c r="IO16" s="995">
        <v>10.5</v>
      </c>
      <c r="IP16" s="995">
        <v>10.5</v>
      </c>
      <c r="IQ16" s="995">
        <v>5.5</v>
      </c>
      <c r="IR16" s="1159"/>
      <c r="IS16" s="1159"/>
      <c r="IT16" s="1159"/>
      <c r="IU16" s="1159"/>
      <c r="IV16" s="1159"/>
      <c r="IW16" s="1159"/>
      <c r="IX16" s="1159"/>
      <c r="IY16" s="267"/>
      <c r="IZ16" s="268"/>
      <c r="JA16" s="1159"/>
      <c r="JB16" s="1159"/>
      <c r="JC16" s="1159"/>
      <c r="JD16" s="1159"/>
      <c r="JE16" s="1118">
        <v>4</v>
      </c>
      <c r="JF16" s="1118">
        <v>10.5</v>
      </c>
      <c r="JG16" s="1118">
        <v>10.5</v>
      </c>
      <c r="JH16" s="1118">
        <v>10.5</v>
      </c>
      <c r="JI16" s="1118">
        <v>10.5</v>
      </c>
      <c r="JJ16" s="1118">
        <v>10.5</v>
      </c>
      <c r="JK16" s="1118">
        <v>10.5</v>
      </c>
      <c r="JL16" s="1118">
        <v>10.5</v>
      </c>
      <c r="JM16" s="1118">
        <v>10.5</v>
      </c>
      <c r="JN16" s="1118">
        <v>10.5</v>
      </c>
      <c r="JO16" s="1118">
        <v>10.5</v>
      </c>
      <c r="JP16" s="1118">
        <v>10.5</v>
      </c>
      <c r="JQ16" s="1118">
        <v>10.5</v>
      </c>
      <c r="JR16" s="1118">
        <v>10.5</v>
      </c>
      <c r="JS16" s="1118">
        <v>6</v>
      </c>
      <c r="JT16" s="1159"/>
      <c r="JU16" s="1159"/>
      <c r="JV16" s="1159"/>
      <c r="JW16" s="1159"/>
      <c r="JX16" s="1159"/>
      <c r="JY16" s="1159"/>
      <c r="JZ16" s="1159"/>
      <c r="KA16" s="1159"/>
      <c r="KB16" s="1159"/>
      <c r="KC16" s="1230"/>
      <c r="KD16" s="268"/>
      <c r="KE16" s="1230"/>
      <c r="KF16" s="1230"/>
      <c r="KG16" s="1117">
        <v>5</v>
      </c>
      <c r="KH16" s="1117">
        <v>10.5</v>
      </c>
      <c r="KI16" s="1117">
        <v>10.5</v>
      </c>
      <c r="KJ16" s="1117">
        <v>10.5</v>
      </c>
      <c r="KK16" s="1117">
        <v>10.5</v>
      </c>
      <c r="KL16" s="1117">
        <v>10.5</v>
      </c>
      <c r="KM16" s="1117">
        <v>10.5</v>
      </c>
      <c r="KN16" s="1117">
        <v>10.5</v>
      </c>
      <c r="KO16" s="1117">
        <v>10.5</v>
      </c>
      <c r="KP16" s="1117">
        <v>10.5</v>
      </c>
      <c r="KQ16" s="1151">
        <v>10.5</v>
      </c>
      <c r="KR16" s="1117">
        <v>10.5</v>
      </c>
      <c r="KS16" s="1117">
        <v>10.5</v>
      </c>
      <c r="KT16" s="1117">
        <v>10.5</v>
      </c>
      <c r="KU16" s="1117">
        <v>5</v>
      </c>
      <c r="KV16" s="1230"/>
      <c r="KW16" s="1230"/>
      <c r="KX16" s="1230"/>
      <c r="KY16" s="1230"/>
      <c r="KZ16" s="1230"/>
      <c r="LA16" s="1230"/>
      <c r="LB16" s="1230"/>
      <c r="LC16" s="1230"/>
      <c r="LD16" s="1230"/>
      <c r="LE16" s="1230"/>
      <c r="LF16" s="1230"/>
      <c r="LG16" s="1230"/>
      <c r="LH16" s="267"/>
      <c r="LI16" s="226">
        <v>4</v>
      </c>
      <c r="LJ16" s="227">
        <v>10.5</v>
      </c>
      <c r="LK16" s="227">
        <v>10.5</v>
      </c>
      <c r="LL16" s="227">
        <v>10.5</v>
      </c>
      <c r="LM16" s="227">
        <v>10.5</v>
      </c>
      <c r="LN16" s="227">
        <v>10.5</v>
      </c>
      <c r="LO16" s="227">
        <v>10.5</v>
      </c>
      <c r="LP16" s="227">
        <v>10.5</v>
      </c>
      <c r="LQ16" s="227">
        <v>10.5</v>
      </c>
      <c r="LR16" s="227">
        <v>10.5</v>
      </c>
      <c r="LS16" s="227">
        <v>10.5</v>
      </c>
      <c r="LT16" s="227">
        <v>10.5</v>
      </c>
      <c r="LU16" s="227">
        <v>10.5</v>
      </c>
      <c r="LV16" s="227">
        <v>10.5</v>
      </c>
      <c r="LW16" s="227">
        <v>6.5</v>
      </c>
      <c r="LX16" s="1159"/>
      <c r="LY16" s="1159"/>
      <c r="LZ16" s="1159"/>
      <c r="MA16" s="1159"/>
      <c r="MB16" s="1159"/>
      <c r="MC16" s="1159"/>
      <c r="MD16" s="1159"/>
      <c r="ME16" s="1159"/>
      <c r="MF16" s="1159"/>
      <c r="MG16" s="1159"/>
      <c r="MH16" s="1159"/>
      <c r="MI16" s="473"/>
      <c r="MJ16" s="577"/>
      <c r="MK16" s="1165">
        <v>5</v>
      </c>
      <c r="ML16" s="1119">
        <v>10.5</v>
      </c>
      <c r="MM16" s="1117">
        <v>10.5</v>
      </c>
      <c r="MN16" s="1117">
        <v>10.5</v>
      </c>
      <c r="MO16" s="1117">
        <v>10.5</v>
      </c>
      <c r="MP16" s="1117">
        <v>10.5</v>
      </c>
      <c r="MQ16" s="1117">
        <v>10.5</v>
      </c>
      <c r="MR16" s="1117">
        <v>10.5</v>
      </c>
      <c r="MS16" s="1117">
        <v>10.5</v>
      </c>
      <c r="MT16" s="1117">
        <v>10.5</v>
      </c>
      <c r="MU16" s="1117">
        <v>10.5</v>
      </c>
      <c r="MV16" s="1117">
        <v>10.5</v>
      </c>
      <c r="MW16" s="1117">
        <v>10.5</v>
      </c>
      <c r="MX16" s="1117">
        <v>10.5</v>
      </c>
      <c r="MY16" s="1117">
        <v>5</v>
      </c>
      <c r="MZ16" s="1159"/>
      <c r="NA16" s="1159"/>
      <c r="NB16" s="1159"/>
      <c r="NC16" s="1159"/>
      <c r="ND16" s="1159"/>
      <c r="NE16" s="1159"/>
      <c r="NF16" s="1159"/>
      <c r="NG16" s="1159"/>
      <c r="NH16" s="1159"/>
      <c r="NI16" s="1159"/>
      <c r="NJ16" s="1159"/>
      <c r="NK16" s="1159"/>
      <c r="NL16" s="1159"/>
      <c r="NM16" s="227">
        <v>5</v>
      </c>
      <c r="NN16" s="227">
        <v>10.5</v>
      </c>
      <c r="NO16" s="227">
        <v>10.5</v>
      </c>
      <c r="NP16" s="227">
        <v>10.5</v>
      </c>
      <c r="NQ16" s="229">
        <v>10.5</v>
      </c>
      <c r="NR16" s="81">
        <f t="shared" si="1"/>
        <v>1898.5</v>
      </c>
      <c r="NS16" s="81"/>
      <c r="NT16" s="81"/>
      <c r="NU16" s="81"/>
      <c r="NV16" s="81"/>
      <c r="NW16" s="81"/>
      <c r="NX16" s="81"/>
      <c r="NY16" s="81"/>
      <c r="NZ16" s="81"/>
      <c r="OA16" s="81"/>
      <c r="OB16" s="81"/>
      <c r="OC16" s="81"/>
      <c r="OD16" s="81"/>
      <c r="OE16" s="81"/>
      <c r="OF16" s="81"/>
      <c r="OG16" s="81"/>
      <c r="OH16" s="81"/>
      <c r="OI16" s="81"/>
      <c r="OJ16" s="81"/>
      <c r="OK16" s="81"/>
      <c r="OL16" s="81"/>
      <c r="OM16" s="81"/>
      <c r="ON16" s="81"/>
      <c r="OO16" s="81"/>
      <c r="OP16" s="81"/>
      <c r="OQ16" s="81"/>
      <c r="OR16" s="81"/>
      <c r="OS16" s="81"/>
      <c r="OT16" s="81"/>
      <c r="OU16" s="81"/>
      <c r="OV16"/>
    </row>
    <row r="17" spans="1:412" ht="16.5" thickBot="1" x14ac:dyDescent="0.3">
      <c r="A17" s="1"/>
      <c r="B17" s="599" t="s">
        <v>296</v>
      </c>
      <c r="C17" s="598" t="str">
        <f>LEFT(B17,FIND(" ",B17))</f>
        <v xml:space="preserve">Умаров </v>
      </c>
      <c r="D17" s="596">
        <v>9</v>
      </c>
      <c r="E17" s="596">
        <v>1</v>
      </c>
      <c r="F17" s="597" t="s">
        <v>48</v>
      </c>
      <c r="G17" s="659">
        <v>18</v>
      </c>
      <c r="H17" s="603" t="s">
        <v>306</v>
      </c>
      <c r="I17" s="592"/>
      <c r="J17" s="368">
        <v>1995</v>
      </c>
      <c r="K17" s="368" t="e">
        <f ca="1">SUM(#REF!:OFFSET(#REF!,0,DATEVALUE("31.12."&amp;(YEAR(TODAY())))-DATEVALUE("01.01."&amp;YEAR(TODAY()))))</f>
        <v>#REF!</v>
      </c>
      <c r="L17" s="368" t="e">
        <f ca="1">SUM(#REF!:OFFSET(#REF!,0,TODAY()-DATEVALUE("01.01."&amp;YEAR(TODAY()))))</f>
        <v>#REF!</v>
      </c>
      <c r="M17" s="364" t="e">
        <f ca="1">COUNTIF(#REF!:OFFSET(#REF!,0,TODAY()-DATEVALUE("01.01."&amp;YEAR(TODAY()))),$M$3)</f>
        <v>#REF!</v>
      </c>
      <c r="N17" s="364" t="e">
        <f ca="1">COUNTIFS(#REF!:OFFSET(#REF!,0,TODAY()-DATEVALUE("01.01."&amp;YEAR(TODAY()))),$N$3,#REF!:OFFSET(#REF!,0,TODAY()-DATEVALUE("01.01."&amp;YEAR(TODAY()))),"&lt;&gt;вс")</f>
        <v>#REF!</v>
      </c>
      <c r="O17" s="364" t="e">
        <f ca="1">COUNTIF(#REF!:OFFSET(#REF!,0,TODAY()-DATEVALUE("01.01."&amp;YEAR(TODAY()))),"БЛ")</f>
        <v>#REF!</v>
      </c>
      <c r="P17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7" s="226">
        <v>10.5</v>
      </c>
      <c r="R17" s="227">
        <v>10.5</v>
      </c>
      <c r="S17" s="227">
        <v>10.5</v>
      </c>
      <c r="T17" s="227">
        <v>10.5</v>
      </c>
      <c r="U17" s="227">
        <v>10.5</v>
      </c>
      <c r="V17" s="227">
        <v>10.5</v>
      </c>
      <c r="W17" s="227">
        <v>10.5</v>
      </c>
      <c r="X17" s="227">
        <v>10.5</v>
      </c>
      <c r="Y17" s="227">
        <v>10.5</v>
      </c>
      <c r="Z17" s="227">
        <v>10.5</v>
      </c>
      <c r="AA17" s="227">
        <v>6.5</v>
      </c>
      <c r="AB17" s="714"/>
      <c r="AC17" s="714"/>
      <c r="AD17" s="714"/>
      <c r="AE17" s="714"/>
      <c r="AF17" s="714"/>
      <c r="AG17" s="714"/>
      <c r="AH17" s="714"/>
      <c r="AI17" s="714"/>
      <c r="AJ17" s="714"/>
      <c r="AK17" s="714"/>
      <c r="AL17" s="714"/>
      <c r="AM17" s="714"/>
      <c r="AN17" s="714"/>
      <c r="AO17" s="409">
        <v>5</v>
      </c>
      <c r="AP17" s="409">
        <v>10.5</v>
      </c>
      <c r="AQ17" s="409">
        <v>10.5</v>
      </c>
      <c r="AR17" s="409">
        <v>10.5</v>
      </c>
      <c r="AS17" s="409">
        <v>10.5</v>
      </c>
      <c r="AT17" s="409">
        <v>10.5</v>
      </c>
      <c r="AU17" s="409">
        <v>10.5</v>
      </c>
      <c r="AV17" s="316">
        <v>10.5</v>
      </c>
      <c r="AW17" s="304">
        <v>10.5</v>
      </c>
      <c r="AX17" s="304">
        <v>10.5</v>
      </c>
      <c r="AY17" s="304">
        <v>10.5</v>
      </c>
      <c r="AZ17" s="304">
        <v>10.5</v>
      </c>
      <c r="BA17" s="304">
        <v>10.5</v>
      </c>
      <c r="BB17" s="304">
        <v>5</v>
      </c>
      <c r="BC17" s="249" t="s">
        <v>379</v>
      </c>
      <c r="BD17" s="249" t="s">
        <v>379</v>
      </c>
      <c r="BE17" s="249" t="s">
        <v>379</v>
      </c>
      <c r="BF17" s="249" t="s">
        <v>379</v>
      </c>
      <c r="BG17" s="249" t="s">
        <v>379</v>
      </c>
      <c r="BH17" s="249" t="s">
        <v>379</v>
      </c>
      <c r="BI17" s="249" t="s">
        <v>379</v>
      </c>
      <c r="BJ17" s="249" t="s">
        <v>379</v>
      </c>
      <c r="BK17" s="249" t="s">
        <v>379</v>
      </c>
      <c r="BL17" s="249" t="s">
        <v>379</v>
      </c>
      <c r="BM17" s="249" t="s">
        <v>379</v>
      </c>
      <c r="BN17" s="249"/>
      <c r="BO17" s="249" t="s">
        <v>379</v>
      </c>
      <c r="BP17" s="249" t="s">
        <v>379</v>
      </c>
      <c r="BQ17" s="227">
        <v>4</v>
      </c>
      <c r="BR17" s="227">
        <v>10.5</v>
      </c>
      <c r="BS17" s="227">
        <v>10.5</v>
      </c>
      <c r="BT17" s="227">
        <v>10.5</v>
      </c>
      <c r="BU17" s="227">
        <v>10.5</v>
      </c>
      <c r="BV17" s="227">
        <v>10.5</v>
      </c>
      <c r="BW17" s="229">
        <v>10.5</v>
      </c>
      <c r="BX17" s="226">
        <v>10.5</v>
      </c>
      <c r="BY17" s="227">
        <v>10.5</v>
      </c>
      <c r="BZ17" s="227">
        <v>10.5</v>
      </c>
      <c r="CA17" s="227">
        <v>10.5</v>
      </c>
      <c r="CB17" s="227">
        <v>10.5</v>
      </c>
      <c r="CC17" s="227">
        <v>10.5</v>
      </c>
      <c r="CD17" s="227">
        <v>10.5</v>
      </c>
      <c r="CE17" s="227">
        <v>5</v>
      </c>
      <c r="CF17" s="758"/>
      <c r="CG17" s="758"/>
      <c r="CH17" s="758"/>
      <c r="CI17" s="758"/>
      <c r="CJ17" s="758"/>
      <c r="CK17" s="758"/>
      <c r="CL17" s="758"/>
      <c r="CM17" s="758"/>
      <c r="CN17" s="758"/>
      <c r="CO17" s="758"/>
      <c r="CP17" s="758"/>
      <c r="CQ17" s="758"/>
      <c r="CR17" s="758"/>
      <c r="CS17" s="758">
        <v>5</v>
      </c>
      <c r="CT17" s="758">
        <v>10.5</v>
      </c>
      <c r="CU17" s="758">
        <v>10.5</v>
      </c>
      <c r="CV17" s="758">
        <v>10.5</v>
      </c>
      <c r="CW17" s="758">
        <v>10.5</v>
      </c>
      <c r="CX17" s="758">
        <v>10.5</v>
      </c>
      <c r="CY17" s="758">
        <v>10.5</v>
      </c>
      <c r="CZ17" s="758">
        <v>10.5</v>
      </c>
      <c r="DA17" s="758">
        <v>10.5</v>
      </c>
      <c r="DB17" s="836">
        <v>10.5</v>
      </c>
      <c r="DC17" s="268">
        <v>10.5</v>
      </c>
      <c r="DD17" s="881">
        <v>10.5</v>
      </c>
      <c r="DE17" s="881">
        <v>10.5</v>
      </c>
      <c r="DF17" s="881">
        <v>5</v>
      </c>
      <c r="DG17" s="249" t="s">
        <v>379</v>
      </c>
      <c r="DH17" s="249" t="s">
        <v>379</v>
      </c>
      <c r="DI17" s="249" t="s">
        <v>379</v>
      </c>
      <c r="DJ17" s="249" t="s">
        <v>379</v>
      </c>
      <c r="DK17" s="249"/>
      <c r="DL17" s="249" t="s">
        <v>379</v>
      </c>
      <c r="DM17" s="249" t="s">
        <v>379</v>
      </c>
      <c r="DN17" s="249" t="s">
        <v>379</v>
      </c>
      <c r="DO17" s="249" t="s">
        <v>379</v>
      </c>
      <c r="DP17" s="249" t="s">
        <v>379</v>
      </c>
      <c r="DQ17" s="249" t="s">
        <v>379</v>
      </c>
      <c r="DR17" s="249"/>
      <c r="DS17" s="249" t="s">
        <v>379</v>
      </c>
      <c r="DT17" s="249" t="s">
        <v>379</v>
      </c>
      <c r="DU17" s="227">
        <v>5</v>
      </c>
      <c r="DV17" s="227">
        <v>10.5</v>
      </c>
      <c r="DW17" s="227">
        <v>10.5</v>
      </c>
      <c r="DX17" s="227">
        <v>10.5</v>
      </c>
      <c r="DY17" s="227">
        <v>10.5</v>
      </c>
      <c r="DZ17" s="227">
        <v>10.5</v>
      </c>
      <c r="EA17" s="227">
        <v>10.5</v>
      </c>
      <c r="EB17" s="227">
        <v>10.5</v>
      </c>
      <c r="EC17" s="227">
        <v>10.5</v>
      </c>
      <c r="ED17" s="227">
        <v>10.5</v>
      </c>
      <c r="EE17" s="227">
        <v>10.5</v>
      </c>
      <c r="EF17" s="229">
        <v>10.5</v>
      </c>
      <c r="EG17" s="226">
        <v>10.5</v>
      </c>
      <c r="EH17" s="227">
        <v>10.5</v>
      </c>
      <c r="EI17" s="227">
        <v>5</v>
      </c>
      <c r="EJ17" s="888"/>
      <c r="EK17" s="888"/>
      <c r="EL17" s="888"/>
      <c r="EM17" s="888"/>
      <c r="EN17" s="888"/>
      <c r="EO17" s="888"/>
      <c r="EP17" s="888"/>
      <c r="EQ17" s="888"/>
      <c r="ER17" s="888"/>
      <c r="ES17" s="888"/>
      <c r="ET17" s="888"/>
      <c r="EU17" s="888"/>
      <c r="EV17" s="888"/>
      <c r="EW17" s="941">
        <v>5</v>
      </c>
      <c r="EX17" s="942">
        <v>10.5</v>
      </c>
      <c r="EY17" s="941">
        <v>10.5</v>
      </c>
      <c r="EZ17" s="941">
        <v>10.5</v>
      </c>
      <c r="FA17" s="941">
        <v>10.5</v>
      </c>
      <c r="FB17" s="941">
        <v>10.5</v>
      </c>
      <c r="FC17" s="941">
        <v>10.5</v>
      </c>
      <c r="FD17" s="941">
        <v>10.5</v>
      </c>
      <c r="FE17" s="941">
        <v>10.5</v>
      </c>
      <c r="FF17" s="941">
        <v>10.5</v>
      </c>
      <c r="FG17" s="941">
        <v>10.5</v>
      </c>
      <c r="FH17" s="941">
        <v>10.5</v>
      </c>
      <c r="FI17" s="941">
        <v>10.5</v>
      </c>
      <c r="FJ17" s="904">
        <v>10.5</v>
      </c>
      <c r="FK17" s="905">
        <v>10.5</v>
      </c>
      <c r="FL17" s="899">
        <v>10.5</v>
      </c>
      <c r="FM17" s="853">
        <v>10.5</v>
      </c>
      <c r="FN17" s="853">
        <v>10.5</v>
      </c>
      <c r="FO17" s="853">
        <v>10.5</v>
      </c>
      <c r="FP17" s="853">
        <v>10.5</v>
      </c>
      <c r="FQ17" s="853">
        <v>10.5</v>
      </c>
      <c r="FR17" s="854">
        <v>5</v>
      </c>
      <c r="FS17" s="758"/>
      <c r="FT17" s="758"/>
      <c r="FU17" s="758"/>
      <c r="FV17" s="758"/>
      <c r="FW17" s="758"/>
      <c r="FX17" s="758"/>
      <c r="FY17" s="227">
        <v>5</v>
      </c>
      <c r="FZ17" s="227">
        <v>10.5</v>
      </c>
      <c r="GA17" s="227">
        <v>10.5</v>
      </c>
      <c r="GB17" s="227">
        <v>10.5</v>
      </c>
      <c r="GC17" s="227">
        <v>10.5</v>
      </c>
      <c r="GD17" s="227">
        <v>10.5</v>
      </c>
      <c r="GE17" s="227">
        <v>10.5</v>
      </c>
      <c r="GF17" s="227">
        <v>10.5</v>
      </c>
      <c r="GG17" s="227">
        <v>10.5</v>
      </c>
      <c r="GH17" s="227">
        <v>10.5</v>
      </c>
      <c r="GI17" s="227">
        <v>10.5</v>
      </c>
      <c r="GJ17" s="227">
        <v>10.5</v>
      </c>
      <c r="GK17" s="227">
        <v>10.5</v>
      </c>
      <c r="GL17" s="227">
        <v>10.5</v>
      </c>
      <c r="GM17" s="227">
        <v>5</v>
      </c>
      <c r="GN17" s="758"/>
      <c r="GO17" s="836"/>
      <c r="GP17" s="268"/>
      <c r="GQ17" s="996"/>
      <c r="GR17" s="996"/>
      <c r="GS17" s="996"/>
      <c r="GT17" s="996"/>
      <c r="GU17" s="996"/>
      <c r="GV17" s="996"/>
      <c r="GW17" s="996"/>
      <c r="GX17" s="996"/>
      <c r="GY17" s="996"/>
      <c r="GZ17" s="996"/>
      <c r="HA17" s="1005">
        <v>5</v>
      </c>
      <c r="HB17" s="1005">
        <v>10.5</v>
      </c>
      <c r="HC17" s="1005">
        <v>10.5</v>
      </c>
      <c r="HD17" s="1005">
        <v>10.5</v>
      </c>
      <c r="HE17" s="1005">
        <v>10.5</v>
      </c>
      <c r="HF17" s="1005">
        <v>10.5</v>
      </c>
      <c r="HG17" s="1005">
        <v>10.5</v>
      </c>
      <c r="HH17" s="1005">
        <v>10.5</v>
      </c>
      <c r="HI17" s="1005">
        <v>10.5</v>
      </c>
      <c r="HJ17" s="1005">
        <v>10.5</v>
      </c>
      <c r="HK17" s="1005">
        <v>10.5</v>
      </c>
      <c r="HL17" s="1005">
        <v>10.5</v>
      </c>
      <c r="HM17" s="1005">
        <v>10.5</v>
      </c>
      <c r="HN17" s="1005">
        <v>10.5</v>
      </c>
      <c r="HO17" s="473">
        <v>10.5</v>
      </c>
      <c r="HP17" s="577">
        <v>10.5</v>
      </c>
      <c r="HQ17" s="577">
        <v>10.5</v>
      </c>
      <c r="HR17" s="474">
        <v>5</v>
      </c>
      <c r="HS17" s="996"/>
      <c r="HT17" s="1159"/>
      <c r="HU17" s="268"/>
      <c r="HV17" s="1159"/>
      <c r="HW17" s="1159"/>
      <c r="HX17" s="1159"/>
      <c r="HY17" s="1159"/>
      <c r="HZ17" s="1159"/>
      <c r="IA17" s="1159"/>
      <c r="IB17" s="1159"/>
      <c r="IC17" s="227">
        <v>5</v>
      </c>
      <c r="ID17" s="227">
        <v>10.5</v>
      </c>
      <c r="IE17" s="227">
        <v>10.5</v>
      </c>
      <c r="IF17" s="227">
        <v>10.5</v>
      </c>
      <c r="IG17" s="227">
        <v>10.5</v>
      </c>
      <c r="IH17" s="227">
        <v>10.5</v>
      </c>
      <c r="II17" s="227">
        <v>10.5</v>
      </c>
      <c r="IJ17" s="227">
        <v>10.5</v>
      </c>
      <c r="IK17" s="227">
        <v>10.5</v>
      </c>
      <c r="IL17" s="227">
        <v>10.5</v>
      </c>
      <c r="IM17" s="227">
        <v>10.5</v>
      </c>
      <c r="IN17" s="227">
        <v>10.5</v>
      </c>
      <c r="IO17" s="227">
        <v>10.5</v>
      </c>
      <c r="IP17" s="227">
        <v>10.5</v>
      </c>
      <c r="IQ17" s="227">
        <v>5.5</v>
      </c>
      <c r="IR17" s="1159"/>
      <c r="IS17" s="1159"/>
      <c r="IT17" s="1159"/>
      <c r="IU17" s="1159"/>
      <c r="IV17" s="1159"/>
      <c r="IW17" s="1159"/>
      <c r="IX17" s="1159"/>
      <c r="IY17" s="267"/>
      <c r="IZ17" s="268"/>
      <c r="JA17" s="1159"/>
      <c r="JB17" s="1159"/>
      <c r="JC17" s="1159"/>
      <c r="JD17" s="1159"/>
      <c r="JE17" s="249" t="s">
        <v>379</v>
      </c>
      <c r="JF17" s="249" t="s">
        <v>379</v>
      </c>
      <c r="JG17" s="249" t="s">
        <v>379</v>
      </c>
      <c r="JH17" s="249" t="s">
        <v>379</v>
      </c>
      <c r="JI17" s="249" t="s">
        <v>379</v>
      </c>
      <c r="JJ17" s="249" t="s">
        <v>379</v>
      </c>
      <c r="JK17" s="249" t="s">
        <v>379</v>
      </c>
      <c r="JL17" s="1224">
        <v>8</v>
      </c>
      <c r="JM17" s="1223">
        <v>8</v>
      </c>
      <c r="JN17" s="1225">
        <v>8</v>
      </c>
      <c r="JO17" s="1226"/>
      <c r="JP17" s="1147">
        <v>10.5</v>
      </c>
      <c r="JQ17" s="1117">
        <v>10.5</v>
      </c>
      <c r="JR17" s="1117">
        <v>10.5</v>
      </c>
      <c r="JS17" s="1117">
        <v>5</v>
      </c>
      <c r="JT17" s="473">
        <v>8</v>
      </c>
      <c r="JU17" s="577">
        <v>8</v>
      </c>
      <c r="JV17" s="577"/>
      <c r="JW17" s="474"/>
      <c r="JX17" s="1160"/>
      <c r="JY17" s="1159"/>
      <c r="JZ17" s="1159"/>
      <c r="KA17" s="1159"/>
      <c r="KB17" s="1159"/>
      <c r="KC17" s="1230"/>
      <c r="KD17" s="268"/>
      <c r="KE17" s="1230"/>
      <c r="KF17" s="1230"/>
      <c r="KG17" s="227">
        <v>4</v>
      </c>
      <c r="KH17" s="227">
        <v>10.5</v>
      </c>
      <c r="KI17" s="227">
        <v>10.5</v>
      </c>
      <c r="KJ17" s="227">
        <v>10.5</v>
      </c>
      <c r="KK17" s="227">
        <v>10.5</v>
      </c>
      <c r="KL17" s="227">
        <v>10.5</v>
      </c>
      <c r="KM17" s="227">
        <v>10.5</v>
      </c>
      <c r="KN17" s="227">
        <v>10.5</v>
      </c>
      <c r="KO17" s="227">
        <v>10.5</v>
      </c>
      <c r="KP17" s="227">
        <v>10.5</v>
      </c>
      <c r="KQ17" s="227">
        <v>6</v>
      </c>
      <c r="KR17" s="473"/>
      <c r="KS17" s="577">
        <v>8</v>
      </c>
      <c r="KT17" s="577">
        <v>8</v>
      </c>
      <c r="KU17" s="577">
        <v>8</v>
      </c>
      <c r="KV17" s="577">
        <v>8</v>
      </c>
      <c r="KW17" s="577">
        <v>8</v>
      </c>
      <c r="KX17" s="474">
        <v>8</v>
      </c>
      <c r="KY17" s="1230"/>
      <c r="KZ17" s="1230"/>
      <c r="LA17" s="1230"/>
      <c r="LB17" s="1230"/>
      <c r="LC17" s="1230"/>
      <c r="LD17" s="1230"/>
      <c r="LE17" s="1230"/>
      <c r="LF17" s="1230"/>
      <c r="LG17" s="1230"/>
      <c r="LH17" s="267"/>
      <c r="LI17" s="258" t="s">
        <v>379</v>
      </c>
      <c r="LJ17" s="1117">
        <v>10.5</v>
      </c>
      <c r="LK17" s="1117">
        <v>10.5</v>
      </c>
      <c r="LL17" s="1117">
        <v>10.5</v>
      </c>
      <c r="LM17" s="1117">
        <v>10.5</v>
      </c>
      <c r="LN17" s="1117">
        <v>10.5</v>
      </c>
      <c r="LO17" s="1117">
        <v>10.5</v>
      </c>
      <c r="LP17" s="1117">
        <v>10.5</v>
      </c>
      <c r="LQ17" s="1117">
        <v>10.5</v>
      </c>
      <c r="LR17" s="1117">
        <v>10.5</v>
      </c>
      <c r="LS17" s="1117">
        <v>10.5</v>
      </c>
      <c r="LT17" s="1117">
        <v>10.5</v>
      </c>
      <c r="LU17" s="1117">
        <v>10.5</v>
      </c>
      <c r="LV17" s="1151">
        <v>10.5</v>
      </c>
      <c r="LW17" s="1117">
        <v>5</v>
      </c>
      <c r="LX17" s="1159"/>
      <c r="LY17" s="1159"/>
      <c r="LZ17" s="1159"/>
      <c r="MA17" s="1159"/>
      <c r="MB17" s="1159"/>
      <c r="MC17" s="1159"/>
      <c r="MD17" s="1159"/>
      <c r="ME17" s="1159"/>
      <c r="MF17" s="1159"/>
      <c r="MG17" s="1159"/>
      <c r="MH17" s="1159"/>
      <c r="MI17" s="1159"/>
      <c r="MJ17" s="1159"/>
      <c r="MK17" s="227">
        <v>5</v>
      </c>
      <c r="ML17" s="229">
        <v>10.5</v>
      </c>
      <c r="MM17" s="227">
        <v>10.5</v>
      </c>
      <c r="MN17" s="227">
        <v>10.5</v>
      </c>
      <c r="MO17" s="227">
        <v>10.5</v>
      </c>
      <c r="MP17" s="227">
        <v>10.5</v>
      </c>
      <c r="MQ17" s="227">
        <v>10.5</v>
      </c>
      <c r="MR17" s="227">
        <v>10.5</v>
      </c>
      <c r="MS17" s="227">
        <v>10.5</v>
      </c>
      <c r="MT17" s="227">
        <v>10.5</v>
      </c>
      <c r="MU17" s="227">
        <v>10.5</v>
      </c>
      <c r="MV17" s="227">
        <v>10.5</v>
      </c>
      <c r="MW17" s="227">
        <v>10.5</v>
      </c>
      <c r="MX17" s="227">
        <v>10.5</v>
      </c>
      <c r="MY17" s="227">
        <v>6.5</v>
      </c>
      <c r="MZ17" s="1159"/>
      <c r="NA17" s="1159"/>
      <c r="NB17" s="1159"/>
      <c r="NC17" s="1159"/>
      <c r="ND17" s="1159"/>
      <c r="NE17" s="1159"/>
      <c r="NF17" s="1159"/>
      <c r="NG17" s="1159"/>
      <c r="NH17" s="1159"/>
      <c r="NI17" s="1159"/>
      <c r="NJ17" s="1159"/>
      <c r="NK17" s="1159"/>
      <c r="NL17" s="1159"/>
      <c r="NM17" s="1117">
        <v>5</v>
      </c>
      <c r="NN17" s="1117">
        <v>10.5</v>
      </c>
      <c r="NO17" s="1117">
        <v>10.5</v>
      </c>
      <c r="NP17" s="1117">
        <v>10.5</v>
      </c>
      <c r="NQ17" s="1119">
        <v>10.5</v>
      </c>
      <c r="NR17" s="81">
        <f t="shared" si="1"/>
        <v>1932.5</v>
      </c>
      <c r="NS17" s="81"/>
      <c r="NT17" s="81"/>
      <c r="NU17" s="81"/>
      <c r="NV17" s="81"/>
      <c r="NW17" s="81"/>
      <c r="NX17" s="81"/>
      <c r="NY17" s="81"/>
      <c r="NZ17" s="81"/>
      <c r="OA17" s="81"/>
      <c r="OB17" s="81"/>
      <c r="OC17" s="81"/>
      <c r="OD17" s="81"/>
      <c r="OE17" s="81"/>
      <c r="OF17" s="81"/>
      <c r="OG17" s="81"/>
      <c r="OH17" s="81"/>
      <c r="OI17" s="81"/>
      <c r="OJ17" s="81"/>
      <c r="OK17" s="81"/>
      <c r="OL17" s="81"/>
      <c r="OM17" s="81"/>
      <c r="ON17" s="81"/>
      <c r="OO17" s="81"/>
      <c r="OP17" s="81"/>
      <c r="OQ17" s="81"/>
      <c r="OR17" s="81"/>
      <c r="OS17" s="81"/>
      <c r="OT17" s="81"/>
      <c r="OU17" s="81"/>
      <c r="OV17"/>
    </row>
    <row r="18" spans="1:412" ht="16.5" thickBot="1" x14ac:dyDescent="0.3">
      <c r="A18" s="1"/>
      <c r="B18" s="600" t="s">
        <v>66</v>
      </c>
      <c r="C18" s="600" t="str">
        <f t="shared" si="3"/>
        <v xml:space="preserve">Аверьянихин </v>
      </c>
      <c r="D18" s="596">
        <v>5</v>
      </c>
      <c r="E18" s="596">
        <v>4</v>
      </c>
      <c r="F18" s="597" t="s">
        <v>51</v>
      </c>
      <c r="G18" s="659">
        <v>11</v>
      </c>
      <c r="H18" s="601" t="s">
        <v>303</v>
      </c>
      <c r="I18" s="592"/>
      <c r="J18" s="368">
        <v>1995</v>
      </c>
      <c r="K18" s="368" t="e">
        <f ca="1">SUM(#REF!:OFFSET(#REF!,0,DATEVALUE("31.12."&amp;(YEAR(TODAY())))-DATEVALUE("01.01."&amp;YEAR(TODAY()))))+COUNTIFS(#REF!:OFFSET(#REF!,0,DATEVALUE("31.12."&amp;(YEAR(TODAY())))-DATEVALUE("01.01."&amp;YEAR(TODAY()))),"К",#REF!:OFFSET(#REF!,0,DATEVALUE("31.12."&amp;(YEAR(TODAY())))-DATEVALUE("01.01."&amp;YEAR(TODAY()))),"&lt;&gt;вс",#REF!:OFFSET(#REF!,0,DATEVALUE("31.12."&amp;(YEAR(TODAY())))-DATEVALUE("01.01."&amp;YEAR(TODAY()))),"&lt;&gt;сб")*8</f>
        <v>#REF!</v>
      </c>
      <c r="L18" s="368" t="e">
        <f ca="1">SUM(#REF!:OFFSET(#REF!,0,TODAY()-DATEVALUE("01.01."&amp;YEAR(TODAY()))))</f>
        <v>#REF!</v>
      </c>
      <c r="M18" s="364" t="e">
        <f ca="1">COUNTIF(#REF!:OFFSET(#REF!,0,TODAY()-DATEVALUE("01.01."&amp;YEAR(TODAY()))),$M$3)</f>
        <v>#REF!</v>
      </c>
      <c r="N18" s="364" t="e">
        <f ca="1">COUNTIFS(#REF!:OFFSET(#REF!,0,TODAY()-DATEVALUE("01.01."&amp;YEAR(TODAY()))),$N$3,#REF!:OFFSET(#REF!,0,TODAY()-DATEVALUE("01.01."&amp;YEAR(TODAY()))),"&lt;&gt;вс")</f>
        <v>#REF!</v>
      </c>
      <c r="O18" s="364" t="e">
        <f ca="1">COUNTIF(#REF!:OFFSET(#REF!,0,TODAY()-DATEVALUE("01.01."&amp;YEAR(TODAY()))),"БЛ")</f>
        <v>#REF!</v>
      </c>
      <c r="P18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8" s="268"/>
      <c r="R18" s="714"/>
      <c r="S18" s="714"/>
      <c r="T18" s="714"/>
      <c r="U18" s="714"/>
      <c r="V18" s="714"/>
      <c r="W18" s="714"/>
      <c r="X18" s="714"/>
      <c r="Y18" s="714"/>
      <c r="Z18" s="714"/>
      <c r="AA18" s="714">
        <v>5</v>
      </c>
      <c r="AB18" s="714">
        <v>10.5</v>
      </c>
      <c r="AC18" s="714">
        <v>10.5</v>
      </c>
      <c r="AD18" s="714">
        <v>10.5</v>
      </c>
      <c r="AE18" s="714">
        <v>10.5</v>
      </c>
      <c r="AF18" s="714">
        <v>10.5</v>
      </c>
      <c r="AG18" s="714">
        <v>10.5</v>
      </c>
      <c r="AH18" s="714">
        <v>10.5</v>
      </c>
      <c r="AI18" s="714">
        <v>10.5</v>
      </c>
      <c r="AJ18" s="714">
        <v>10.5</v>
      </c>
      <c r="AK18" s="714">
        <v>10.5</v>
      </c>
      <c r="AL18" s="714">
        <v>10.5</v>
      </c>
      <c r="AM18" s="714">
        <v>10.5</v>
      </c>
      <c r="AN18" s="714">
        <v>5</v>
      </c>
      <c r="AO18" s="249" t="s">
        <v>379</v>
      </c>
      <c r="AP18" s="249" t="s">
        <v>379</v>
      </c>
      <c r="AQ18" s="249" t="s">
        <v>379</v>
      </c>
      <c r="AR18" s="249" t="s">
        <v>379</v>
      </c>
      <c r="AS18" s="249" t="s">
        <v>379</v>
      </c>
      <c r="AT18" s="249" t="s">
        <v>379</v>
      </c>
      <c r="AU18" s="249" t="s">
        <v>379</v>
      </c>
      <c r="AV18" s="258" t="s">
        <v>379</v>
      </c>
      <c r="AW18" s="249" t="s">
        <v>379</v>
      </c>
      <c r="AX18" s="249" t="s">
        <v>379</v>
      </c>
      <c r="AY18" s="249" t="s">
        <v>379</v>
      </c>
      <c r="AZ18" s="249" t="s">
        <v>379</v>
      </c>
      <c r="BA18" s="249" t="s">
        <v>379</v>
      </c>
      <c r="BB18" s="249" t="s">
        <v>379</v>
      </c>
      <c r="BC18" s="949">
        <v>5</v>
      </c>
      <c r="BD18" s="949">
        <v>10.5</v>
      </c>
      <c r="BE18" s="949">
        <v>10.5</v>
      </c>
      <c r="BF18" s="949">
        <v>10.5</v>
      </c>
      <c r="BG18" s="949">
        <v>10.5</v>
      </c>
      <c r="BH18" s="949">
        <v>10.5</v>
      </c>
      <c r="BI18" s="949">
        <v>10.5</v>
      </c>
      <c r="BJ18" s="949">
        <v>10.5</v>
      </c>
      <c r="BK18" s="949">
        <v>10.5</v>
      </c>
      <c r="BL18" s="949">
        <v>10.5</v>
      </c>
      <c r="BM18" s="949">
        <v>10.5</v>
      </c>
      <c r="BN18" s="949">
        <v>10.5</v>
      </c>
      <c r="BO18" s="949">
        <v>10.5</v>
      </c>
      <c r="BP18" s="949">
        <v>5</v>
      </c>
      <c r="BQ18" s="249" t="s">
        <v>379</v>
      </c>
      <c r="BR18" s="249" t="s">
        <v>379</v>
      </c>
      <c r="BS18" s="249" t="s">
        <v>379</v>
      </c>
      <c r="BT18" s="249" t="s">
        <v>379</v>
      </c>
      <c r="BU18" s="249"/>
      <c r="BV18" s="249" t="s">
        <v>379</v>
      </c>
      <c r="BW18" s="253" t="s">
        <v>379</v>
      </c>
      <c r="BX18" s="258" t="s">
        <v>379</v>
      </c>
      <c r="BY18" s="249" t="s">
        <v>379</v>
      </c>
      <c r="BZ18" s="249" t="s">
        <v>379</v>
      </c>
      <c r="CA18" s="249" t="s">
        <v>379</v>
      </c>
      <c r="CB18" s="249"/>
      <c r="CC18" s="249" t="s">
        <v>379</v>
      </c>
      <c r="CD18" s="249" t="s">
        <v>379</v>
      </c>
      <c r="CE18" s="19">
        <v>5</v>
      </c>
      <c r="CF18" s="19">
        <v>10.5</v>
      </c>
      <c r="CG18" s="19">
        <v>10.5</v>
      </c>
      <c r="CH18" s="19">
        <v>10.5</v>
      </c>
      <c r="CI18" s="19">
        <v>10.5</v>
      </c>
      <c r="CJ18" s="19">
        <v>10.5</v>
      </c>
      <c r="CK18" s="19">
        <v>10.5</v>
      </c>
      <c r="CL18" s="19">
        <v>10.5</v>
      </c>
      <c r="CM18" s="19">
        <v>10.5</v>
      </c>
      <c r="CN18" s="19">
        <v>10.5</v>
      </c>
      <c r="CO18" s="19">
        <v>10.5</v>
      </c>
      <c r="CP18" s="19">
        <v>10.5</v>
      </c>
      <c r="CQ18" s="19">
        <v>10.5</v>
      </c>
      <c r="CR18" s="19">
        <v>10.5</v>
      </c>
      <c r="CS18" s="758">
        <v>5</v>
      </c>
      <c r="CT18" s="758"/>
      <c r="CU18" s="758"/>
      <c r="CV18" s="758"/>
      <c r="CW18" s="758"/>
      <c r="CX18" s="758"/>
      <c r="CY18" s="473">
        <v>8</v>
      </c>
      <c r="CZ18" s="577">
        <v>8</v>
      </c>
      <c r="DA18" s="577">
        <v>8</v>
      </c>
      <c r="DB18" s="577">
        <v>8</v>
      </c>
      <c r="DC18" s="473"/>
      <c r="DD18" s="577"/>
      <c r="DE18" s="577">
        <v>8</v>
      </c>
      <c r="DF18" s="577">
        <v>8</v>
      </c>
      <c r="DG18" s="577">
        <v>8</v>
      </c>
      <c r="DH18" s="577">
        <v>8</v>
      </c>
      <c r="DI18" s="577">
        <v>8</v>
      </c>
      <c r="DJ18" s="577"/>
      <c r="DK18" s="577"/>
      <c r="DL18" s="577">
        <v>8</v>
      </c>
      <c r="DM18" s="474">
        <v>8</v>
      </c>
      <c r="DN18" s="881">
        <v>10.5</v>
      </c>
      <c r="DO18" s="881">
        <v>10.5</v>
      </c>
      <c r="DP18" s="881">
        <v>10.5</v>
      </c>
      <c r="DQ18" s="881">
        <v>10.5</v>
      </c>
      <c r="DR18" s="881">
        <v>10.5</v>
      </c>
      <c r="DS18" s="881">
        <v>10.5</v>
      </c>
      <c r="DT18" s="881">
        <v>10.5</v>
      </c>
      <c r="DU18" s="881">
        <v>5</v>
      </c>
      <c r="DV18" s="881"/>
      <c r="DW18" s="881"/>
      <c r="DX18" s="881"/>
      <c r="DY18" s="881"/>
      <c r="DZ18" s="881"/>
      <c r="EA18" s="881"/>
      <c r="EB18" s="881"/>
      <c r="EC18" s="881"/>
      <c r="ED18" s="881"/>
      <c r="EE18" s="881"/>
      <c r="EF18" s="267"/>
      <c r="EG18" s="268"/>
      <c r="EH18" s="888"/>
      <c r="EI18" s="858"/>
      <c r="EJ18" s="859"/>
      <c r="EK18" s="859"/>
      <c r="EL18" s="859"/>
      <c r="EM18" s="859"/>
      <c r="EN18" s="859"/>
      <c r="EO18" s="859"/>
      <c r="EP18" s="860">
        <v>5</v>
      </c>
      <c r="EQ18" s="888">
        <v>10.5</v>
      </c>
      <c r="ER18" s="888">
        <v>10.5</v>
      </c>
      <c r="ES18" s="888">
        <v>10.5</v>
      </c>
      <c r="ET18" s="888">
        <v>10.5</v>
      </c>
      <c r="EU18" s="888">
        <v>10.5</v>
      </c>
      <c r="EV18" s="888">
        <v>10.5</v>
      </c>
      <c r="EW18" s="943">
        <v>10.5</v>
      </c>
      <c r="EX18" s="943">
        <v>10.5</v>
      </c>
      <c r="EY18" s="943">
        <v>10.5</v>
      </c>
      <c r="EZ18" s="943">
        <v>10.5</v>
      </c>
      <c r="FA18" s="943">
        <v>10.5</v>
      </c>
      <c r="FB18" s="943">
        <v>10.5</v>
      </c>
      <c r="FC18" s="943">
        <v>10.5</v>
      </c>
      <c r="FD18" s="943">
        <v>10.5</v>
      </c>
      <c r="FE18" s="943">
        <v>10.5</v>
      </c>
      <c r="FF18" s="943">
        <v>10.5</v>
      </c>
      <c r="FG18" s="943">
        <v>10.5</v>
      </c>
      <c r="FH18" s="943">
        <v>10.5</v>
      </c>
      <c r="FI18" s="943">
        <v>10.5</v>
      </c>
      <c r="FJ18" s="906">
        <v>10.5</v>
      </c>
      <c r="FK18" s="907">
        <v>5</v>
      </c>
      <c r="FL18" s="900"/>
      <c r="FM18" s="859"/>
      <c r="FN18" s="859"/>
      <c r="FO18" s="859"/>
      <c r="FP18" s="859"/>
      <c r="FQ18" s="860"/>
      <c r="FR18" s="758">
        <v>5</v>
      </c>
      <c r="FS18" s="758">
        <v>10.5</v>
      </c>
      <c r="FT18" s="758">
        <v>10.5</v>
      </c>
      <c r="FU18" s="758">
        <v>10.5</v>
      </c>
      <c r="FV18" s="758">
        <v>10.5</v>
      </c>
      <c r="FW18" s="758">
        <v>10.5</v>
      </c>
      <c r="FX18" s="758">
        <v>10.5</v>
      </c>
      <c r="FY18" s="758">
        <v>5</v>
      </c>
      <c r="FZ18" s="758"/>
      <c r="GA18" s="758"/>
      <c r="GB18" s="758"/>
      <c r="GC18" s="758"/>
      <c r="GD18" s="758"/>
      <c r="GE18" s="758"/>
      <c r="GF18" s="758"/>
      <c r="GG18" s="758"/>
      <c r="GH18" s="758"/>
      <c r="GI18" s="758"/>
      <c r="GJ18" s="758"/>
      <c r="GK18" s="758"/>
      <c r="GL18" s="758"/>
      <c r="GM18" s="758">
        <v>5</v>
      </c>
      <c r="GN18" s="758">
        <v>10.5</v>
      </c>
      <c r="GO18" s="836">
        <v>10.5</v>
      </c>
      <c r="GP18" s="268">
        <v>10.5</v>
      </c>
      <c r="GQ18" s="996">
        <v>10.5</v>
      </c>
      <c r="GR18" s="996">
        <v>10.5</v>
      </c>
      <c r="GS18" s="996">
        <v>10.5</v>
      </c>
      <c r="GT18" s="996">
        <v>10.5</v>
      </c>
      <c r="GU18" s="996">
        <v>10.5</v>
      </c>
      <c r="GV18" s="996">
        <v>10.5</v>
      </c>
      <c r="GW18" s="996">
        <v>10.5</v>
      </c>
      <c r="GX18" s="996">
        <v>10.5</v>
      </c>
      <c r="GY18" s="996">
        <v>10.5</v>
      </c>
      <c r="GZ18" s="996">
        <v>10.5</v>
      </c>
      <c r="HA18" s="996">
        <v>5</v>
      </c>
      <c r="HB18" s="996"/>
      <c r="HC18" s="996"/>
      <c r="HD18" s="996"/>
      <c r="HE18" s="996"/>
      <c r="HF18" s="996"/>
      <c r="HG18" s="996"/>
      <c r="HH18" s="996"/>
      <c r="HI18" s="996"/>
      <c r="HJ18" s="996"/>
      <c r="HK18" s="996"/>
      <c r="HL18" s="996"/>
      <c r="HM18" s="996"/>
      <c r="HN18" s="996"/>
      <c r="HO18" s="249" t="s">
        <v>379</v>
      </c>
      <c r="HP18" s="249" t="s">
        <v>379</v>
      </c>
      <c r="HQ18" s="249" t="s">
        <v>379</v>
      </c>
      <c r="HR18" s="249" t="s">
        <v>379</v>
      </c>
      <c r="HS18" s="249" t="s">
        <v>379</v>
      </c>
      <c r="HT18" s="249" t="s">
        <v>379</v>
      </c>
      <c r="HU18" s="258" t="s">
        <v>379</v>
      </c>
      <c r="HV18" s="249" t="s">
        <v>379</v>
      </c>
      <c r="HW18" s="249" t="s">
        <v>379</v>
      </c>
      <c r="HX18" s="249" t="s">
        <v>379</v>
      </c>
      <c r="HY18" s="249" t="s">
        <v>379</v>
      </c>
      <c r="HZ18" s="1159">
        <v>5</v>
      </c>
      <c r="IA18" s="1159">
        <v>10.5</v>
      </c>
      <c r="IB18" s="1159">
        <v>10.5</v>
      </c>
      <c r="IC18" s="1159">
        <v>5</v>
      </c>
      <c r="ID18" s="1159"/>
      <c r="IE18" s="1159"/>
      <c r="IF18" s="1159"/>
      <c r="IG18" s="1159"/>
      <c r="IH18" s="1159"/>
      <c r="II18" s="1159"/>
      <c r="IJ18" s="1159"/>
      <c r="IK18" s="1159"/>
      <c r="IL18" s="1159"/>
      <c r="IM18" s="1159"/>
      <c r="IN18" s="1159"/>
      <c r="IO18" s="1159"/>
      <c r="IP18" s="1159"/>
      <c r="IQ18" s="1159">
        <v>5</v>
      </c>
      <c r="IR18" s="1159">
        <v>10.5</v>
      </c>
      <c r="IS18" s="1142">
        <v>10.5</v>
      </c>
      <c r="IT18" s="1143">
        <v>10.5</v>
      </c>
      <c r="IU18" s="1144">
        <v>10.5</v>
      </c>
      <c r="IV18" s="1159">
        <v>10.5</v>
      </c>
      <c r="IW18" s="1159">
        <v>10.5</v>
      </c>
      <c r="IX18" s="1159">
        <v>10.5</v>
      </c>
      <c r="IY18" s="267">
        <v>10.5</v>
      </c>
      <c r="IZ18" s="268">
        <v>10.5</v>
      </c>
      <c r="JA18" s="1159">
        <v>10.5</v>
      </c>
      <c r="JB18" s="1159">
        <v>10.5</v>
      </c>
      <c r="JC18" s="302">
        <v>10.5</v>
      </c>
      <c r="JD18" s="1159">
        <v>10.5</v>
      </c>
      <c r="JE18" s="1159">
        <v>5</v>
      </c>
      <c r="JF18" s="1159"/>
      <c r="JG18" s="1159"/>
      <c r="JH18" s="1159"/>
      <c r="JI18" s="1159"/>
      <c r="JJ18" s="1159"/>
      <c r="JK18" s="1159"/>
      <c r="JL18" s="1159"/>
      <c r="JM18" s="1159"/>
      <c r="JN18" s="1159"/>
      <c r="JO18" s="1159"/>
      <c r="JP18" s="1159"/>
      <c r="JQ18" s="1159"/>
      <c r="JR18" s="1159"/>
      <c r="JS18" s="1159">
        <v>5</v>
      </c>
      <c r="JT18" s="1159">
        <v>10.5</v>
      </c>
      <c r="JU18" s="1159">
        <v>10.5</v>
      </c>
      <c r="JV18" s="1159">
        <v>10.5</v>
      </c>
      <c r="JW18" s="1159">
        <v>10.5</v>
      </c>
      <c r="JX18" s="1159">
        <v>10.5</v>
      </c>
      <c r="JY18" s="1159">
        <v>10.5</v>
      </c>
      <c r="JZ18" s="1159">
        <v>10.5</v>
      </c>
      <c r="KA18" s="1159">
        <v>10.5</v>
      </c>
      <c r="KB18" s="1159">
        <v>10.5</v>
      </c>
      <c r="KC18" s="1230">
        <v>10.5</v>
      </c>
      <c r="KD18" s="268">
        <v>10.5</v>
      </c>
      <c r="KE18" s="1230">
        <v>10.5</v>
      </c>
      <c r="KF18" s="1230">
        <v>10.5</v>
      </c>
      <c r="KG18" s="1230">
        <v>5</v>
      </c>
      <c r="KH18" s="1230"/>
      <c r="KI18" s="1230"/>
      <c r="KJ18" s="1230"/>
      <c r="KK18" s="1230"/>
      <c r="KL18" s="1230"/>
      <c r="KM18" s="1230"/>
      <c r="KN18" s="473">
        <v>5</v>
      </c>
      <c r="KO18" s="577">
        <v>10.5</v>
      </c>
      <c r="KP18" s="577">
        <v>10.5</v>
      </c>
      <c r="KQ18" s="577">
        <v>10.5</v>
      </c>
      <c r="KR18" s="577">
        <v>10.5</v>
      </c>
      <c r="KS18" s="577">
        <v>10.5</v>
      </c>
      <c r="KT18" s="577">
        <v>10.5</v>
      </c>
      <c r="KU18" s="474">
        <v>10.5</v>
      </c>
      <c r="KV18" s="1230">
        <v>10.5</v>
      </c>
      <c r="KW18" s="1234">
        <v>10.5</v>
      </c>
      <c r="KX18" s="1234">
        <v>10.5</v>
      </c>
      <c r="KY18" s="1234">
        <v>10.5</v>
      </c>
      <c r="KZ18" s="1234">
        <v>10.5</v>
      </c>
      <c r="LA18" s="1234">
        <v>10.5</v>
      </c>
      <c r="LB18" s="1230">
        <v>10.5</v>
      </c>
      <c r="LC18" s="1230">
        <v>10.5</v>
      </c>
      <c r="LD18" s="1151">
        <v>10.5</v>
      </c>
      <c r="LE18" s="1230">
        <v>10.5</v>
      </c>
      <c r="LF18" s="1230">
        <v>10.5</v>
      </c>
      <c r="LG18" s="1230">
        <v>10.5</v>
      </c>
      <c r="LH18" s="267">
        <v>10.5</v>
      </c>
      <c r="LI18" s="268">
        <v>5</v>
      </c>
      <c r="LJ18" s="1159"/>
      <c r="LK18" s="1159"/>
      <c r="LL18" s="1159"/>
      <c r="LM18" s="1159"/>
      <c r="LN18" s="1159"/>
      <c r="LO18" s="1159"/>
      <c r="LP18" s="1159"/>
      <c r="LQ18" s="1159"/>
      <c r="LR18" s="1159"/>
      <c r="LS18" s="1159"/>
      <c r="LT18" s="1159"/>
      <c r="LU18" s="1159"/>
      <c r="LV18" s="1159"/>
      <c r="LW18" s="1159">
        <v>5</v>
      </c>
      <c r="LX18" s="1159">
        <v>10.5</v>
      </c>
      <c r="LY18" s="1159">
        <v>10.5</v>
      </c>
      <c r="LZ18" s="1159">
        <v>10.5</v>
      </c>
      <c r="MA18" s="1159">
        <v>10.5</v>
      </c>
      <c r="MB18" s="1159">
        <v>10.5</v>
      </c>
      <c r="MC18" s="1159">
        <v>10.5</v>
      </c>
      <c r="MD18" s="1159">
        <v>10.5</v>
      </c>
      <c r="ME18" s="1159">
        <v>10.5</v>
      </c>
      <c r="MF18" s="1159">
        <v>10.5</v>
      </c>
      <c r="MG18" s="1159">
        <v>10.5</v>
      </c>
      <c r="MH18" s="1159">
        <v>10.5</v>
      </c>
      <c r="MI18" s="473">
        <v>10.5</v>
      </c>
      <c r="MJ18" s="577">
        <v>10.5</v>
      </c>
      <c r="MK18" s="474">
        <v>5</v>
      </c>
      <c r="ML18" s="267"/>
      <c r="MM18" s="1159"/>
      <c r="MN18" s="1159"/>
      <c r="MO18" s="1159"/>
      <c r="MP18" s="1159"/>
      <c r="MQ18" s="1159"/>
      <c r="MR18" s="1159"/>
      <c r="MS18" s="1159"/>
      <c r="MT18" s="1159"/>
      <c r="MU18" s="1159"/>
      <c r="MV18" s="1159"/>
      <c r="MW18" s="1159"/>
      <c r="MX18" s="1159"/>
      <c r="MY18" s="1159">
        <v>5</v>
      </c>
      <c r="MZ18" s="1159">
        <v>10.5</v>
      </c>
      <c r="NA18" s="1159">
        <v>10.5</v>
      </c>
      <c r="NB18" s="1159">
        <v>10.5</v>
      </c>
      <c r="NC18" s="1159">
        <v>10.5</v>
      </c>
      <c r="ND18" s="1159">
        <v>10.5</v>
      </c>
      <c r="NE18" s="1159">
        <v>10.5</v>
      </c>
      <c r="NF18" s="1159">
        <v>10.5</v>
      </c>
      <c r="NG18" s="1159">
        <v>10.5</v>
      </c>
      <c r="NH18" s="1159">
        <v>10.5</v>
      </c>
      <c r="NI18" s="1159">
        <v>10.5</v>
      </c>
      <c r="NJ18" s="1159">
        <v>10.5</v>
      </c>
      <c r="NK18" s="1159">
        <v>10.5</v>
      </c>
      <c r="NL18" s="1159">
        <v>10.5</v>
      </c>
      <c r="NM18" s="1159">
        <v>5</v>
      </c>
      <c r="NN18" s="1159"/>
      <c r="NO18" s="1159"/>
      <c r="NP18" s="1159"/>
      <c r="NQ18" s="267"/>
      <c r="NR18" s="81">
        <f t="shared" si="1"/>
        <v>1861.5</v>
      </c>
      <c r="NS18" s="81"/>
      <c r="NT18" s="81"/>
      <c r="NU18" s="81"/>
      <c r="NV18" s="81"/>
      <c r="NW18" s="81"/>
      <c r="NX18" s="81"/>
      <c r="NY18" s="81"/>
      <c r="NZ18" s="81"/>
      <c r="OA18" s="81"/>
      <c r="OB18" s="81"/>
      <c r="OC18" s="81"/>
      <c r="OD18" s="81"/>
      <c r="OE18" s="81"/>
      <c r="OF18" s="81"/>
      <c r="OG18" s="81"/>
      <c r="OH18" s="81"/>
      <c r="OI18" s="81"/>
      <c r="OJ18" s="81"/>
      <c r="OK18" s="81"/>
      <c r="OL18" s="81"/>
      <c r="OM18" s="81"/>
      <c r="ON18" s="81"/>
      <c r="OO18" s="81"/>
      <c r="OP18" s="81"/>
      <c r="OQ18" s="81"/>
      <c r="OR18" s="81"/>
      <c r="OS18" s="81"/>
      <c r="OT18" s="81"/>
      <c r="OU18" s="81"/>
      <c r="OV18"/>
    </row>
    <row r="19" spans="1:412" ht="16.5" thickBot="1" x14ac:dyDescent="0.3">
      <c r="A19" s="1"/>
      <c r="B19" s="600" t="s">
        <v>895</v>
      </c>
      <c r="C19" s="837"/>
      <c r="D19" s="838"/>
      <c r="E19" s="838"/>
      <c r="F19" s="597" t="s">
        <v>48</v>
      </c>
      <c r="G19" s="839">
        <v>5</v>
      </c>
      <c r="H19" s="601" t="s">
        <v>303</v>
      </c>
      <c r="I19" s="806"/>
      <c r="J19" s="840"/>
      <c r="K19" s="840"/>
      <c r="L19" s="840"/>
      <c r="M19" s="364"/>
      <c r="N19" s="364"/>
      <c r="O19" s="364"/>
      <c r="P19" s="364"/>
      <c r="Q19" s="268"/>
      <c r="R19" s="836"/>
      <c r="S19" s="836"/>
      <c r="T19" s="836"/>
      <c r="U19" s="836"/>
      <c r="V19" s="836"/>
      <c r="W19" s="836"/>
      <c r="X19" s="836"/>
      <c r="Y19" s="836"/>
      <c r="Z19" s="836"/>
      <c r="AA19" s="836"/>
      <c r="AB19" s="836"/>
      <c r="AC19" s="836"/>
      <c r="AD19" s="836"/>
      <c r="AE19" s="836"/>
      <c r="AF19" s="836"/>
      <c r="AG19" s="836"/>
      <c r="AH19" s="836"/>
      <c r="AI19" s="836"/>
      <c r="AJ19" s="836"/>
      <c r="AK19" s="836"/>
      <c r="AL19" s="836"/>
      <c r="AM19" s="836"/>
      <c r="AN19" s="836"/>
      <c r="AO19" s="836"/>
      <c r="AP19" s="836"/>
      <c r="AQ19" s="836"/>
      <c r="AR19" s="836"/>
      <c r="AS19" s="836"/>
      <c r="AT19" s="836"/>
      <c r="AU19" s="836"/>
      <c r="AV19" s="268"/>
      <c r="AW19" s="949"/>
      <c r="AX19" s="949"/>
      <c r="AY19" s="949"/>
      <c r="AZ19" s="949"/>
      <c r="BA19" s="949"/>
      <c r="BB19" s="949"/>
      <c r="BC19" s="949"/>
      <c r="BD19" s="949"/>
      <c r="BE19" s="949"/>
      <c r="BF19" s="949"/>
      <c r="BG19" s="949"/>
      <c r="BH19" s="949"/>
      <c r="BI19" s="949"/>
      <c r="BJ19" s="949"/>
      <c r="BK19" s="949"/>
      <c r="BL19" s="949"/>
      <c r="BM19" s="949"/>
      <c r="BN19" s="949"/>
      <c r="BO19" s="949"/>
      <c r="BP19" s="949"/>
      <c r="BQ19" s="949"/>
      <c r="BR19" s="949"/>
      <c r="BS19" s="949"/>
      <c r="BT19" s="949"/>
      <c r="BU19" s="949"/>
      <c r="BV19" s="949"/>
      <c r="BW19" s="267"/>
      <c r="BX19" s="268"/>
      <c r="BY19" s="836"/>
      <c r="BZ19" s="836"/>
      <c r="CA19" s="836"/>
      <c r="CB19" s="836"/>
      <c r="CC19" s="836"/>
      <c r="CD19" s="836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836"/>
      <c r="CT19" s="836"/>
      <c r="CU19" s="836"/>
      <c r="CV19" s="836"/>
      <c r="CW19" s="836"/>
      <c r="CX19" s="836"/>
      <c r="CY19" s="392"/>
      <c r="CZ19" s="392"/>
      <c r="DA19" s="392"/>
      <c r="DB19" s="836"/>
      <c r="DC19" s="268"/>
      <c r="DD19" s="881"/>
      <c r="DE19" s="881"/>
      <c r="DF19" s="881"/>
      <c r="DG19" s="881"/>
      <c r="DH19" s="881"/>
      <c r="DI19" s="881"/>
      <c r="DJ19" s="881"/>
      <c r="DK19" s="881"/>
      <c r="DL19" s="881"/>
      <c r="DM19" s="881"/>
      <c r="DN19" s="881"/>
      <c r="DO19" s="881"/>
      <c r="DP19" s="881"/>
      <c r="DQ19" s="881"/>
      <c r="DR19" s="881"/>
      <c r="DS19" s="881"/>
      <c r="DT19" s="881"/>
      <c r="DU19" s="881"/>
      <c r="DV19" s="881"/>
      <c r="DW19" s="881"/>
      <c r="DX19" s="881"/>
      <c r="DY19" s="881"/>
      <c r="DZ19" s="881"/>
      <c r="EA19" s="881"/>
      <c r="EB19" s="881"/>
      <c r="EC19" s="881"/>
      <c r="ED19" s="881"/>
      <c r="EE19" s="881"/>
      <c r="EF19" s="267"/>
      <c r="EG19" s="268"/>
      <c r="EH19" s="888"/>
      <c r="EI19" s="888"/>
      <c r="EJ19" s="888"/>
      <c r="EK19" s="888"/>
      <c r="EL19" s="888"/>
      <c r="EM19" s="888"/>
      <c r="EN19" s="888"/>
      <c r="EO19" s="888"/>
      <c r="EP19" s="888"/>
      <c r="EQ19" s="888"/>
      <c r="ER19" s="888"/>
      <c r="ES19" s="888"/>
      <c r="ET19" s="888"/>
      <c r="EU19" s="888"/>
      <c r="EV19" s="888"/>
      <c r="EW19" s="888"/>
      <c r="EX19" s="888"/>
      <c r="EY19" s="888"/>
      <c r="EZ19" s="888"/>
      <c r="FA19" s="888"/>
      <c r="FB19" s="888"/>
      <c r="FC19" s="888"/>
      <c r="FD19" s="888"/>
      <c r="FE19" s="888"/>
      <c r="FF19" s="888"/>
      <c r="FG19" s="888"/>
      <c r="FH19" s="888"/>
      <c r="FI19" s="888"/>
      <c r="FJ19" s="888"/>
      <c r="FK19" s="267"/>
      <c r="FL19" s="888"/>
      <c r="FM19" s="836"/>
      <c r="FN19" s="836"/>
      <c r="FO19" s="836"/>
      <c r="FP19" s="836"/>
      <c r="FQ19" s="836"/>
      <c r="FR19" s="836"/>
      <c r="FS19" s="836"/>
      <c r="FT19" s="836"/>
      <c r="FU19" s="836"/>
      <c r="FV19" s="836"/>
      <c r="FW19" s="836"/>
      <c r="FX19" s="836"/>
      <c r="FY19" s="836"/>
      <c r="FZ19" s="836"/>
      <c r="GA19" s="836"/>
      <c r="GB19" s="836"/>
      <c r="GC19" s="836"/>
      <c r="GD19" s="836"/>
      <c r="GE19" s="836"/>
      <c r="GF19" s="836"/>
      <c r="GG19" s="836"/>
      <c r="GH19" s="836"/>
      <c r="GI19" s="836"/>
      <c r="GJ19" s="836"/>
      <c r="GK19" s="836"/>
      <c r="GL19" s="836"/>
      <c r="GM19" s="836"/>
      <c r="GN19" s="836"/>
      <c r="GO19" s="836"/>
      <c r="GP19" s="268"/>
      <c r="GQ19" s="996"/>
      <c r="GR19" s="996"/>
      <c r="GS19" s="996"/>
      <c r="GT19" s="996"/>
      <c r="GU19" s="996"/>
      <c r="GV19" s="996"/>
      <c r="GW19" s="996"/>
      <c r="GX19" s="996"/>
      <c r="GY19" s="996"/>
      <c r="GZ19" s="996"/>
      <c r="HA19" s="996"/>
      <c r="HB19" s="996"/>
      <c r="HC19" s="996"/>
      <c r="HD19" s="996"/>
      <c r="HE19" s="996"/>
      <c r="HF19" s="996"/>
      <c r="HG19" s="996"/>
      <c r="HH19" s="996"/>
      <c r="HI19" s="996"/>
      <c r="HJ19" s="996"/>
      <c r="HK19" s="996"/>
      <c r="HL19" s="996"/>
      <c r="HM19" s="996"/>
      <c r="HN19" s="996"/>
      <c r="HO19" s="996"/>
      <c r="HP19" s="996"/>
      <c r="HQ19" s="996"/>
      <c r="HR19" s="996"/>
      <c r="HS19" s="996"/>
      <c r="HT19" s="1159"/>
      <c r="HU19" s="268"/>
      <c r="HV19" s="1159"/>
      <c r="HW19" s="1159"/>
      <c r="HX19" s="1159"/>
      <c r="HY19" s="1159"/>
      <c r="HZ19" s="1159"/>
      <c r="IA19" s="1159"/>
      <c r="IB19" s="1159"/>
      <c r="IC19" s="1159"/>
      <c r="ID19" s="1159"/>
      <c r="IE19" s="1159"/>
      <c r="IF19" s="1159"/>
      <c r="IG19" s="1159"/>
      <c r="IH19" s="1159"/>
      <c r="II19" s="1159"/>
      <c r="IJ19" s="1159"/>
      <c r="IK19" s="1159"/>
      <c r="IL19" s="1159"/>
      <c r="IM19" s="1159"/>
      <c r="IN19" s="1159"/>
      <c r="IO19" s="1159"/>
      <c r="IP19" s="1159"/>
      <c r="IQ19" s="1159"/>
      <c r="IR19" s="1159"/>
      <c r="IS19" s="1159"/>
      <c r="IT19" s="1159"/>
      <c r="IU19" s="1159"/>
      <c r="IV19" s="1159"/>
      <c r="IW19" s="1159"/>
      <c r="IX19" s="1159"/>
      <c r="IY19" s="267"/>
      <c r="IZ19" s="268"/>
      <c r="JA19" s="1159"/>
      <c r="JB19" s="1159"/>
      <c r="JC19" s="1159"/>
      <c r="JD19" s="1159"/>
      <c r="JE19" s="1159"/>
      <c r="JF19" s="1159"/>
      <c r="JG19" s="1159"/>
      <c r="JH19" s="1159"/>
      <c r="JI19" s="1159"/>
      <c r="JJ19" s="1159"/>
      <c r="JK19" s="1159"/>
      <c r="JL19" s="1159"/>
      <c r="JM19" s="1159"/>
      <c r="JN19" s="1159"/>
      <c r="JO19" s="1159"/>
      <c r="JP19" s="1159"/>
      <c r="JQ19" s="1159"/>
      <c r="JR19" s="1159"/>
      <c r="JS19" s="1159"/>
      <c r="JT19" s="1159"/>
      <c r="JU19" s="1159"/>
      <c r="JV19" s="1159"/>
      <c r="JW19" s="1159"/>
      <c r="JX19" s="1159"/>
      <c r="JY19" s="1159"/>
      <c r="JZ19" s="1159"/>
      <c r="KA19" s="1159"/>
      <c r="KB19" s="1159"/>
      <c r="KC19" s="1230"/>
      <c r="KD19" s="268"/>
      <c r="KE19" s="1230"/>
      <c r="KF19" s="1230"/>
      <c r="KG19" s="1230"/>
      <c r="KH19" s="1230"/>
      <c r="KI19" s="1230"/>
      <c r="KJ19" s="1230"/>
      <c r="KK19" s="1230"/>
      <c r="KL19" s="1230"/>
      <c r="KM19" s="1230"/>
      <c r="KN19" s="1230"/>
      <c r="KO19" s="1230"/>
      <c r="KP19" s="1230"/>
      <c r="KQ19" s="1230"/>
      <c r="KR19" s="1230"/>
      <c r="KS19" s="1230"/>
      <c r="KT19" s="1230"/>
      <c r="KU19" s="1230">
        <v>5</v>
      </c>
      <c r="KV19" s="1230">
        <v>10.5</v>
      </c>
      <c r="KW19" s="1230">
        <v>10.5</v>
      </c>
      <c r="KX19" s="1230">
        <v>10.5</v>
      </c>
      <c r="KY19" s="1230">
        <v>10.5</v>
      </c>
      <c r="KZ19" s="1230">
        <v>10.5</v>
      </c>
      <c r="LA19" s="1230">
        <v>10.5</v>
      </c>
      <c r="LB19" s="1230">
        <v>10.5</v>
      </c>
      <c r="LC19" s="1230">
        <v>10.5</v>
      </c>
      <c r="LD19" s="1230">
        <v>10.5</v>
      </c>
      <c r="LE19" s="1230">
        <v>10.5</v>
      </c>
      <c r="LF19" s="1230">
        <v>10.5</v>
      </c>
      <c r="LG19" s="1230">
        <v>10.5</v>
      </c>
      <c r="LH19" s="1151">
        <v>10.5</v>
      </c>
      <c r="LI19" s="268">
        <v>5</v>
      </c>
      <c r="LJ19" s="1159"/>
      <c r="LK19" s="1159"/>
      <c r="LL19" s="1159"/>
      <c r="LM19" s="1159"/>
      <c r="LN19" s="1159"/>
      <c r="LO19" s="1159"/>
      <c r="LP19" s="1159"/>
      <c r="LQ19" s="1159"/>
      <c r="LR19" s="1159"/>
      <c r="LS19" s="1159"/>
      <c r="LT19" s="1159"/>
      <c r="LU19" s="1159"/>
      <c r="LV19" s="1159"/>
      <c r="LW19" s="1159">
        <v>5</v>
      </c>
      <c r="LX19" s="1152">
        <v>10.5</v>
      </c>
      <c r="LY19" s="1159">
        <v>10.5</v>
      </c>
      <c r="LZ19" s="1159">
        <v>10.5</v>
      </c>
      <c r="MA19" s="1159">
        <v>10.5</v>
      </c>
      <c r="MB19" s="1159">
        <v>10.5</v>
      </c>
      <c r="MC19" s="1159">
        <v>10.5</v>
      </c>
      <c r="MD19" s="1159">
        <v>10.5</v>
      </c>
      <c r="ME19" s="1159">
        <v>10.5</v>
      </c>
      <c r="MF19" s="1159">
        <v>10.5</v>
      </c>
      <c r="MG19" s="1159">
        <v>10.5</v>
      </c>
      <c r="MH19" s="1159">
        <v>10.5</v>
      </c>
      <c r="MI19" s="1159">
        <v>10.5</v>
      </c>
      <c r="MJ19" s="1159">
        <v>10.5</v>
      </c>
      <c r="MK19" s="1159">
        <v>5</v>
      </c>
      <c r="ML19" s="267"/>
      <c r="MM19" s="1159"/>
      <c r="MN19" s="1159"/>
      <c r="MO19" s="1159"/>
      <c r="MP19" s="1159"/>
      <c r="MQ19" s="1159"/>
      <c r="MR19" s="1159"/>
      <c r="MS19" s="1159"/>
      <c r="MT19" s="1159"/>
      <c r="MU19" s="1159"/>
      <c r="MV19" s="1159"/>
      <c r="MW19" s="1159"/>
      <c r="MX19" s="1159"/>
      <c r="MY19" s="1159">
        <v>5</v>
      </c>
      <c r="MZ19" s="1159">
        <v>10.5</v>
      </c>
      <c r="NA19" s="1159">
        <v>10.5</v>
      </c>
      <c r="NB19" s="1159">
        <v>10.5</v>
      </c>
      <c r="NC19" s="1159">
        <v>10.5</v>
      </c>
      <c r="ND19" s="1159">
        <v>10.5</v>
      </c>
      <c r="NE19" s="1159">
        <v>10.5</v>
      </c>
      <c r="NF19" s="1159">
        <v>10.5</v>
      </c>
      <c r="NG19" s="1159">
        <v>10.5</v>
      </c>
      <c r="NH19" s="1159">
        <v>10.5</v>
      </c>
      <c r="NI19" s="1159">
        <v>10.5</v>
      </c>
      <c r="NJ19" s="1159">
        <v>10.5</v>
      </c>
      <c r="NK19" s="1159">
        <v>10.5</v>
      </c>
      <c r="NL19" s="1159">
        <v>10.5</v>
      </c>
      <c r="NM19" s="1159">
        <v>5</v>
      </c>
      <c r="NN19" s="1159"/>
      <c r="NO19" s="1159"/>
      <c r="NP19" s="1159"/>
      <c r="NQ19" s="267"/>
      <c r="NR19" s="836">
        <f t="shared" si="1"/>
        <v>439.5</v>
      </c>
      <c r="NS19" s="836"/>
      <c r="NT19" s="836"/>
      <c r="NU19" s="836"/>
      <c r="NV19" s="836"/>
      <c r="NW19" s="836"/>
      <c r="NX19" s="836"/>
      <c r="NY19" s="836"/>
      <c r="NZ19" s="836"/>
      <c r="OA19" s="836"/>
      <c r="OB19" s="836"/>
      <c r="OC19" s="836"/>
      <c r="OD19" s="836"/>
      <c r="OE19" s="836"/>
      <c r="OF19" s="836"/>
      <c r="OG19" s="836"/>
      <c r="OH19" s="836"/>
      <c r="OI19" s="836"/>
      <c r="OJ19" s="836"/>
      <c r="OK19" s="836"/>
      <c r="OL19" s="836"/>
      <c r="OM19" s="836"/>
      <c r="ON19" s="836"/>
      <c r="OO19" s="836"/>
      <c r="OP19" s="836"/>
      <c r="OQ19" s="836"/>
      <c r="OR19" s="836"/>
      <c r="OS19" s="836"/>
      <c r="OT19" s="836"/>
      <c r="OU19" s="836"/>
      <c r="OV19"/>
    </row>
    <row r="20" spans="1:412" ht="16.5" thickBot="1" x14ac:dyDescent="0.3">
      <c r="A20" s="1"/>
      <c r="B20" s="600" t="s">
        <v>494</v>
      </c>
      <c r="C20" s="600"/>
      <c r="D20" s="596"/>
      <c r="E20" s="596"/>
      <c r="F20" s="597" t="s">
        <v>48</v>
      </c>
      <c r="G20" s="659">
        <v>5</v>
      </c>
      <c r="H20" s="663" t="s">
        <v>303</v>
      </c>
      <c r="I20" s="592"/>
      <c r="J20" s="368"/>
      <c r="K20" s="368"/>
      <c r="L20" s="368"/>
      <c r="M20" s="364"/>
      <c r="N20" s="364"/>
      <c r="O20" s="364"/>
      <c r="P20" s="364"/>
      <c r="Q20" s="268"/>
      <c r="R20" s="714"/>
      <c r="S20" s="714"/>
      <c r="T20" s="714"/>
      <c r="U20" s="714"/>
      <c r="V20" s="714"/>
      <c r="W20" s="714"/>
      <c r="X20" s="714"/>
      <c r="Y20" s="714"/>
      <c r="Z20" s="714"/>
      <c r="AA20" s="305">
        <v>5</v>
      </c>
      <c r="AB20" s="305">
        <v>10.5</v>
      </c>
      <c r="AC20" s="305">
        <v>10.5</v>
      </c>
      <c r="AD20" s="305">
        <v>10.5</v>
      </c>
      <c r="AE20" s="305">
        <v>10.5</v>
      </c>
      <c r="AF20" s="305">
        <v>10.5</v>
      </c>
      <c r="AG20" s="305">
        <v>10.5</v>
      </c>
      <c r="AH20" s="305">
        <v>10.5</v>
      </c>
      <c r="AI20" s="305">
        <v>10.5</v>
      </c>
      <c r="AJ20" s="305">
        <v>10.5</v>
      </c>
      <c r="AK20" s="305">
        <v>10.5</v>
      </c>
      <c r="AL20" s="305">
        <v>10.5</v>
      </c>
      <c r="AM20" s="305">
        <v>10.5</v>
      </c>
      <c r="AN20" s="305">
        <v>10.5</v>
      </c>
      <c r="AO20" s="305">
        <v>5</v>
      </c>
      <c r="AP20" s="714"/>
      <c r="AQ20" s="714"/>
      <c r="AR20" s="714"/>
      <c r="AS20" s="714"/>
      <c r="AT20" s="714"/>
      <c r="AU20" s="734"/>
      <c r="AV20" s="268"/>
      <c r="AW20" s="949"/>
      <c r="AX20" s="949"/>
      <c r="AY20" s="949"/>
      <c r="AZ20" s="949"/>
      <c r="BA20" s="949"/>
      <c r="BB20" s="949"/>
      <c r="BC20" s="305">
        <v>5</v>
      </c>
      <c r="BD20" s="305">
        <v>10.5</v>
      </c>
      <c r="BE20" s="305">
        <v>10.5</v>
      </c>
      <c r="BF20" s="305">
        <v>10.5</v>
      </c>
      <c r="BG20" s="305">
        <v>10.5</v>
      </c>
      <c r="BH20" s="305">
        <v>10.5</v>
      </c>
      <c r="BI20" s="305">
        <v>10.5</v>
      </c>
      <c r="BJ20" s="305">
        <v>10.5</v>
      </c>
      <c r="BK20" s="305">
        <v>10.5</v>
      </c>
      <c r="BL20" s="305">
        <v>10.5</v>
      </c>
      <c r="BM20" s="305">
        <v>10.5</v>
      </c>
      <c r="BN20" s="305">
        <v>10.5</v>
      </c>
      <c r="BO20" s="748">
        <v>10.5</v>
      </c>
      <c r="BP20" s="305">
        <v>5</v>
      </c>
      <c r="BQ20" s="249" t="s">
        <v>379</v>
      </c>
      <c r="BR20" s="249" t="s">
        <v>379</v>
      </c>
      <c r="BS20" s="249" t="s">
        <v>379</v>
      </c>
      <c r="BT20" s="249" t="s">
        <v>379</v>
      </c>
      <c r="BU20" s="249"/>
      <c r="BV20" s="249" t="s">
        <v>379</v>
      </c>
      <c r="BW20" s="253" t="s">
        <v>379</v>
      </c>
      <c r="BX20" s="258" t="s">
        <v>379</v>
      </c>
      <c r="BY20" s="249" t="s">
        <v>379</v>
      </c>
      <c r="BZ20" s="249" t="s">
        <v>379</v>
      </c>
      <c r="CA20" s="249" t="s">
        <v>379</v>
      </c>
      <c r="CB20" s="249"/>
      <c r="CC20" s="249" t="s">
        <v>379</v>
      </c>
      <c r="CD20" s="249" t="s">
        <v>379</v>
      </c>
      <c r="CE20" s="735">
        <v>5</v>
      </c>
      <c r="CF20" s="735">
        <v>10.5</v>
      </c>
      <c r="CG20" s="735">
        <v>10.5</v>
      </c>
      <c r="CH20" s="735">
        <v>10.5</v>
      </c>
      <c r="CI20" s="735">
        <v>10.5</v>
      </c>
      <c r="CJ20" s="735">
        <v>10.5</v>
      </c>
      <c r="CK20" s="735">
        <v>10.5</v>
      </c>
      <c r="CL20" s="735">
        <v>10.5</v>
      </c>
      <c r="CM20" s="735">
        <v>10.5</v>
      </c>
      <c r="CN20" s="735">
        <v>10.5</v>
      </c>
      <c r="CO20" s="735">
        <v>10.5</v>
      </c>
      <c r="CP20" s="735">
        <v>10.5</v>
      </c>
      <c r="CQ20" s="735">
        <v>10.5</v>
      </c>
      <c r="CR20" s="735">
        <v>10.5</v>
      </c>
      <c r="CS20" s="735">
        <v>5</v>
      </c>
      <c r="CV20" s="466" t="s">
        <v>379</v>
      </c>
      <c r="CW20" s="475" t="s">
        <v>379</v>
      </c>
      <c r="CX20" s="475" t="s">
        <v>379</v>
      </c>
      <c r="CY20" s="475" t="s">
        <v>379</v>
      </c>
      <c r="CZ20" s="475" t="s">
        <v>379</v>
      </c>
      <c r="DA20" s="467" t="s">
        <v>379</v>
      </c>
      <c r="DB20" s="836"/>
      <c r="DC20" s="268"/>
      <c r="DD20" s="881"/>
      <c r="DE20" s="881"/>
      <c r="DF20" s="881"/>
      <c r="DG20" s="473" t="s">
        <v>362</v>
      </c>
      <c r="DH20" s="577" t="s">
        <v>362</v>
      </c>
      <c r="DI20" s="577" t="s">
        <v>362</v>
      </c>
      <c r="DJ20" s="577" t="s">
        <v>362</v>
      </c>
      <c r="DK20" s="577" t="s">
        <v>362</v>
      </c>
      <c r="DL20" s="577" t="s">
        <v>362</v>
      </c>
      <c r="DM20" s="474" t="s">
        <v>362</v>
      </c>
      <c r="DN20" s="305">
        <v>10.5</v>
      </c>
      <c r="DO20" s="305">
        <v>10.5</v>
      </c>
      <c r="DP20" s="305">
        <v>10.5</v>
      </c>
      <c r="DQ20" s="305">
        <v>10.5</v>
      </c>
      <c r="DR20" s="305">
        <v>10.5</v>
      </c>
      <c r="DS20" s="305">
        <v>10.5</v>
      </c>
      <c r="DT20" s="305">
        <v>10.5</v>
      </c>
      <c r="DU20" s="305">
        <v>5</v>
      </c>
      <c r="DV20" s="881"/>
      <c r="DW20" s="881"/>
      <c r="DX20" s="881"/>
      <c r="DY20" s="881"/>
      <c r="DZ20" s="881"/>
      <c r="EA20" s="881"/>
      <c r="EB20" s="881"/>
      <c r="EC20" s="881"/>
      <c r="ED20" s="881"/>
      <c r="EE20" s="881"/>
      <c r="EF20" s="267"/>
      <c r="EG20" s="268"/>
      <c r="EH20" s="888"/>
      <c r="EI20" s="858"/>
      <c r="EJ20" s="859"/>
      <c r="EK20" s="859"/>
      <c r="EL20" s="859"/>
      <c r="EM20" s="859"/>
      <c r="EN20" s="859"/>
      <c r="EO20" s="859"/>
      <c r="EP20" s="860">
        <v>5</v>
      </c>
      <c r="EQ20" s="920">
        <v>10.5</v>
      </c>
      <c r="ER20" s="920">
        <v>10.5</v>
      </c>
      <c r="ES20" s="920">
        <v>10.5</v>
      </c>
      <c r="ET20" s="920">
        <v>10.5</v>
      </c>
      <c r="EU20" s="920">
        <v>10.5</v>
      </c>
      <c r="EV20" s="920">
        <v>10.5</v>
      </c>
      <c r="EW20" s="906">
        <v>10.5</v>
      </c>
      <c r="EX20" s="906">
        <v>10.5</v>
      </c>
      <c r="EY20" s="906">
        <v>10.5</v>
      </c>
      <c r="EZ20" s="906">
        <v>10.5</v>
      </c>
      <c r="FA20" s="906">
        <v>10.5</v>
      </c>
      <c r="FB20" s="906">
        <v>10.5</v>
      </c>
      <c r="FC20" s="906">
        <v>10.5</v>
      </c>
      <c r="FD20" s="906">
        <v>10.5</v>
      </c>
      <c r="FE20" s="906">
        <v>10.5</v>
      </c>
      <c r="FF20" s="906">
        <v>10.5</v>
      </c>
      <c r="FG20" s="906">
        <v>10.5</v>
      </c>
      <c r="FH20" s="906">
        <v>10.5</v>
      </c>
      <c r="FI20" s="906">
        <v>10.5</v>
      </c>
      <c r="FJ20" s="906">
        <v>10.5</v>
      </c>
      <c r="FK20" s="907">
        <v>5</v>
      </c>
      <c r="FL20" s="900"/>
      <c r="FM20" s="859"/>
      <c r="FN20" s="859"/>
      <c r="FO20" s="859"/>
      <c r="FP20" s="859"/>
      <c r="FQ20" s="860"/>
      <c r="FR20" s="758">
        <v>5</v>
      </c>
      <c r="FS20" s="758">
        <v>10.5</v>
      </c>
      <c r="FT20" s="758">
        <v>10.5</v>
      </c>
      <c r="FU20" s="758">
        <v>10.5</v>
      </c>
      <c r="FV20" s="758">
        <v>10.5</v>
      </c>
      <c r="FW20" s="758">
        <v>10.5</v>
      </c>
      <c r="FX20" s="758">
        <v>10.5</v>
      </c>
      <c r="FY20" s="758">
        <v>5</v>
      </c>
      <c r="FZ20" s="758"/>
      <c r="GA20" s="758"/>
      <c r="GB20" s="758"/>
      <c r="GC20" s="758"/>
      <c r="GD20" s="889"/>
      <c r="GE20" s="889"/>
      <c r="GF20" s="889"/>
      <c r="GG20" s="889"/>
      <c r="GH20" s="889"/>
      <c r="GI20" s="758"/>
      <c r="GJ20" s="758"/>
      <c r="GK20" s="758"/>
      <c r="GL20" s="758"/>
      <c r="GM20" s="758">
        <v>5</v>
      </c>
      <c r="GN20" s="758">
        <v>10.5</v>
      </c>
      <c r="GO20" s="836">
        <v>10.5</v>
      </c>
      <c r="GP20" s="268">
        <v>10.5</v>
      </c>
      <c r="GQ20" s="996">
        <v>10.5</v>
      </c>
      <c r="GR20" s="996">
        <v>10.5</v>
      </c>
      <c r="GS20" s="996">
        <v>10.5</v>
      </c>
      <c r="GT20" s="996">
        <v>10.5</v>
      </c>
      <c r="GU20" s="996">
        <v>10.5</v>
      </c>
      <c r="GV20" s="996">
        <v>10.5</v>
      </c>
      <c r="GW20" s="996">
        <v>10.5</v>
      </c>
      <c r="GX20" s="473"/>
      <c r="GY20" s="577">
        <v>8</v>
      </c>
      <c r="GZ20" s="577">
        <v>8</v>
      </c>
      <c r="HA20" s="577">
        <v>8</v>
      </c>
      <c r="HB20" s="577">
        <v>8</v>
      </c>
      <c r="HC20" s="577">
        <v>8</v>
      </c>
      <c r="HD20" s="577"/>
      <c r="HE20" s="577"/>
      <c r="HF20" s="577">
        <v>8</v>
      </c>
      <c r="HG20" s="577">
        <v>8</v>
      </c>
      <c r="HH20" s="577">
        <v>8</v>
      </c>
      <c r="HI20" s="577">
        <v>8</v>
      </c>
      <c r="HJ20" s="577">
        <v>8</v>
      </c>
      <c r="HK20" s="577"/>
      <c r="HL20" s="577"/>
      <c r="HM20" s="577">
        <v>8</v>
      </c>
      <c r="HN20" s="577">
        <v>8</v>
      </c>
      <c r="HO20" s="577">
        <v>8</v>
      </c>
      <c r="HP20" s="577">
        <v>8</v>
      </c>
      <c r="HQ20" s="577">
        <v>8</v>
      </c>
      <c r="HR20" s="474"/>
      <c r="HS20" s="996">
        <v>10.5</v>
      </c>
      <c r="HT20" s="1159">
        <v>10.5</v>
      </c>
      <c r="HU20" s="268">
        <v>10.5</v>
      </c>
      <c r="HV20" s="1159">
        <v>10.5</v>
      </c>
      <c r="HW20" s="1159">
        <v>10.5</v>
      </c>
      <c r="HX20" s="1159">
        <v>10.5</v>
      </c>
      <c r="HY20" s="1159">
        <v>10.5</v>
      </c>
      <c r="HZ20" s="1159">
        <v>10.5</v>
      </c>
      <c r="IA20" s="1159">
        <v>10.5</v>
      </c>
      <c r="IB20" s="1159">
        <v>10.5</v>
      </c>
      <c r="IC20" s="1159">
        <v>5.5</v>
      </c>
      <c r="ID20" s="1159"/>
      <c r="IE20" s="1159"/>
      <c r="IF20" s="1159"/>
      <c r="IG20" s="1159"/>
      <c r="IH20" s="1159"/>
      <c r="II20" s="1159"/>
      <c r="IJ20" s="1159"/>
      <c r="IK20" s="1159"/>
      <c r="IL20" s="1159"/>
      <c r="IM20" s="1159"/>
      <c r="IN20" s="1159"/>
      <c r="IO20" s="1159"/>
      <c r="IP20" s="1159"/>
      <c r="IQ20" s="1159">
        <v>5</v>
      </c>
      <c r="IR20" s="1159">
        <v>10.5</v>
      </c>
      <c r="IS20" s="1142">
        <v>10.5</v>
      </c>
      <c r="IT20" s="1143">
        <v>10.5</v>
      </c>
      <c r="IU20" s="1144">
        <v>10.5</v>
      </c>
      <c r="IV20" s="1159">
        <v>10.5</v>
      </c>
      <c r="IW20" s="1159">
        <v>10.5</v>
      </c>
      <c r="IX20" s="1159">
        <v>10.5</v>
      </c>
      <c r="IY20" s="267">
        <v>10.5</v>
      </c>
      <c r="IZ20" s="268">
        <v>10.5</v>
      </c>
      <c r="JA20" s="1159">
        <v>10.5</v>
      </c>
      <c r="JB20" s="1003">
        <v>10.5</v>
      </c>
      <c r="JC20" s="1004">
        <v>10.5</v>
      </c>
      <c r="JD20" s="1004">
        <v>10.5</v>
      </c>
      <c r="JE20" s="1139">
        <v>5</v>
      </c>
      <c r="JF20" s="1159"/>
      <c r="JG20" s="1159"/>
      <c r="JH20" s="1159"/>
      <c r="JI20" s="1159"/>
      <c r="JJ20" s="1159"/>
      <c r="JK20" s="1159"/>
      <c r="JL20" s="1159"/>
      <c r="JM20" s="1159"/>
      <c r="JN20" s="1159"/>
      <c r="JO20" s="1159"/>
      <c r="JP20" s="1159"/>
      <c r="JQ20" s="1159"/>
      <c r="JR20" s="1159"/>
      <c r="JS20" s="473" t="s">
        <v>362</v>
      </c>
      <c r="JT20" s="577" t="s">
        <v>362</v>
      </c>
      <c r="JU20" s="577" t="s">
        <v>362</v>
      </c>
      <c r="JV20" s="577" t="s">
        <v>362</v>
      </c>
      <c r="JW20" s="577" t="s">
        <v>362</v>
      </c>
      <c r="JX20" s="577" t="s">
        <v>362</v>
      </c>
      <c r="JY20" s="474" t="s">
        <v>362</v>
      </c>
      <c r="JZ20" s="1159">
        <v>10.5</v>
      </c>
      <c r="KA20" s="1159">
        <v>10.5</v>
      </c>
      <c r="KB20" s="1159">
        <v>10.5</v>
      </c>
      <c r="KC20" s="1230">
        <v>10.5</v>
      </c>
      <c r="KD20" s="268">
        <v>10.5</v>
      </c>
      <c r="KE20" s="1230">
        <v>10.5</v>
      </c>
      <c r="KF20" s="1230">
        <v>10.5</v>
      </c>
      <c r="KG20" s="1230">
        <v>5</v>
      </c>
      <c r="KH20" s="1230"/>
      <c r="KI20" s="1230"/>
      <c r="KJ20" s="1230"/>
      <c r="KK20" s="1230"/>
      <c r="KL20" s="1230"/>
      <c r="KM20" s="1230"/>
      <c r="KN20" s="473">
        <v>5</v>
      </c>
      <c r="KO20" s="577">
        <v>10.5</v>
      </c>
      <c r="KP20" s="577">
        <v>10.5</v>
      </c>
      <c r="KQ20" s="577">
        <v>10.5</v>
      </c>
      <c r="KR20" s="577">
        <v>10.5</v>
      </c>
      <c r="KS20" s="577">
        <v>10.5</v>
      </c>
      <c r="KT20" s="577">
        <v>10.5</v>
      </c>
      <c r="KU20" s="1165">
        <v>10.5</v>
      </c>
      <c r="KV20" s="1117">
        <v>10.5</v>
      </c>
      <c r="KW20" s="1230">
        <v>10.5</v>
      </c>
      <c r="KX20" s="1230">
        <v>10.5</v>
      </c>
      <c r="KY20" s="1230">
        <v>10.5</v>
      </c>
      <c r="KZ20" s="1230">
        <v>10.5</v>
      </c>
      <c r="LA20" s="1230">
        <v>10.5</v>
      </c>
      <c r="LB20" s="1230">
        <v>10.5</v>
      </c>
      <c r="LC20" s="1230">
        <v>10.5</v>
      </c>
      <c r="LD20" s="1230">
        <v>10.5</v>
      </c>
      <c r="LE20" s="1230">
        <v>10.5</v>
      </c>
      <c r="LF20" s="1230">
        <v>10.5</v>
      </c>
      <c r="LG20" s="1230">
        <v>10.5</v>
      </c>
      <c r="LH20" s="267">
        <v>10.5</v>
      </c>
      <c r="LI20" s="268">
        <v>5</v>
      </c>
      <c r="LJ20" s="1159"/>
      <c r="LK20" s="1159"/>
      <c r="LL20" s="1159"/>
      <c r="LM20" s="1159"/>
      <c r="LN20" s="1159"/>
      <c r="LO20" s="1159"/>
      <c r="LP20" s="1159"/>
      <c r="LQ20" s="1159"/>
      <c r="LR20" s="1159"/>
      <c r="LS20" s="1159"/>
      <c r="LT20" s="1159"/>
      <c r="LU20" s="1159"/>
      <c r="LV20" s="1159"/>
      <c r="LW20" s="1159">
        <v>5</v>
      </c>
      <c r="LX20" s="1159">
        <v>10.5</v>
      </c>
      <c r="LY20" s="1234">
        <v>10.5</v>
      </c>
      <c r="LZ20" s="1234">
        <v>10.5</v>
      </c>
      <c r="MA20" s="1234">
        <v>10.5</v>
      </c>
      <c r="MB20" s="1234">
        <v>10.5</v>
      </c>
      <c r="MC20" s="1151">
        <v>10.5</v>
      </c>
      <c r="MD20" s="1159">
        <v>10.5</v>
      </c>
      <c r="ME20" s="1159">
        <v>10.5</v>
      </c>
      <c r="MF20" s="1159">
        <v>10.5</v>
      </c>
      <c r="MG20" s="1159">
        <v>10.5</v>
      </c>
      <c r="MH20" s="1159">
        <v>10.5</v>
      </c>
      <c r="MI20" s="1159">
        <v>10.5</v>
      </c>
      <c r="MJ20" s="1159">
        <v>10.5</v>
      </c>
      <c r="MK20" s="1159">
        <v>5</v>
      </c>
      <c r="ML20" s="267"/>
      <c r="MM20" s="1159"/>
      <c r="MN20" s="1159"/>
      <c r="MO20" s="1159"/>
      <c r="MP20" s="1159"/>
      <c r="MQ20" s="1159"/>
      <c r="MR20" s="1159"/>
      <c r="MS20" s="1159"/>
      <c r="MT20" s="1159"/>
      <c r="MU20" s="1159"/>
      <c r="MV20" s="1159"/>
      <c r="MW20" s="1159"/>
      <c r="MX20" s="1159"/>
      <c r="MY20" s="1159">
        <v>5</v>
      </c>
      <c r="MZ20" s="1159">
        <v>10.5</v>
      </c>
      <c r="NA20" s="1159">
        <v>10.5</v>
      </c>
      <c r="NB20" s="1159">
        <v>10.5</v>
      </c>
      <c r="NC20" s="1159">
        <v>10.5</v>
      </c>
      <c r="ND20" s="1159">
        <v>10.5</v>
      </c>
      <c r="NE20" s="1159">
        <v>10.5</v>
      </c>
      <c r="NF20" s="1159">
        <v>10.5</v>
      </c>
      <c r="NG20" s="1159">
        <v>10.5</v>
      </c>
      <c r="NH20" s="1159">
        <v>10.5</v>
      </c>
      <c r="NI20" s="1159">
        <v>10.5</v>
      </c>
      <c r="NJ20" s="1159">
        <v>10.5</v>
      </c>
      <c r="NK20" s="1159">
        <v>10.5</v>
      </c>
      <c r="NL20" s="1159">
        <v>10.5</v>
      </c>
      <c r="NM20" s="1159">
        <v>5</v>
      </c>
      <c r="NN20" s="1159"/>
      <c r="NO20" s="1159"/>
      <c r="NP20" s="1159"/>
      <c r="NQ20" s="267"/>
      <c r="NR20" s="81">
        <f t="shared" si="1"/>
        <v>1879</v>
      </c>
      <c r="NS20" s="81"/>
      <c r="NT20" s="81"/>
      <c r="NU20" s="81"/>
      <c r="NV20" s="81"/>
      <c r="NW20" s="81"/>
      <c r="NX20" s="81"/>
      <c r="NY20" s="81"/>
      <c r="NZ20" s="81"/>
      <c r="OA20" s="81"/>
      <c r="OB20" s="81"/>
      <c r="OC20" s="81"/>
      <c r="OD20" s="81"/>
      <c r="OE20" s="81"/>
      <c r="OF20" s="81"/>
      <c r="OG20" s="81"/>
      <c r="OH20" s="81"/>
      <c r="OI20" s="81"/>
      <c r="OJ20" s="81"/>
      <c r="OK20" s="81"/>
      <c r="OL20" s="81"/>
      <c r="OM20" s="81"/>
      <c r="ON20" s="81"/>
      <c r="OO20" s="81"/>
      <c r="OP20" s="81"/>
      <c r="OQ20" s="81"/>
      <c r="OR20" s="81"/>
      <c r="OS20" s="81"/>
      <c r="OT20" s="81"/>
      <c r="OU20" s="81"/>
      <c r="OV20"/>
    </row>
    <row r="21" spans="1:412" ht="16.5" thickBot="1" x14ac:dyDescent="0.3">
      <c r="A21" s="1"/>
      <c r="B21" s="600" t="s">
        <v>741</v>
      </c>
      <c r="C21" s="599" t="str">
        <f t="shared" ref="C21:C27" si="4">LEFT(B21,FIND(" ",B21))</f>
        <v xml:space="preserve">Толмасов </v>
      </c>
      <c r="D21" s="596">
        <v>4</v>
      </c>
      <c r="E21" s="596">
        <v>4</v>
      </c>
      <c r="F21" s="597" t="s">
        <v>48</v>
      </c>
      <c r="G21" s="659">
        <v>18</v>
      </c>
      <c r="H21" s="601" t="s">
        <v>303</v>
      </c>
      <c r="I21" s="592"/>
      <c r="J21" s="368">
        <v>1995</v>
      </c>
      <c r="K21" s="368" t="e">
        <f ca="1">SUM(#REF!:OFFSET(#REF!,0,DATEVALUE("31.12."&amp;(YEAR(TODAY())))-DATEVALUE("01.01."&amp;YEAR(TODAY()))))</f>
        <v>#REF!</v>
      </c>
      <c r="L21" s="368" t="e">
        <f ca="1">SUM(#REF!:OFFSET(#REF!,0,TODAY()-DATEVALUE("01.01."&amp;YEAR(TODAY()))))</f>
        <v>#REF!</v>
      </c>
      <c r="M21" s="364" t="e">
        <f ca="1">COUNTIF(#REF!:OFFSET(#REF!,0,TODAY()-DATEVALUE("01.01."&amp;YEAR(TODAY()))),$M$3)</f>
        <v>#REF!</v>
      </c>
      <c r="N21" s="364" t="e">
        <f ca="1">COUNTIFS(#REF!:OFFSET(#REF!,0,TODAY()-DATEVALUE("01.01."&amp;YEAR(TODAY()))),$N$3,#REF!:OFFSET(#REF!,0,TODAY()-DATEVALUE("01.01."&amp;YEAR(TODAY()))),"&lt;&gt;вс")</f>
        <v>#REF!</v>
      </c>
      <c r="O21" s="364" t="e">
        <f ca="1">COUNTIF(#REF!:OFFSET(#REF!,0,TODAY()-DATEVALUE("01.01."&amp;YEAR(TODAY()))),"БЛ")</f>
        <v>#REF!</v>
      </c>
      <c r="P21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21" s="268"/>
      <c r="R21" s="714"/>
      <c r="S21" s="714"/>
      <c r="T21" s="714"/>
      <c r="U21" s="714"/>
      <c r="V21" s="714"/>
      <c r="W21" s="714"/>
      <c r="X21" s="714"/>
      <c r="Y21" s="714"/>
      <c r="Z21" s="714"/>
      <c r="AA21" s="714"/>
      <c r="AB21" s="714"/>
      <c r="AC21" s="714"/>
      <c r="AD21" s="714"/>
      <c r="AE21" s="714"/>
      <c r="AF21" s="714"/>
      <c r="AG21" s="714"/>
      <c r="AH21" s="714"/>
      <c r="AI21" s="714"/>
      <c r="AJ21" s="714"/>
      <c r="AK21" s="714"/>
      <c r="AL21" s="714"/>
      <c r="AM21" s="714"/>
      <c r="AN21" s="720"/>
      <c r="AO21" s="720"/>
      <c r="AP21" s="720"/>
      <c r="AQ21" s="720"/>
      <c r="AR21" s="720"/>
      <c r="AS21" s="720"/>
      <c r="AT21" s="720"/>
      <c r="AU21" s="734"/>
      <c r="AV21" s="268"/>
      <c r="AW21" s="949"/>
      <c r="AX21" s="949"/>
      <c r="AY21" s="949"/>
      <c r="AZ21" s="949"/>
      <c r="BA21" s="949"/>
      <c r="BB21" s="949"/>
      <c r="BC21" s="949"/>
      <c r="BD21" s="949"/>
      <c r="BE21" s="949"/>
      <c r="BF21" s="949"/>
      <c r="BG21" s="949"/>
      <c r="BH21" s="949"/>
      <c r="BI21" s="949"/>
      <c r="BJ21" s="949"/>
      <c r="BK21" s="949"/>
      <c r="BL21" s="949"/>
      <c r="BM21" s="949"/>
      <c r="BN21" s="949"/>
      <c r="BO21" s="949"/>
      <c r="BP21" s="949"/>
      <c r="BQ21" s="949"/>
      <c r="BR21" s="949"/>
      <c r="BS21" s="949"/>
      <c r="BT21" s="949"/>
      <c r="BU21" s="949"/>
      <c r="BV21" s="949"/>
      <c r="BW21" s="267"/>
      <c r="BX21" s="268"/>
      <c r="BY21" s="758"/>
      <c r="BZ21" s="758"/>
      <c r="CA21" s="758"/>
      <c r="CB21" s="758"/>
      <c r="CC21" s="758"/>
      <c r="CD21" s="758"/>
      <c r="CE21" s="758"/>
      <c r="CF21" s="758"/>
      <c r="CG21" s="758"/>
      <c r="CH21" s="758"/>
      <c r="CI21" s="758"/>
      <c r="CJ21" s="758"/>
      <c r="CK21" s="758"/>
      <c r="CL21" s="758"/>
      <c r="CM21" s="758"/>
      <c r="CN21" s="758"/>
      <c r="CO21" s="758"/>
      <c r="CP21" s="758"/>
      <c r="CQ21" s="758"/>
      <c r="CR21" s="758"/>
      <c r="CS21" s="758"/>
      <c r="CU21" s="758"/>
      <c r="CV21" s="758"/>
      <c r="CW21" s="758"/>
      <c r="CX21" s="758"/>
      <c r="CY21" s="758"/>
      <c r="CZ21" s="504"/>
      <c r="DA21" s="758"/>
      <c r="DB21" s="836"/>
      <c r="DC21" s="268"/>
      <c r="DD21" s="881"/>
      <c r="DE21" s="881"/>
      <c r="DF21" s="881"/>
      <c r="DG21" s="821">
        <v>5</v>
      </c>
      <c r="DH21" s="358">
        <v>10.5</v>
      </c>
      <c r="DI21" s="358">
        <v>10.5</v>
      </c>
      <c r="DJ21" s="358">
        <v>10.5</v>
      </c>
      <c r="DK21" s="358">
        <v>10.5</v>
      </c>
      <c r="DL21" s="358">
        <v>10.5</v>
      </c>
      <c r="DM21" s="358">
        <v>10.5</v>
      </c>
      <c r="DN21" s="358">
        <v>10.5</v>
      </c>
      <c r="DO21" s="358">
        <v>10.5</v>
      </c>
      <c r="DP21" s="358">
        <v>10.5</v>
      </c>
      <c r="DQ21" s="358">
        <v>10.5</v>
      </c>
      <c r="DR21" s="358">
        <v>10.5</v>
      </c>
      <c r="DS21" s="358">
        <v>10.5</v>
      </c>
      <c r="DT21" s="358">
        <v>10.5</v>
      </c>
      <c r="DU21" s="358">
        <v>5</v>
      </c>
      <c r="DV21" s="881"/>
      <c r="DW21" s="881"/>
      <c r="DX21" s="881"/>
      <c r="DY21" s="881"/>
      <c r="DZ21" s="881"/>
      <c r="EA21" s="881"/>
      <c r="EB21" s="881"/>
      <c r="EC21" s="881"/>
      <c r="ED21" s="881"/>
      <c r="EE21" s="881"/>
      <c r="EF21" s="267"/>
      <c r="EG21" s="268"/>
      <c r="EH21" s="888"/>
      <c r="EI21" s="922">
        <v>5</v>
      </c>
      <c r="EJ21" s="922">
        <v>10.5</v>
      </c>
      <c r="EK21" s="922">
        <v>10.5</v>
      </c>
      <c r="EL21" s="922">
        <v>10.5</v>
      </c>
      <c r="EM21" s="922">
        <v>10.5</v>
      </c>
      <c r="EN21" s="922">
        <v>10.5</v>
      </c>
      <c r="EO21" s="922">
        <v>10.5</v>
      </c>
      <c r="EP21" s="922">
        <v>10.5</v>
      </c>
      <c r="EQ21" s="922">
        <v>10.5</v>
      </c>
      <c r="ER21" s="922">
        <v>10.5</v>
      </c>
      <c r="ES21" s="922">
        <v>10.5</v>
      </c>
      <c r="ET21" s="922">
        <v>10.5</v>
      </c>
      <c r="EU21" s="922">
        <v>10.5</v>
      </c>
      <c r="EV21" s="922">
        <v>10.5</v>
      </c>
      <c r="EW21" s="922">
        <v>5</v>
      </c>
      <c r="EX21" s="888"/>
      <c r="EY21" s="888"/>
      <c r="EZ21" s="888"/>
      <c r="FA21" s="888"/>
      <c r="FB21" s="888"/>
      <c r="FC21" s="888"/>
      <c r="FD21" s="867">
        <v>5</v>
      </c>
      <c r="FE21" s="868">
        <v>10.5</v>
      </c>
      <c r="FF21" s="868">
        <v>10.5</v>
      </c>
      <c r="FG21" s="868">
        <v>10.5</v>
      </c>
      <c r="FH21" s="868">
        <v>10.5</v>
      </c>
      <c r="FI21" s="868">
        <v>10.5</v>
      </c>
      <c r="FJ21" s="869">
        <v>10.5</v>
      </c>
      <c r="FK21" s="908">
        <v>10.5</v>
      </c>
      <c r="FL21" s="864">
        <v>10.5</v>
      </c>
      <c r="FM21" s="863">
        <v>10.5</v>
      </c>
      <c r="FN21" s="940">
        <v>10.5</v>
      </c>
      <c r="FO21" s="940">
        <v>10.5</v>
      </c>
      <c r="FP21" s="940">
        <v>10.5</v>
      </c>
      <c r="FQ21" s="940">
        <v>10.5</v>
      </c>
      <c r="FR21" s="940">
        <v>10.5</v>
      </c>
      <c r="FS21" s="758">
        <v>10.5</v>
      </c>
      <c r="FT21" s="758">
        <v>10.5</v>
      </c>
      <c r="FU21" s="758">
        <v>10.5</v>
      </c>
      <c r="FV21" s="758">
        <v>10.5</v>
      </c>
      <c r="FW21" s="758">
        <v>10.5</v>
      </c>
      <c r="FX21" s="758">
        <v>10.5</v>
      </c>
      <c r="FY21" s="758">
        <v>5</v>
      </c>
      <c r="FZ21" s="758"/>
      <c r="GA21" s="758"/>
      <c r="GB21" s="758"/>
      <c r="GC21" s="758"/>
      <c r="GD21" s="758"/>
      <c r="GE21" s="758"/>
      <c r="GF21" s="758"/>
      <c r="GG21" s="758"/>
      <c r="GH21" s="758"/>
      <c r="GI21" s="758"/>
      <c r="GJ21" s="758"/>
      <c r="GK21" s="758"/>
      <c r="GL21" s="473"/>
      <c r="GM21" s="577">
        <v>5</v>
      </c>
      <c r="GN21" s="577">
        <v>10.5</v>
      </c>
      <c r="GO21" s="577">
        <v>10.5</v>
      </c>
      <c r="GP21" s="473">
        <v>10.5</v>
      </c>
      <c r="GQ21" s="577">
        <v>10.5</v>
      </c>
      <c r="GR21" s="577">
        <v>10.5</v>
      </c>
      <c r="GS21" s="577">
        <v>10.5</v>
      </c>
      <c r="GT21" s="474">
        <v>10.5</v>
      </c>
      <c r="GU21" s="996">
        <v>10.5</v>
      </c>
      <c r="GV21" s="996">
        <v>10.5</v>
      </c>
      <c r="GW21" s="996">
        <v>10.5</v>
      </c>
      <c r="GX21" s="996">
        <v>10.5</v>
      </c>
      <c r="GY21" s="996">
        <v>10.5</v>
      </c>
      <c r="GZ21" s="996">
        <v>10.5</v>
      </c>
      <c r="HA21" s="996">
        <v>5</v>
      </c>
      <c r="HB21" s="996"/>
      <c r="HC21" s="996"/>
      <c r="HD21" s="996"/>
      <c r="HE21" s="996"/>
      <c r="HF21" s="473">
        <v>8</v>
      </c>
      <c r="HG21" s="577">
        <v>8</v>
      </c>
      <c r="HH21" s="577">
        <v>8</v>
      </c>
      <c r="HI21" s="577">
        <v>8</v>
      </c>
      <c r="HJ21" s="577">
        <v>8</v>
      </c>
      <c r="HK21" s="577"/>
      <c r="HL21" s="577"/>
      <c r="HM21" s="577">
        <v>8</v>
      </c>
      <c r="HN21" s="577">
        <v>8</v>
      </c>
      <c r="HO21" s="577">
        <v>8</v>
      </c>
      <c r="HP21" s="577">
        <v>8</v>
      </c>
      <c r="HQ21" s="577">
        <v>8</v>
      </c>
      <c r="HR21" s="474"/>
      <c r="HS21" s="996">
        <v>10.5</v>
      </c>
      <c r="HT21" s="1159">
        <v>10.5</v>
      </c>
      <c r="HU21" s="268">
        <v>10.5</v>
      </c>
      <c r="HV21" s="1159">
        <v>10.5</v>
      </c>
      <c r="HW21" s="302">
        <v>10.5</v>
      </c>
      <c r="HX21" s="1159">
        <v>10.5</v>
      </c>
      <c r="HY21" s="1159">
        <v>10.5</v>
      </c>
      <c r="HZ21" s="1159">
        <v>10.5</v>
      </c>
      <c r="IA21" s="1159">
        <v>10.5</v>
      </c>
      <c r="IB21" s="1159">
        <v>10.5</v>
      </c>
      <c r="IC21" s="1159">
        <v>5.5</v>
      </c>
      <c r="ID21" s="1159"/>
      <c r="IE21" s="1159"/>
      <c r="IF21" s="1159"/>
      <c r="IG21" s="1159"/>
      <c r="IH21" s="1159"/>
      <c r="II21" s="1159"/>
      <c r="IJ21" s="1159"/>
      <c r="IK21" s="1159"/>
      <c r="IL21" s="1159"/>
      <c r="IM21" s="1159"/>
      <c r="IN21" s="1159"/>
      <c r="IO21" s="1159"/>
      <c r="IP21" s="1159"/>
      <c r="IQ21" s="466" t="s">
        <v>379</v>
      </c>
      <c r="IR21" s="475" t="s">
        <v>379</v>
      </c>
      <c r="IS21" s="467" t="s">
        <v>379</v>
      </c>
      <c r="IT21" s="1159">
        <v>5</v>
      </c>
      <c r="IU21" s="1159">
        <v>10.5</v>
      </c>
      <c r="IV21" s="1159">
        <v>10.5</v>
      </c>
      <c r="IW21" s="1159">
        <v>10.5</v>
      </c>
      <c r="IX21" s="1159">
        <v>10.5</v>
      </c>
      <c r="IY21" s="267">
        <v>10.5</v>
      </c>
      <c r="IZ21" s="1142">
        <v>10.5</v>
      </c>
      <c r="JA21" s="1143">
        <v>10.5</v>
      </c>
      <c r="JB21" s="1144">
        <v>10.5</v>
      </c>
      <c r="JC21" s="1159">
        <v>10.5</v>
      </c>
      <c r="JD21" s="1159">
        <v>10.5</v>
      </c>
      <c r="JE21" s="1159">
        <v>5</v>
      </c>
      <c r="JF21" s="1159"/>
      <c r="JG21" s="1159"/>
      <c r="JH21" s="1159"/>
      <c r="JI21" s="1159"/>
      <c r="JJ21" s="1159"/>
      <c r="JK21" s="1159"/>
      <c r="JL21" s="1159"/>
      <c r="JM21" s="1159"/>
      <c r="JN21" s="1159"/>
      <c r="JO21" s="1159"/>
      <c r="JP21" s="1159"/>
      <c r="JQ21" s="1159"/>
      <c r="JR21" s="1159"/>
      <c r="JS21" s="1159">
        <v>5</v>
      </c>
      <c r="JT21" s="1159">
        <v>10.5</v>
      </c>
      <c r="JU21" s="473">
        <v>8</v>
      </c>
      <c r="JV21" s="577"/>
      <c r="JW21" s="577"/>
      <c r="JX21" s="474">
        <v>8</v>
      </c>
      <c r="JY21" s="1159">
        <v>10.5</v>
      </c>
      <c r="JZ21" s="1159">
        <v>10.5</v>
      </c>
      <c r="KA21" s="1159">
        <v>10.5</v>
      </c>
      <c r="KB21" s="1159">
        <v>10.5</v>
      </c>
      <c r="KC21" s="1230">
        <v>10.5</v>
      </c>
      <c r="KD21" s="268">
        <v>10.5</v>
      </c>
      <c r="KE21" s="1230">
        <v>10.5</v>
      </c>
      <c r="KF21" s="1230">
        <v>10.5</v>
      </c>
      <c r="KG21" s="1230">
        <v>5</v>
      </c>
      <c r="KH21" s="1230"/>
      <c r="KI21" s="1230"/>
      <c r="KJ21" s="1230"/>
      <c r="KK21" s="1230"/>
      <c r="KL21" s="1230"/>
      <c r="KM21" s="1230"/>
      <c r="KN21" s="1230"/>
      <c r="KO21" s="1230"/>
      <c r="KP21" s="1230"/>
      <c r="KQ21" s="1230"/>
      <c r="KR21" s="1230"/>
      <c r="KS21" s="1230"/>
      <c r="KT21" s="1230"/>
      <c r="KU21" s="1230">
        <v>5</v>
      </c>
      <c r="KV21" s="1230">
        <v>10.5</v>
      </c>
      <c r="KW21" s="1234">
        <v>10.5</v>
      </c>
      <c r="KX21" s="1234">
        <v>10.5</v>
      </c>
      <c r="KY21" s="1234">
        <v>10.5</v>
      </c>
      <c r="KZ21" s="1234">
        <v>10.5</v>
      </c>
      <c r="LA21" s="1234">
        <v>10.5</v>
      </c>
      <c r="LB21" s="1230">
        <v>10.5</v>
      </c>
      <c r="LC21" s="1230">
        <v>10.5</v>
      </c>
      <c r="LD21" s="1151">
        <v>10.5</v>
      </c>
      <c r="LE21" s="1230">
        <v>10.5</v>
      </c>
      <c r="LF21" s="1230">
        <v>10.5</v>
      </c>
      <c r="LG21" s="1230">
        <v>10.5</v>
      </c>
      <c r="LH21" s="267">
        <v>10.5</v>
      </c>
      <c r="LI21" s="268">
        <v>5</v>
      </c>
      <c r="LJ21" s="1159"/>
      <c r="LK21" s="1159"/>
      <c r="LL21" s="1159"/>
      <c r="LM21" s="1159"/>
      <c r="LN21" s="1159"/>
      <c r="LO21" s="1159"/>
      <c r="LP21" s="1159"/>
      <c r="LQ21" s="1159"/>
      <c r="LR21" s="1159"/>
      <c r="LS21" s="1159"/>
      <c r="LT21" s="1159"/>
      <c r="LU21" s="1159"/>
      <c r="LV21" s="1159"/>
      <c r="LW21" s="1159">
        <v>5</v>
      </c>
      <c r="LX21" s="1159">
        <v>10.5</v>
      </c>
      <c r="LY21" s="1159">
        <v>10.5</v>
      </c>
      <c r="LZ21" s="1159">
        <v>10.5</v>
      </c>
      <c r="MA21" s="1159">
        <v>10.5</v>
      </c>
      <c r="MB21" s="1159">
        <v>10.5</v>
      </c>
      <c r="MC21" s="1159">
        <v>10.5</v>
      </c>
      <c r="MD21" s="1159">
        <v>10.5</v>
      </c>
      <c r="ME21" s="1159">
        <v>10.5</v>
      </c>
      <c r="MF21" s="1159">
        <v>10.5</v>
      </c>
      <c r="MG21" s="1159">
        <v>10.5</v>
      </c>
      <c r="MH21" s="1159">
        <v>10.5</v>
      </c>
      <c r="MI21" s="1159">
        <v>10.5</v>
      </c>
      <c r="MJ21" s="1159">
        <v>10.5</v>
      </c>
      <c r="MK21" s="1159">
        <v>5</v>
      </c>
      <c r="ML21" s="267"/>
      <c r="MM21" s="1159"/>
      <c r="MN21" s="1159"/>
      <c r="MO21" s="1159"/>
      <c r="MP21" s="1159"/>
      <c r="MQ21" s="1159"/>
      <c r="MR21" s="1159"/>
      <c r="MS21" s="1159"/>
      <c r="MT21" s="1159"/>
      <c r="MU21" s="1159"/>
      <c r="MV21" s="1159"/>
      <c r="MW21" s="1159"/>
      <c r="MX21" s="1159"/>
      <c r="MY21" s="1159">
        <v>5</v>
      </c>
      <c r="MZ21" s="1159">
        <v>10.5</v>
      </c>
      <c r="NA21" s="1159">
        <v>10.5</v>
      </c>
      <c r="NB21" s="1159">
        <v>10.5</v>
      </c>
      <c r="NC21" s="1159">
        <v>10.5</v>
      </c>
      <c r="ND21" s="1159">
        <v>10.5</v>
      </c>
      <c r="NE21" s="1159">
        <v>10.5</v>
      </c>
      <c r="NF21" s="1159">
        <v>10.5</v>
      </c>
      <c r="NG21" s="1159">
        <v>10.5</v>
      </c>
      <c r="NH21" s="1159">
        <v>10.5</v>
      </c>
      <c r="NI21" s="1159">
        <v>10.5</v>
      </c>
      <c r="NJ21" s="1159">
        <v>10.5</v>
      </c>
      <c r="NK21" s="1159">
        <v>10.5</v>
      </c>
      <c r="NL21" s="1159">
        <v>10.5</v>
      </c>
      <c r="NM21" s="1159">
        <v>5</v>
      </c>
      <c r="NN21" s="1159"/>
      <c r="NO21" s="1159"/>
      <c r="NP21" s="1159"/>
      <c r="NQ21" s="267"/>
      <c r="NR21" s="81">
        <f t="shared" si="1"/>
        <v>1525</v>
      </c>
      <c r="NS21" s="81"/>
      <c r="NT21" s="81"/>
      <c r="NU21" s="81"/>
      <c r="NV21" s="81"/>
      <c r="NW21" s="81"/>
      <c r="NX21" s="81"/>
      <c r="NY21" s="81"/>
      <c r="NZ21" s="81"/>
      <c r="OA21" s="81"/>
      <c r="OB21" s="81"/>
      <c r="OC21" s="81"/>
      <c r="OD21" s="81"/>
      <c r="OE21" s="81"/>
      <c r="OF21" s="81"/>
      <c r="OG21" s="81"/>
      <c r="OH21" s="81"/>
      <c r="OI21" s="81"/>
      <c r="OJ21" s="81"/>
      <c r="OK21" s="81"/>
      <c r="OL21" s="81"/>
      <c r="OM21" s="81"/>
      <c r="ON21" s="81"/>
      <c r="OO21" s="81"/>
      <c r="OP21" s="81"/>
      <c r="OQ21" s="81"/>
      <c r="OR21" s="81"/>
      <c r="OS21" s="81"/>
      <c r="OT21" s="81"/>
      <c r="OU21" s="81"/>
      <c r="OV21"/>
    </row>
    <row r="22" spans="1:412" ht="16.5" thickBot="1" x14ac:dyDescent="0.3">
      <c r="A22" s="1"/>
      <c r="B22" s="599" t="s">
        <v>47</v>
      </c>
      <c r="C22" s="598" t="str">
        <f t="shared" si="4"/>
        <v xml:space="preserve">Рахмонов </v>
      </c>
      <c r="D22" s="596">
        <v>7</v>
      </c>
      <c r="E22" s="596">
        <v>1</v>
      </c>
      <c r="F22" s="597" t="s">
        <v>48</v>
      </c>
      <c r="G22" s="659">
        <v>18</v>
      </c>
      <c r="H22" s="601" t="s">
        <v>307</v>
      </c>
      <c r="I22" s="592"/>
      <c r="J22" s="368">
        <v>1995</v>
      </c>
      <c r="K22" s="368" t="e">
        <f ca="1">SUM(#REF!:OFFSET(#REF!,0,DATEVALUE("31.12."&amp;(YEAR(TODAY())))-DATEVALUE("01.01."&amp;YEAR(TODAY()))))</f>
        <v>#REF!</v>
      </c>
      <c r="L22" s="368" t="e">
        <f ca="1">SUM(#REF!:OFFSET(#REF!,0,TODAY()-DATEVALUE("01.01."&amp;YEAR(TODAY()))))</f>
        <v>#REF!</v>
      </c>
      <c r="M22" s="364" t="e">
        <f ca="1">COUNTIF(#REF!:OFFSET(#REF!,0,TODAY()-DATEVALUE("01.01."&amp;YEAR(TODAY()))),$M$3)</f>
        <v>#REF!</v>
      </c>
      <c r="N22" s="364" t="e">
        <f ca="1">COUNTIFS(#REF!:OFFSET(#REF!,0,TODAY()-DATEVALUE("01.01."&amp;YEAR(TODAY()))),$N$3,#REF!:OFFSET(#REF!,0,TODAY()-DATEVALUE("01.01."&amp;YEAR(TODAY()))),"&lt;&gt;вс")</f>
        <v>#REF!</v>
      </c>
      <c r="O22" s="364" t="e">
        <f ca="1">COUNTIF(#REF!:OFFSET(#REF!,0,TODAY()-DATEVALUE("01.01."&amp;YEAR(TODAY()))),"БЛ")</f>
        <v>#REF!</v>
      </c>
      <c r="P22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22" s="268"/>
      <c r="R22" s="836"/>
      <c r="S22" s="836"/>
      <c r="T22" s="836">
        <v>5</v>
      </c>
      <c r="U22" s="836">
        <v>10.5</v>
      </c>
      <c r="V22" s="836">
        <v>10.5</v>
      </c>
      <c r="W22" s="836">
        <v>10.5</v>
      </c>
      <c r="X22" s="836">
        <v>10.5</v>
      </c>
      <c r="Y22" s="836">
        <v>10.5</v>
      </c>
      <c r="Z22" s="836">
        <v>10.5</v>
      </c>
      <c r="AA22" s="836">
        <v>10.5</v>
      </c>
      <c r="AB22" s="836">
        <v>10.5</v>
      </c>
      <c r="AC22" s="836">
        <v>10.5</v>
      </c>
      <c r="AD22" s="836">
        <v>10.5</v>
      </c>
      <c r="AE22" s="836">
        <v>10.5</v>
      </c>
      <c r="AF22" s="836">
        <v>10.5</v>
      </c>
      <c r="AG22" s="836">
        <v>5</v>
      </c>
      <c r="AH22" s="249" t="s">
        <v>379</v>
      </c>
      <c r="AI22" s="249" t="s">
        <v>379</v>
      </c>
      <c r="AJ22" s="249" t="s">
        <v>379</v>
      </c>
      <c r="AK22" s="249" t="s">
        <v>379</v>
      </c>
      <c r="AL22" s="249" t="s">
        <v>379</v>
      </c>
      <c r="AM22" s="249" t="s">
        <v>379</v>
      </c>
      <c r="AN22" s="249" t="s">
        <v>379</v>
      </c>
      <c r="AO22" s="249" t="s">
        <v>379</v>
      </c>
      <c r="AP22" s="249" t="s">
        <v>379</v>
      </c>
      <c r="AQ22" s="249" t="s">
        <v>379</v>
      </c>
      <c r="AR22" s="249" t="s">
        <v>379</v>
      </c>
      <c r="AS22" s="249" t="s">
        <v>379</v>
      </c>
      <c r="AT22" s="249" t="s">
        <v>379</v>
      </c>
      <c r="AU22" s="249" t="s">
        <v>379</v>
      </c>
      <c r="AV22" s="743">
        <v>5</v>
      </c>
      <c r="AW22" s="740">
        <v>10.5</v>
      </c>
      <c r="AX22" s="740">
        <v>10.5</v>
      </c>
      <c r="AY22" s="740">
        <v>10.5</v>
      </c>
      <c r="AZ22" s="740">
        <v>10.5</v>
      </c>
      <c r="BA22" s="740">
        <v>10.5</v>
      </c>
      <c r="BB22" s="740">
        <v>10.5</v>
      </c>
      <c r="BC22" s="740">
        <v>10.5</v>
      </c>
      <c r="BD22" s="740">
        <v>10.5</v>
      </c>
      <c r="BE22" s="740">
        <v>10.5</v>
      </c>
      <c r="BF22" s="740">
        <v>10.5</v>
      </c>
      <c r="BG22" s="740">
        <v>10.5</v>
      </c>
      <c r="BH22" s="740">
        <v>10.5</v>
      </c>
      <c r="BI22" s="740">
        <v>5</v>
      </c>
      <c r="BJ22" s="249" t="s">
        <v>379</v>
      </c>
      <c r="BK22" s="249" t="s">
        <v>379</v>
      </c>
      <c r="BL22" s="249" t="s">
        <v>379</v>
      </c>
      <c r="BM22" s="249" t="s">
        <v>379</v>
      </c>
      <c r="BN22" s="249"/>
      <c r="BO22" s="249" t="s">
        <v>379</v>
      </c>
      <c r="BP22" s="249" t="s">
        <v>379</v>
      </c>
      <c r="BQ22" s="249" t="s">
        <v>379</v>
      </c>
      <c r="BR22" s="249" t="s">
        <v>379</v>
      </c>
      <c r="BS22" s="249" t="s">
        <v>379</v>
      </c>
      <c r="BT22" s="249" t="s">
        <v>379</v>
      </c>
      <c r="BU22" s="249"/>
      <c r="BV22" s="249" t="s">
        <v>379</v>
      </c>
      <c r="BW22" s="253" t="s">
        <v>379</v>
      </c>
      <c r="BX22" s="315">
        <v>5</v>
      </c>
      <c r="BY22" s="303">
        <v>10.5</v>
      </c>
      <c r="BZ22" s="303">
        <v>10.5</v>
      </c>
      <c r="CA22" s="303">
        <v>10.5</v>
      </c>
      <c r="CB22" s="303">
        <v>10.5</v>
      </c>
      <c r="CC22" s="303">
        <v>10.5</v>
      </c>
      <c r="CD22" s="303">
        <v>10.5</v>
      </c>
      <c r="CE22" s="303">
        <v>10.5</v>
      </c>
      <c r="CF22" s="303">
        <v>10.5</v>
      </c>
      <c r="CG22" s="303">
        <v>10.5</v>
      </c>
      <c r="CH22" s="303">
        <v>10.5</v>
      </c>
      <c r="CI22" s="303">
        <v>10.5</v>
      </c>
      <c r="CJ22" s="303">
        <v>10.5</v>
      </c>
      <c r="CK22" s="303">
        <v>10.5</v>
      </c>
      <c r="CL22" s="303">
        <v>5</v>
      </c>
      <c r="CM22" s="836"/>
      <c r="CN22" s="836"/>
      <c r="CO22" s="836"/>
      <c r="CP22" s="836"/>
      <c r="CQ22" s="836"/>
      <c r="CR22" s="836"/>
      <c r="CS22" s="836"/>
      <c r="CT22" s="836"/>
      <c r="CU22" s="836"/>
      <c r="CV22" s="836"/>
      <c r="CW22" s="836"/>
      <c r="CX22" s="836"/>
      <c r="CY22" s="836"/>
      <c r="CZ22" s="639"/>
      <c r="DA22" s="881"/>
      <c r="DB22" s="881"/>
      <c r="DC22" s="268"/>
      <c r="DD22" s="881"/>
      <c r="DE22" s="881"/>
      <c r="DF22" s="881"/>
      <c r="DG22" s="304">
        <v>5</v>
      </c>
      <c r="DH22" s="304">
        <v>10.5</v>
      </c>
      <c r="DI22" s="304">
        <v>10.5</v>
      </c>
      <c r="DJ22" s="304">
        <v>10.5</v>
      </c>
      <c r="DK22" s="304">
        <v>10.5</v>
      </c>
      <c r="DL22" s="304">
        <v>10.5</v>
      </c>
      <c r="DM22" s="304">
        <v>10.5</v>
      </c>
      <c r="DN22" s="304">
        <v>10.5</v>
      </c>
      <c r="DO22" s="304">
        <v>10.5</v>
      </c>
      <c r="DP22" s="304">
        <v>10.5</v>
      </c>
      <c r="DQ22" s="304">
        <v>10.5</v>
      </c>
      <c r="DR22" s="304">
        <v>10.5</v>
      </c>
      <c r="DS22" s="304">
        <v>10.5</v>
      </c>
      <c r="DT22" s="304">
        <v>10.5</v>
      </c>
      <c r="DU22" s="304">
        <v>5</v>
      </c>
      <c r="DV22" s="881"/>
      <c r="DW22" s="881"/>
      <c r="DX22" s="881"/>
      <c r="DY22" s="881"/>
      <c r="DZ22" s="881"/>
      <c r="EA22" s="881"/>
      <c r="EB22" s="881"/>
      <c r="EC22" s="881"/>
      <c r="ED22" s="881"/>
      <c r="EE22" s="881"/>
      <c r="EF22" s="267"/>
      <c r="EG22" s="268"/>
      <c r="EH22" s="888"/>
      <c r="EI22" s="227">
        <v>5</v>
      </c>
      <c r="EJ22" s="227">
        <v>10.5</v>
      </c>
      <c r="EK22" s="227">
        <v>10.5</v>
      </c>
      <c r="EL22" s="227">
        <v>10.5</v>
      </c>
      <c r="EM22" s="227">
        <v>10.5</v>
      </c>
      <c r="EN22" s="227">
        <v>10.5</v>
      </c>
      <c r="EO22" s="227">
        <v>10.5</v>
      </c>
      <c r="EP22" s="227">
        <v>10.5</v>
      </c>
      <c r="EQ22" s="227">
        <v>10.5</v>
      </c>
      <c r="ER22" s="227">
        <v>10.5</v>
      </c>
      <c r="ES22" s="227">
        <v>10.5</v>
      </c>
      <c r="ET22" s="227">
        <v>10.5</v>
      </c>
      <c r="EU22" s="227">
        <v>10.5</v>
      </c>
      <c r="EV22" s="227">
        <v>10.5</v>
      </c>
      <c r="EW22" s="227">
        <v>5</v>
      </c>
      <c r="EX22" s="888"/>
      <c r="EY22" s="888"/>
      <c r="EZ22" s="888"/>
      <c r="FA22" s="888"/>
      <c r="FB22" s="888"/>
      <c r="FC22" s="888"/>
      <c r="FD22" s="871">
        <v>5</v>
      </c>
      <c r="FE22" s="872">
        <v>10.5</v>
      </c>
      <c r="FF22" s="872">
        <v>10.5</v>
      </c>
      <c r="FG22" s="872">
        <v>10.5</v>
      </c>
      <c r="FH22" s="872">
        <v>10.5</v>
      </c>
      <c r="FI22" s="872">
        <v>10.5</v>
      </c>
      <c r="FJ22" s="873">
        <v>10.5</v>
      </c>
      <c r="FK22" s="909">
        <v>10.5</v>
      </c>
      <c r="FL22" s="901">
        <v>10.5</v>
      </c>
      <c r="FM22" s="816">
        <v>10.5</v>
      </c>
      <c r="FN22" s="816">
        <v>10.5</v>
      </c>
      <c r="FO22" s="816">
        <v>10.5</v>
      </c>
      <c r="FP22" s="816">
        <v>10.5</v>
      </c>
      <c r="FQ22" s="816">
        <v>10.5</v>
      </c>
      <c r="FR22" s="816">
        <v>10.5</v>
      </c>
      <c r="FS22" s="816">
        <v>10.5</v>
      </c>
      <c r="FT22" s="816">
        <v>10.5</v>
      </c>
      <c r="FU22" s="816">
        <v>10.5</v>
      </c>
      <c r="FV22" s="816">
        <v>10.5</v>
      </c>
      <c r="FW22" s="816">
        <v>10.5</v>
      </c>
      <c r="FX22" s="816">
        <v>10.5</v>
      </c>
      <c r="FY22" s="816">
        <v>5</v>
      </c>
      <c r="FZ22" s="758"/>
      <c r="GA22" s="758"/>
      <c r="GB22" s="758"/>
      <c r="GC22" s="758"/>
      <c r="GD22" s="758"/>
      <c r="GE22" s="758"/>
      <c r="GF22" s="758"/>
      <c r="GG22" s="758"/>
      <c r="GH22" s="758"/>
      <c r="GI22" s="758"/>
      <c r="GJ22" s="758"/>
      <c r="GK22" s="758"/>
      <c r="GL22" s="758"/>
      <c r="GM22" s="227">
        <v>5</v>
      </c>
      <c r="GN22" s="227">
        <v>10.5</v>
      </c>
      <c r="GO22" s="227">
        <v>10.5</v>
      </c>
      <c r="GP22" s="226">
        <v>10.5</v>
      </c>
      <c r="GQ22" s="227">
        <v>10.5</v>
      </c>
      <c r="GR22" s="227">
        <v>10.5</v>
      </c>
      <c r="GS22" s="227">
        <v>10.5</v>
      </c>
      <c r="GT22" s="227">
        <v>10.5</v>
      </c>
      <c r="GU22" s="227">
        <v>10.5</v>
      </c>
      <c r="GV22" s="227">
        <v>10.5</v>
      </c>
      <c r="GW22" s="227">
        <v>10.5</v>
      </c>
      <c r="GX22" s="227">
        <v>10.5</v>
      </c>
      <c r="GY22" s="227">
        <v>10.5</v>
      </c>
      <c r="GZ22" s="227">
        <v>10.5</v>
      </c>
      <c r="HA22" s="227">
        <v>5</v>
      </c>
      <c r="HB22" s="996"/>
      <c r="HC22" s="996"/>
      <c r="HD22" s="996"/>
      <c r="HE22" s="996"/>
      <c r="HF22" s="996"/>
      <c r="HG22" s="996"/>
      <c r="HH22" s="996"/>
      <c r="HI22" s="996"/>
      <c r="HJ22" s="996"/>
      <c r="HK22" s="996"/>
      <c r="HL22" s="996"/>
      <c r="HM22" s="996"/>
      <c r="HN22" s="996"/>
      <c r="HO22" s="995">
        <v>5</v>
      </c>
      <c r="HP22" s="995">
        <v>10.5</v>
      </c>
      <c r="HQ22" s="995">
        <v>10.5</v>
      </c>
      <c r="HR22" s="995">
        <v>10.5</v>
      </c>
      <c r="HS22" s="995">
        <v>10.5</v>
      </c>
      <c r="HT22" s="995">
        <v>10.5</v>
      </c>
      <c r="HU22" s="994">
        <v>10.5</v>
      </c>
      <c r="HV22" s="995">
        <v>10.5</v>
      </c>
      <c r="HW22" s="995">
        <v>10.5</v>
      </c>
      <c r="HX22" s="995">
        <v>10.5</v>
      </c>
      <c r="HY22" s="995">
        <v>10.5</v>
      </c>
      <c r="HZ22" s="995">
        <v>10.5</v>
      </c>
      <c r="IA22" s="995">
        <v>10.5</v>
      </c>
      <c r="IB22" s="995">
        <v>10.5</v>
      </c>
      <c r="IC22" s="995">
        <v>5.5</v>
      </c>
      <c r="ID22" s="1159"/>
      <c r="IE22" s="1159"/>
      <c r="IF22" s="1159"/>
      <c r="IG22" s="1159"/>
      <c r="IH22" s="1159"/>
      <c r="II22" s="1159"/>
      <c r="IJ22" s="1159"/>
      <c r="IK22" s="1159"/>
      <c r="IL22" s="1159"/>
      <c r="IM22" s="1159"/>
      <c r="IN22" s="1159"/>
      <c r="IO22" s="1159"/>
      <c r="IP22" s="1159"/>
      <c r="IQ22" s="227">
        <v>5</v>
      </c>
      <c r="IR22" s="227">
        <v>10.5</v>
      </c>
      <c r="IS22" s="227">
        <v>10.5</v>
      </c>
      <c r="IT22" s="227">
        <v>10.5</v>
      </c>
      <c r="IU22" s="227">
        <v>10.5</v>
      </c>
      <c r="IV22" s="227">
        <v>10.5</v>
      </c>
      <c r="IW22" s="227">
        <v>10.5</v>
      </c>
      <c r="IX22" s="227">
        <v>10.5</v>
      </c>
      <c r="IY22" s="229">
        <v>10.5</v>
      </c>
      <c r="IZ22" s="226">
        <v>10.5</v>
      </c>
      <c r="JA22" s="227">
        <v>10.5</v>
      </c>
      <c r="JB22" s="227">
        <v>10.5</v>
      </c>
      <c r="JC22" s="227">
        <v>10.5</v>
      </c>
      <c r="JD22" s="227">
        <v>10.5</v>
      </c>
      <c r="JE22" s="227">
        <v>6</v>
      </c>
      <c r="JF22" s="1159"/>
      <c r="JG22" s="1159"/>
      <c r="JH22" s="1159"/>
      <c r="JI22" s="1159"/>
      <c r="JJ22" s="1159"/>
      <c r="JK22" s="1159"/>
      <c r="JL22" s="1159"/>
      <c r="JM22" s="1159"/>
      <c r="JN22" s="1159"/>
      <c r="JO22" s="1159"/>
      <c r="JP22" s="1159"/>
      <c r="JQ22" s="1159"/>
      <c r="JR22" s="1159"/>
      <c r="JS22" s="1117">
        <v>5</v>
      </c>
      <c r="JT22" s="1117">
        <v>10.5</v>
      </c>
      <c r="JU22" s="1231">
        <v>10.5</v>
      </c>
      <c r="JV22" s="1232">
        <v>10.5</v>
      </c>
      <c r="JW22" s="1233">
        <v>10.5</v>
      </c>
      <c r="JX22" s="1117">
        <v>10.5</v>
      </c>
      <c r="JY22" s="1117">
        <v>10.5</v>
      </c>
      <c r="JZ22" s="1117">
        <v>10.5</v>
      </c>
      <c r="KA22" s="1117">
        <v>10.5</v>
      </c>
      <c r="KB22" s="1117">
        <v>10.5</v>
      </c>
      <c r="KC22" s="1117">
        <v>10.5</v>
      </c>
      <c r="KD22" s="1120">
        <v>10.5</v>
      </c>
      <c r="KE22" s="1117">
        <v>10.5</v>
      </c>
      <c r="KF22" s="1117">
        <v>10.5</v>
      </c>
      <c r="KG22" s="1117">
        <v>5</v>
      </c>
      <c r="KH22" s="1230"/>
      <c r="KI22" s="1230"/>
      <c r="KJ22" s="1230"/>
      <c r="KK22" s="1230"/>
      <c r="KL22" s="1230"/>
      <c r="KM22" s="1230"/>
      <c r="KN22" s="1230"/>
      <c r="KO22" s="1230"/>
      <c r="KP22" s="1230"/>
      <c r="KQ22" s="1230"/>
      <c r="KR22" s="1230"/>
      <c r="KS22" s="1230"/>
      <c r="KT22" s="1230"/>
      <c r="KU22" s="991" t="s">
        <v>379</v>
      </c>
      <c r="KV22" s="227">
        <v>4</v>
      </c>
      <c r="KW22" s="227">
        <v>10.5</v>
      </c>
      <c r="KX22" s="227">
        <v>10.5</v>
      </c>
      <c r="KY22" s="227">
        <v>10.5</v>
      </c>
      <c r="KZ22" s="227">
        <v>10.5</v>
      </c>
      <c r="LA22" s="227">
        <v>10.5</v>
      </c>
      <c r="LB22" s="227">
        <v>10.5</v>
      </c>
      <c r="LC22" s="227">
        <v>10.5</v>
      </c>
      <c r="LD22" s="227">
        <v>10.5</v>
      </c>
      <c r="LE22" s="227">
        <v>10.5</v>
      </c>
      <c r="LF22" s="227">
        <v>10.5</v>
      </c>
      <c r="LG22" s="227">
        <v>10.5</v>
      </c>
      <c r="LH22" s="229">
        <v>10.5</v>
      </c>
      <c r="LI22" s="226">
        <v>6.5</v>
      </c>
      <c r="LJ22" s="1159"/>
      <c r="LK22" s="1159"/>
      <c r="LL22" s="1159"/>
      <c r="LM22" s="1159"/>
      <c r="LN22" s="1159"/>
      <c r="LO22" s="1159"/>
      <c r="LP22" s="1159"/>
      <c r="LQ22" s="1159"/>
      <c r="LR22" s="1159"/>
      <c r="LS22" s="1159"/>
      <c r="LT22" s="1159"/>
      <c r="LU22" s="1159"/>
      <c r="LV22" s="1159"/>
      <c r="LW22" s="1117">
        <v>5</v>
      </c>
      <c r="LX22" s="1117">
        <v>10.5</v>
      </c>
      <c r="LY22" s="1117">
        <v>10.5</v>
      </c>
      <c r="LZ22" s="1117">
        <v>10.5</v>
      </c>
      <c r="MA22" s="1117">
        <v>10.5</v>
      </c>
      <c r="MB22" s="1117">
        <v>10.5</v>
      </c>
      <c r="MC22" s="1117">
        <v>10.5</v>
      </c>
      <c r="MD22" s="1117">
        <v>10.5</v>
      </c>
      <c r="ME22" s="919">
        <v>10.5</v>
      </c>
      <c r="MF22" s="1234">
        <v>10.5</v>
      </c>
      <c r="MG22" s="1234">
        <v>10.5</v>
      </c>
      <c r="MH22" s="1234">
        <v>10.5</v>
      </c>
      <c r="MI22" s="1151">
        <v>10.5</v>
      </c>
      <c r="MJ22" s="1234">
        <v>10.5</v>
      </c>
      <c r="MK22" s="1117">
        <v>5</v>
      </c>
      <c r="ML22" s="267"/>
      <c r="MM22" s="1159"/>
      <c r="MN22" s="1159"/>
      <c r="MO22" s="1159"/>
      <c r="MP22" s="1159"/>
      <c r="MQ22" s="1159"/>
      <c r="MR22" s="1159"/>
      <c r="MS22" s="1159"/>
      <c r="MT22" s="1159"/>
      <c r="MU22" s="1159"/>
      <c r="MV22" s="1159"/>
      <c r="MW22" s="1159"/>
      <c r="MX22" s="1159"/>
      <c r="MY22" s="227">
        <v>5</v>
      </c>
      <c r="MZ22" s="227">
        <v>10.5</v>
      </c>
      <c r="NA22" s="227">
        <v>10.5</v>
      </c>
      <c r="NB22" s="227">
        <v>10.5</v>
      </c>
      <c r="NC22" s="227">
        <v>10.5</v>
      </c>
      <c r="ND22" s="227">
        <v>10.5</v>
      </c>
      <c r="NE22" s="227">
        <v>10.5</v>
      </c>
      <c r="NF22" s="227">
        <v>10.5</v>
      </c>
      <c r="NG22" s="227">
        <v>10.5</v>
      </c>
      <c r="NH22" s="227">
        <v>10.5</v>
      </c>
      <c r="NI22" s="227">
        <v>10.5</v>
      </c>
      <c r="NJ22" s="227">
        <v>10.5</v>
      </c>
      <c r="NK22" s="227">
        <v>10.5</v>
      </c>
      <c r="NL22" s="227">
        <v>10.5</v>
      </c>
      <c r="NM22" s="227">
        <v>5</v>
      </c>
      <c r="NN22" s="1159"/>
      <c r="NO22" s="1159"/>
      <c r="NP22" s="1159"/>
      <c r="NQ22" s="267"/>
      <c r="NR22" s="81">
        <f t="shared" si="1"/>
        <v>1948.5</v>
      </c>
      <c r="NS22" s="81"/>
      <c r="NT22" s="81"/>
      <c r="NU22" s="81"/>
      <c r="NV22" s="81"/>
      <c r="NW22" s="81"/>
      <c r="NX22" s="81"/>
      <c r="NY22" s="81"/>
      <c r="NZ22" s="81"/>
      <c r="OA22" s="81"/>
      <c r="OB22" s="81"/>
      <c r="OC22" s="81"/>
      <c r="OD22" s="81"/>
      <c r="OE22" s="81"/>
      <c r="OF22" s="81"/>
      <c r="OG22" s="81"/>
      <c r="OH22" s="81"/>
      <c r="OI22" s="81"/>
      <c r="OJ22" s="81"/>
      <c r="OK22" s="81"/>
      <c r="OL22" s="81"/>
      <c r="OM22" s="81"/>
      <c r="ON22" s="81"/>
      <c r="OO22" s="81"/>
      <c r="OP22" s="81"/>
      <c r="OQ22" s="81"/>
      <c r="OR22" s="81"/>
      <c r="OS22" s="81"/>
      <c r="OT22" s="81"/>
      <c r="OU22" s="81"/>
      <c r="OV22"/>
    </row>
    <row r="23" spans="1:412" ht="16.5" thickBot="1" x14ac:dyDescent="0.3">
      <c r="A23" s="1"/>
      <c r="B23" s="602" t="s">
        <v>75</v>
      </c>
      <c r="C23" s="602" t="str">
        <f t="shared" si="4"/>
        <v xml:space="preserve">Комилов </v>
      </c>
      <c r="D23" s="596">
        <v>3</v>
      </c>
      <c r="E23" s="596">
        <v>4</v>
      </c>
      <c r="F23" s="597" t="s">
        <v>48</v>
      </c>
      <c r="G23" s="659">
        <v>18</v>
      </c>
      <c r="H23" s="601" t="s">
        <v>305</v>
      </c>
      <c r="I23" s="486"/>
      <c r="J23" s="487">
        <v>1995</v>
      </c>
      <c r="K23" s="488" t="e">
        <f ca="1">SUM(#REF!:OFFSET(#REF!,0,DATEVALUE("31.12."&amp;(YEAR(TODAY())))-DATEVALUE("01.01."&amp;YEAR(TODAY()))))</f>
        <v>#REF!</v>
      </c>
      <c r="L23" s="488" t="e">
        <f ca="1">SUM(#REF!:OFFSET(#REF!,0,TODAY()-DATEVALUE("01.01."&amp;YEAR(TODAY()))))</f>
        <v>#REF!</v>
      </c>
      <c r="M23" s="364" t="e">
        <f ca="1">COUNTIF(#REF!:OFFSET(#REF!,0,TODAY()-DATEVALUE("01.01."&amp;YEAR(TODAY()))),$M$3)</f>
        <v>#REF!</v>
      </c>
      <c r="N23" s="364" t="e">
        <f ca="1">COUNTIFS(#REF!:OFFSET(#REF!,0,TODAY()-DATEVALUE("01.01."&amp;YEAR(TODAY()))),$N$3,#REF!:OFFSET(#REF!,0,TODAY()-DATEVALUE("01.01."&amp;YEAR(TODAY()))),"&lt;&gt;вс")</f>
        <v>#REF!</v>
      </c>
      <c r="O23" s="364" t="e">
        <f ca="1">COUNTIF(#REF!:OFFSET(#REF!,0,TODAY()-DATEVALUE("01.01."&amp;YEAR(TODAY()))),"БЛ")</f>
        <v>#REF!</v>
      </c>
      <c r="P23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23" s="268"/>
      <c r="R23" s="714"/>
      <c r="S23" s="714"/>
      <c r="T23" s="714"/>
      <c r="U23" s="714"/>
      <c r="V23" s="714"/>
      <c r="W23" s="714"/>
      <c r="X23" s="714"/>
      <c r="Y23" s="714"/>
      <c r="Z23" s="714"/>
      <c r="AA23" s="732">
        <v>5</v>
      </c>
      <c r="AB23" s="732">
        <v>10.5</v>
      </c>
      <c r="AC23" s="732">
        <v>10.5</v>
      </c>
      <c r="AD23" s="732">
        <v>10.5</v>
      </c>
      <c r="AE23" s="732">
        <v>10.5</v>
      </c>
      <c r="AF23" s="732">
        <v>10.5</v>
      </c>
      <c r="AG23" s="732">
        <v>10.5</v>
      </c>
      <c r="AH23" s="732">
        <v>10.5</v>
      </c>
      <c r="AI23" s="732">
        <v>10.5</v>
      </c>
      <c r="AJ23" s="732">
        <v>10.5</v>
      </c>
      <c r="AK23" s="732">
        <v>10.5</v>
      </c>
      <c r="AL23" s="732">
        <v>10.5</v>
      </c>
      <c r="AM23" s="732">
        <v>10.5</v>
      </c>
      <c r="AN23" s="732">
        <v>5</v>
      </c>
      <c r="AO23" s="249" t="s">
        <v>379</v>
      </c>
      <c r="AP23" s="249" t="s">
        <v>379</v>
      </c>
      <c r="AQ23" s="249" t="s">
        <v>379</v>
      </c>
      <c r="AR23" s="249" t="s">
        <v>379</v>
      </c>
      <c r="AS23" s="249" t="s">
        <v>379</v>
      </c>
      <c r="AT23" s="249" t="s">
        <v>379</v>
      </c>
      <c r="AU23" s="249" t="s">
        <v>379</v>
      </c>
      <c r="AV23" s="258" t="s">
        <v>379</v>
      </c>
      <c r="AW23" s="249" t="s">
        <v>379</v>
      </c>
      <c r="AX23" s="249" t="s">
        <v>379</v>
      </c>
      <c r="AY23" s="249" t="s">
        <v>379</v>
      </c>
      <c r="AZ23" s="249" t="s">
        <v>379</v>
      </c>
      <c r="BA23" s="249" t="s">
        <v>379</v>
      </c>
      <c r="BB23" s="249" t="s">
        <v>379</v>
      </c>
      <c r="BC23" s="227">
        <v>4</v>
      </c>
      <c r="BD23" s="227">
        <v>10.5</v>
      </c>
      <c r="BE23" s="227">
        <v>10.5</v>
      </c>
      <c r="BF23" s="227">
        <v>10.5</v>
      </c>
      <c r="BG23" s="227">
        <v>10.5</v>
      </c>
      <c r="BH23" s="227">
        <v>10.5</v>
      </c>
      <c r="BI23" s="227">
        <v>10.5</v>
      </c>
      <c r="BJ23" s="227">
        <v>10.5</v>
      </c>
      <c r="BK23" s="227">
        <v>10.5</v>
      </c>
      <c r="BL23" s="227">
        <v>10.5</v>
      </c>
      <c r="BM23" s="227">
        <v>10.5</v>
      </c>
      <c r="BN23" s="227">
        <v>10.5</v>
      </c>
      <c r="BO23" s="227">
        <v>10.5</v>
      </c>
      <c r="BP23" s="227">
        <v>10.5</v>
      </c>
      <c r="BQ23" s="227">
        <v>6.5</v>
      </c>
      <c r="BR23" s="949"/>
      <c r="BS23" s="949"/>
      <c r="BT23" s="949"/>
      <c r="BU23" s="949"/>
      <c r="BV23" s="949"/>
      <c r="BW23" s="267"/>
      <c r="BX23" s="268"/>
      <c r="BY23" s="758"/>
      <c r="BZ23" s="758"/>
      <c r="CA23" s="758"/>
      <c r="CB23" s="758"/>
      <c r="CC23" s="758"/>
      <c r="CD23" s="758"/>
      <c r="CE23" s="409">
        <v>5</v>
      </c>
      <c r="CF23" s="409">
        <v>10.5</v>
      </c>
      <c r="CG23" s="409">
        <v>10.5</v>
      </c>
      <c r="CH23" s="409">
        <v>10.5</v>
      </c>
      <c r="CI23" s="409">
        <v>10.5</v>
      </c>
      <c r="CJ23" s="409">
        <v>10.5</v>
      </c>
      <c r="CK23" s="409">
        <v>10.5</v>
      </c>
      <c r="CL23" s="409">
        <v>10.5</v>
      </c>
      <c r="CM23" s="409">
        <v>10.5</v>
      </c>
      <c r="CN23" s="747">
        <v>10.5</v>
      </c>
      <c r="CO23" s="409">
        <v>10.5</v>
      </c>
      <c r="CP23" s="409">
        <v>10.5</v>
      </c>
      <c r="CQ23" s="409">
        <v>10.5</v>
      </c>
      <c r="CR23" s="409">
        <v>5</v>
      </c>
      <c r="CS23" s="249" t="s">
        <v>379</v>
      </c>
      <c r="CT23" s="249" t="s">
        <v>379</v>
      </c>
      <c r="CU23" s="249" t="s">
        <v>379</v>
      </c>
      <c r="CV23" s="249" t="s">
        <v>379</v>
      </c>
      <c r="CW23" s="249" t="s">
        <v>379</v>
      </c>
      <c r="CX23" s="249" t="s">
        <v>379</v>
      </c>
      <c r="CY23" s="249" t="s">
        <v>379</v>
      </c>
      <c r="CZ23" s="249" t="s">
        <v>379</v>
      </c>
      <c r="DA23" s="249" t="s">
        <v>379</v>
      </c>
      <c r="DB23" s="249" t="s">
        <v>379</v>
      </c>
      <c r="DC23" s="258" t="s">
        <v>379</v>
      </c>
      <c r="DD23" s="249"/>
      <c r="DE23" s="249" t="s">
        <v>379</v>
      </c>
      <c r="DF23" s="249" t="s">
        <v>379</v>
      </c>
      <c r="DG23" s="227">
        <v>5</v>
      </c>
      <c r="DH23" s="227">
        <v>10.5</v>
      </c>
      <c r="DI23" s="227">
        <v>10.5</v>
      </c>
      <c r="DJ23" s="227">
        <v>10.5</v>
      </c>
      <c r="DK23" s="227">
        <v>10.5</v>
      </c>
      <c r="DL23" s="227">
        <v>10.5</v>
      </c>
      <c r="DM23" s="227">
        <v>10.5</v>
      </c>
      <c r="DN23" s="227">
        <v>10.5</v>
      </c>
      <c r="DO23" s="227">
        <v>10.5</v>
      </c>
      <c r="DP23" s="227">
        <v>10.5</v>
      </c>
      <c r="DQ23" s="227">
        <v>10.5</v>
      </c>
      <c r="DR23" s="227">
        <v>10.5</v>
      </c>
      <c r="DS23" s="227">
        <v>10.5</v>
      </c>
      <c r="DT23" s="227">
        <v>10.5</v>
      </c>
      <c r="DU23" s="227">
        <v>5</v>
      </c>
      <c r="DV23" s="881"/>
      <c r="DW23" s="881"/>
      <c r="DX23" s="881"/>
      <c r="DY23" s="881"/>
      <c r="DZ23" s="881"/>
      <c r="EA23" s="881"/>
      <c r="EB23" s="881"/>
      <c r="EC23" s="881"/>
      <c r="ED23" s="881"/>
      <c r="EE23" s="881"/>
      <c r="EF23" s="267"/>
      <c r="EG23" s="268"/>
      <c r="EH23" s="888"/>
      <c r="EI23" s="304">
        <v>5</v>
      </c>
      <c r="EJ23" s="304">
        <v>10.5</v>
      </c>
      <c r="EK23" s="304">
        <v>10.5</v>
      </c>
      <c r="EL23" s="304">
        <v>10.5</v>
      </c>
      <c r="EM23" s="304">
        <v>10.5</v>
      </c>
      <c r="EN23" s="304">
        <v>10.5</v>
      </c>
      <c r="EO23" s="304">
        <v>10.5</v>
      </c>
      <c r="EP23" s="304">
        <v>10.5</v>
      </c>
      <c r="EQ23" s="304">
        <v>10.5</v>
      </c>
      <c r="ER23" s="304">
        <v>10.5</v>
      </c>
      <c r="ES23" s="304">
        <v>10.5</v>
      </c>
      <c r="ET23" s="304">
        <v>10.5</v>
      </c>
      <c r="EU23" s="304">
        <v>10.5</v>
      </c>
      <c r="EV23" s="304">
        <v>10.5</v>
      </c>
      <c r="EW23" s="304">
        <v>5</v>
      </c>
      <c r="EX23" s="888"/>
      <c r="EY23" s="888"/>
      <c r="EZ23" s="888"/>
      <c r="FA23" s="888"/>
      <c r="FB23" s="888"/>
      <c r="FC23" s="888"/>
      <c r="FD23" s="888"/>
      <c r="FE23" s="888"/>
      <c r="FF23" s="888"/>
      <c r="FG23" s="888"/>
      <c r="FH23" s="888"/>
      <c r="FI23" s="888"/>
      <c r="FJ23" s="888"/>
      <c r="FK23" s="229">
        <v>5</v>
      </c>
      <c r="FL23" s="227">
        <v>10.5</v>
      </c>
      <c r="FM23" s="227">
        <v>10.5</v>
      </c>
      <c r="FN23" s="227">
        <v>10.5</v>
      </c>
      <c r="FO23" s="227">
        <v>10.5</v>
      </c>
      <c r="FP23" s="227">
        <v>10.5</v>
      </c>
      <c r="FQ23" s="227">
        <v>10.5</v>
      </c>
      <c r="FR23" s="227">
        <v>10.5</v>
      </c>
      <c r="FS23" s="227">
        <v>10.5</v>
      </c>
      <c r="FT23" s="227">
        <v>10.5</v>
      </c>
      <c r="FU23" s="227">
        <v>10.5</v>
      </c>
      <c r="FV23" s="227">
        <v>10.5</v>
      </c>
      <c r="FW23" s="227">
        <v>10.5</v>
      </c>
      <c r="FX23" s="227">
        <v>10.5</v>
      </c>
      <c r="FY23" s="227">
        <v>5</v>
      </c>
      <c r="FZ23" s="758"/>
      <c r="GA23" s="758"/>
      <c r="GB23" s="758"/>
      <c r="GC23" s="758"/>
      <c r="GD23" s="758"/>
      <c r="GE23" s="758"/>
      <c r="GF23" s="758"/>
      <c r="GG23" s="758"/>
      <c r="GH23" s="758"/>
      <c r="GI23" s="758"/>
      <c r="GJ23" s="758"/>
      <c r="GK23" s="758"/>
      <c r="GL23" s="758"/>
      <c r="GM23" s="947">
        <v>5</v>
      </c>
      <c r="GN23" s="947">
        <v>10.5</v>
      </c>
      <c r="GO23" s="995">
        <v>10.5</v>
      </c>
      <c r="GP23" s="994">
        <v>10.5</v>
      </c>
      <c r="GQ23" s="995">
        <v>10.5</v>
      </c>
      <c r="GR23" s="995">
        <v>10.5</v>
      </c>
      <c r="GS23" s="995">
        <v>10.5</v>
      </c>
      <c r="GT23" s="995">
        <v>10.5</v>
      </c>
      <c r="GU23" s="995">
        <v>10.5</v>
      </c>
      <c r="GV23" s="995">
        <v>10.5</v>
      </c>
      <c r="GW23" s="995">
        <v>10.5</v>
      </c>
      <c r="GX23" s="995">
        <v>10.5</v>
      </c>
      <c r="GY23" s="995">
        <v>10.5</v>
      </c>
      <c r="GZ23" s="995">
        <v>10.5</v>
      </c>
      <c r="HA23" s="995">
        <v>5</v>
      </c>
      <c r="HB23" s="996"/>
      <c r="HC23" s="996"/>
      <c r="HD23" s="996"/>
      <c r="HE23" s="996"/>
      <c r="HF23" s="996"/>
      <c r="HG23" s="996"/>
      <c r="HH23" s="996"/>
      <c r="HI23" s="996"/>
      <c r="HJ23" s="996"/>
      <c r="HK23" s="996"/>
      <c r="HL23" s="996"/>
      <c r="HM23" s="996"/>
      <c r="HN23" s="996"/>
      <c r="HO23" s="227">
        <v>5</v>
      </c>
      <c r="HP23" s="227">
        <v>10.5</v>
      </c>
      <c r="HQ23" s="227">
        <v>10.5</v>
      </c>
      <c r="HR23" s="227">
        <v>10.5</v>
      </c>
      <c r="HS23" s="227">
        <v>10.5</v>
      </c>
      <c r="HT23" s="227">
        <v>10.5</v>
      </c>
      <c r="HU23" s="226">
        <v>10.5</v>
      </c>
      <c r="HV23" s="227">
        <v>10.5</v>
      </c>
      <c r="HW23" s="227">
        <v>10.5</v>
      </c>
      <c r="HX23" s="227">
        <v>10.5</v>
      </c>
      <c r="HY23" s="227">
        <v>10.5</v>
      </c>
      <c r="HZ23" s="227">
        <v>10.5</v>
      </c>
      <c r="IA23" s="227">
        <v>10.5</v>
      </c>
      <c r="IB23" s="227">
        <v>10.5</v>
      </c>
      <c r="IC23" s="227">
        <v>5.5</v>
      </c>
      <c r="ID23" s="1159"/>
      <c r="IE23" s="1159"/>
      <c r="IF23" s="1159"/>
      <c r="IG23" s="1159"/>
      <c r="IH23" s="1159"/>
      <c r="II23" s="1159"/>
      <c r="IJ23" s="1159"/>
      <c r="IK23" s="1159"/>
      <c r="IL23" s="1159"/>
      <c r="IM23" s="1159"/>
      <c r="IN23" s="1159"/>
      <c r="IO23" s="1159"/>
      <c r="IP23" s="1159"/>
      <c r="IQ23" s="995">
        <v>5</v>
      </c>
      <c r="IR23" s="995">
        <v>10.5</v>
      </c>
      <c r="IS23" s="1145">
        <v>10.5</v>
      </c>
      <c r="IT23" s="1146">
        <v>10.5</v>
      </c>
      <c r="IU23" s="1147">
        <v>10.5</v>
      </c>
      <c r="IV23" s="995">
        <v>10.5</v>
      </c>
      <c r="IW23" s="995">
        <v>10.5</v>
      </c>
      <c r="IX23" s="995">
        <v>10.5</v>
      </c>
      <c r="IY23" s="992">
        <v>10.5</v>
      </c>
      <c r="IZ23" s="994">
        <v>10.5</v>
      </c>
      <c r="JA23" s="995">
        <v>10.5</v>
      </c>
      <c r="JB23" s="473"/>
      <c r="JC23" s="1123">
        <v>8</v>
      </c>
      <c r="JD23" s="1123">
        <v>8</v>
      </c>
      <c r="JE23" s="1123">
        <v>8</v>
      </c>
      <c r="JF23" s="577">
        <v>8</v>
      </c>
      <c r="JG23" s="577">
        <v>8</v>
      </c>
      <c r="JH23" s="577"/>
      <c r="JI23" s="577"/>
      <c r="JJ23" s="577">
        <v>8</v>
      </c>
      <c r="JK23" s="577">
        <v>8</v>
      </c>
      <c r="JL23" s="577">
        <v>8</v>
      </c>
      <c r="JM23" s="577">
        <v>8</v>
      </c>
      <c r="JN23" s="577">
        <v>8</v>
      </c>
      <c r="JO23" s="474"/>
      <c r="JP23" s="1159"/>
      <c r="JQ23" s="1159"/>
      <c r="JR23" s="1159"/>
      <c r="JS23" s="227">
        <v>4</v>
      </c>
      <c r="JT23" s="227">
        <v>10.5</v>
      </c>
      <c r="JU23" s="227">
        <v>10.5</v>
      </c>
      <c r="JV23" s="227">
        <v>10.5</v>
      </c>
      <c r="JW23" s="227">
        <v>10.5</v>
      </c>
      <c r="JX23" s="227">
        <v>10.5</v>
      </c>
      <c r="JY23" s="227">
        <v>10.5</v>
      </c>
      <c r="JZ23" s="227">
        <v>10.5</v>
      </c>
      <c r="KA23" s="227">
        <v>10.5</v>
      </c>
      <c r="KB23" s="227">
        <v>10.5</v>
      </c>
      <c r="KC23" s="227">
        <v>10.5</v>
      </c>
      <c r="KD23" s="226">
        <v>10.5</v>
      </c>
      <c r="KE23" s="227">
        <v>10.5</v>
      </c>
      <c r="KF23" s="227">
        <v>10.5</v>
      </c>
      <c r="KG23" s="227">
        <v>6</v>
      </c>
      <c r="KH23" s="1230"/>
      <c r="KI23" s="1230"/>
      <c r="KJ23" s="1230"/>
      <c r="KK23" s="1230"/>
      <c r="KL23" s="1230"/>
      <c r="KM23" s="1230"/>
      <c r="KN23" s="1230"/>
      <c r="KO23" s="1230"/>
      <c r="KP23" s="1230"/>
      <c r="KQ23" s="1230"/>
      <c r="KR23" s="1230"/>
      <c r="KS23" s="1230"/>
      <c r="KT23" s="1230"/>
      <c r="KU23" s="466" t="s">
        <v>379</v>
      </c>
      <c r="KV23" s="467" t="s">
        <v>379</v>
      </c>
      <c r="KW23" s="1117">
        <v>5</v>
      </c>
      <c r="KX23" s="1117">
        <v>10.5</v>
      </c>
      <c r="KY23" s="1117">
        <v>10.5</v>
      </c>
      <c r="KZ23" s="1117">
        <v>10.5</v>
      </c>
      <c r="LA23" s="1117">
        <v>10.5</v>
      </c>
      <c r="LB23" s="1117">
        <v>10.5</v>
      </c>
      <c r="LC23" s="1117">
        <v>10.5</v>
      </c>
      <c r="LD23" s="1117">
        <v>10.5</v>
      </c>
      <c r="LE23" s="1117">
        <v>10.5</v>
      </c>
      <c r="LF23" s="1117">
        <v>10.5</v>
      </c>
      <c r="LG23" s="1117">
        <v>10.5</v>
      </c>
      <c r="LH23" s="1151">
        <v>10.5</v>
      </c>
      <c r="LI23" s="1120">
        <v>5</v>
      </c>
      <c r="LJ23" s="1159"/>
      <c r="LK23" s="1159"/>
      <c r="LL23" s="1159"/>
      <c r="LM23" s="1159"/>
      <c r="LN23" s="1159"/>
      <c r="LO23" s="1159"/>
      <c r="LP23" s="1159"/>
      <c r="LQ23" s="1159"/>
      <c r="LR23" s="1159"/>
      <c r="LS23" s="1159"/>
      <c r="LT23" s="1159"/>
      <c r="LU23" s="1159"/>
      <c r="LV23" s="1159"/>
      <c r="LW23" s="227">
        <v>4</v>
      </c>
      <c r="LX23" s="227">
        <v>10.5</v>
      </c>
      <c r="LY23" s="227">
        <v>10.5</v>
      </c>
      <c r="LZ23" s="227">
        <v>10.5</v>
      </c>
      <c r="MA23" s="227">
        <v>10.5</v>
      </c>
      <c r="MB23" s="227">
        <v>10.5</v>
      </c>
      <c r="MC23" s="227">
        <v>10.5</v>
      </c>
      <c r="MD23" s="227">
        <v>10.5</v>
      </c>
      <c r="ME23" s="227">
        <v>10.5</v>
      </c>
      <c r="MF23" s="227">
        <v>10.5</v>
      </c>
      <c r="MG23" s="227">
        <v>10.5</v>
      </c>
      <c r="MH23" s="227">
        <v>10.5</v>
      </c>
      <c r="MI23" s="227">
        <v>10.5</v>
      </c>
      <c r="MJ23" s="227">
        <v>10.5</v>
      </c>
      <c r="MK23" s="227">
        <v>6.5</v>
      </c>
      <c r="ML23" s="267"/>
      <c r="MM23" s="1159"/>
      <c r="MN23" s="1159"/>
      <c r="MO23" s="1159"/>
      <c r="MP23" s="1159"/>
      <c r="MQ23" s="1159"/>
      <c r="MR23" s="1159"/>
      <c r="MS23" s="1159"/>
      <c r="MT23" s="1159"/>
      <c r="MU23" s="1159"/>
      <c r="MV23" s="1159"/>
      <c r="MW23" s="1159"/>
      <c r="MX23" s="1159"/>
      <c r="MY23" s="1117">
        <v>5</v>
      </c>
      <c r="MZ23" s="1117">
        <v>10.5</v>
      </c>
      <c r="NA23" s="1117">
        <v>10.5</v>
      </c>
      <c r="NB23" s="1117">
        <v>10.5</v>
      </c>
      <c r="NC23" s="1117">
        <v>10.5</v>
      </c>
      <c r="ND23" s="1117">
        <v>10.5</v>
      </c>
      <c r="NE23" s="1117">
        <v>10.5</v>
      </c>
      <c r="NF23" s="1117">
        <v>10.5</v>
      </c>
      <c r="NG23" s="1117">
        <v>10.5</v>
      </c>
      <c r="NH23" s="1117">
        <v>10.5</v>
      </c>
      <c r="NI23" s="1117">
        <v>10.5</v>
      </c>
      <c r="NJ23" s="1117">
        <v>10.5</v>
      </c>
      <c r="NK23" s="1117">
        <v>10.5</v>
      </c>
      <c r="NL23" s="1117">
        <v>10.5</v>
      </c>
      <c r="NM23" s="1117">
        <v>5</v>
      </c>
      <c r="NN23" s="1159"/>
      <c r="NO23" s="1159"/>
      <c r="NP23" s="1159"/>
      <c r="NQ23" s="267"/>
      <c r="NR23" s="81">
        <f t="shared" si="1"/>
        <v>1907.5</v>
      </c>
      <c r="NS23" s="81"/>
      <c r="NT23" s="81"/>
      <c r="NU23" s="81"/>
      <c r="NV23" s="81"/>
      <c r="NW23" s="81"/>
      <c r="NX23" s="81"/>
      <c r="NY23" s="81"/>
      <c r="NZ23" s="81"/>
      <c r="OA23" s="81"/>
      <c r="OB23" s="81"/>
      <c r="OC23" s="81"/>
      <c r="OD23" s="81"/>
      <c r="OE23" s="81"/>
      <c r="OF23" s="81"/>
      <c r="OG23" s="81"/>
      <c r="OH23" s="81"/>
      <c r="OI23" s="81"/>
      <c r="OJ23" s="81"/>
      <c r="OK23" s="81"/>
      <c r="OL23" s="81"/>
      <c r="OM23" s="81"/>
      <c r="ON23" s="81"/>
      <c r="OO23" s="81"/>
      <c r="OP23" s="81"/>
      <c r="OQ23" s="81"/>
      <c r="OR23" s="81"/>
      <c r="OS23" s="81"/>
      <c r="OT23" s="81"/>
      <c r="OU23" s="81"/>
      <c r="OV23"/>
    </row>
    <row r="24" spans="1:412" ht="16.5" thickBot="1" x14ac:dyDescent="0.3">
      <c r="A24" s="1"/>
      <c r="B24" s="604" t="s">
        <v>704</v>
      </c>
      <c r="C24" s="604" t="str">
        <f t="shared" si="4"/>
        <v xml:space="preserve">Хасанов </v>
      </c>
      <c r="D24" s="604"/>
      <c r="E24" s="604"/>
      <c r="F24" s="597" t="s">
        <v>79</v>
      </c>
      <c r="G24" s="605">
        <v>225</v>
      </c>
      <c r="H24" s="605" t="s">
        <v>350</v>
      </c>
      <c r="I24" s="593"/>
      <c r="J24" s="370"/>
      <c r="K24" s="2"/>
      <c r="L24" s="2"/>
      <c r="M24" s="367"/>
      <c r="N24" s="367"/>
      <c r="O24" s="367"/>
      <c r="P24" s="367"/>
      <c r="Q24" s="268"/>
      <c r="R24" s="714"/>
      <c r="S24" s="714"/>
      <c r="T24" s="714"/>
      <c r="U24" s="714"/>
      <c r="V24" s="714"/>
      <c r="W24" s="714"/>
      <c r="X24" s="714"/>
      <c r="Y24" s="714"/>
      <c r="Z24" s="714"/>
      <c r="AA24" s="714"/>
      <c r="AB24" s="714"/>
      <c r="AC24" s="714"/>
      <c r="AD24" s="714"/>
      <c r="AE24" s="714"/>
      <c r="AF24" s="714"/>
      <c r="AG24" s="714"/>
      <c r="AH24" s="714">
        <v>10</v>
      </c>
      <c r="AI24" s="714">
        <v>10</v>
      </c>
      <c r="AJ24" s="714">
        <v>10</v>
      </c>
      <c r="AK24" s="714">
        <v>10</v>
      </c>
      <c r="AL24" s="714">
        <v>10</v>
      </c>
      <c r="AM24" s="714">
        <v>10</v>
      </c>
      <c r="AN24" s="714">
        <v>10</v>
      </c>
      <c r="AO24" s="714">
        <v>10</v>
      </c>
      <c r="AP24" s="714">
        <v>10</v>
      </c>
      <c r="AQ24" s="714">
        <v>10</v>
      </c>
      <c r="AR24" s="714">
        <v>10</v>
      </c>
      <c r="AS24" s="714">
        <v>10</v>
      </c>
      <c r="AT24" s="714">
        <v>10</v>
      </c>
      <c r="AU24" s="734">
        <v>10</v>
      </c>
      <c r="AV24" s="268">
        <v>10</v>
      </c>
      <c r="AW24" s="949">
        <v>10</v>
      </c>
      <c r="AX24" s="949">
        <v>10</v>
      </c>
      <c r="AY24" s="949">
        <v>10</v>
      </c>
      <c r="AZ24" s="949">
        <v>10</v>
      </c>
      <c r="BA24" s="949">
        <v>10</v>
      </c>
      <c r="BB24" s="949">
        <v>10</v>
      </c>
      <c r="BC24" s="949">
        <v>10</v>
      </c>
      <c r="BD24" s="949">
        <v>10</v>
      </c>
      <c r="BE24" s="949">
        <v>10</v>
      </c>
      <c r="BF24" s="949">
        <v>10</v>
      </c>
      <c r="BG24" s="949">
        <v>10</v>
      </c>
      <c r="BH24" s="949">
        <v>10</v>
      </c>
      <c r="BI24" s="949">
        <v>10</v>
      </c>
      <c r="BJ24" s="249" t="s">
        <v>379</v>
      </c>
      <c r="BK24" s="249" t="s">
        <v>379</v>
      </c>
      <c r="BL24" s="249" t="s">
        <v>379</v>
      </c>
      <c r="BM24" s="249" t="s">
        <v>379</v>
      </c>
      <c r="BN24" s="249" t="s">
        <v>379</v>
      </c>
      <c r="BO24" s="249" t="s">
        <v>379</v>
      </c>
      <c r="BP24" s="249" t="s">
        <v>379</v>
      </c>
      <c r="BQ24" s="249" t="s">
        <v>379</v>
      </c>
      <c r="BR24" s="249" t="s">
        <v>379</v>
      </c>
      <c r="BS24" s="249" t="s">
        <v>379</v>
      </c>
      <c r="BT24" s="249" t="s">
        <v>379</v>
      </c>
      <c r="BU24" s="249" t="s">
        <v>379</v>
      </c>
      <c r="BV24" s="249" t="s">
        <v>379</v>
      </c>
      <c r="BW24" s="253" t="s">
        <v>379</v>
      </c>
      <c r="BX24" s="268"/>
      <c r="BY24" s="758"/>
      <c r="BZ24" s="758"/>
      <c r="CA24" s="758"/>
      <c r="CB24" s="758"/>
      <c r="CC24" s="758"/>
      <c r="CD24" s="758"/>
      <c r="CE24" s="758"/>
      <c r="CF24" s="758"/>
      <c r="CG24" s="758"/>
      <c r="CH24" s="758"/>
      <c r="CI24" s="758"/>
      <c r="CJ24" s="758"/>
      <c r="CK24" s="758"/>
      <c r="CL24" s="758">
        <v>10</v>
      </c>
      <c r="CM24" s="758">
        <v>10</v>
      </c>
      <c r="CN24" s="758">
        <v>10</v>
      </c>
      <c r="CO24" s="758">
        <v>10</v>
      </c>
      <c r="CP24" s="758">
        <v>10</v>
      </c>
      <c r="CQ24" s="758">
        <v>10</v>
      </c>
      <c r="CR24" s="758">
        <v>10</v>
      </c>
      <c r="CS24" s="758">
        <v>10</v>
      </c>
      <c r="CT24" s="758">
        <v>10</v>
      </c>
      <c r="CU24" s="758">
        <v>10</v>
      </c>
      <c r="CV24" s="758">
        <v>10</v>
      </c>
      <c r="CW24" s="758">
        <v>10</v>
      </c>
      <c r="CX24" s="758">
        <v>10</v>
      </c>
      <c r="CY24" s="758">
        <v>10</v>
      </c>
      <c r="CZ24" s="758">
        <v>10</v>
      </c>
      <c r="DA24" s="758">
        <v>10</v>
      </c>
      <c r="DB24" s="836">
        <v>10</v>
      </c>
      <c r="DC24" s="268">
        <v>10</v>
      </c>
      <c r="DD24" s="881">
        <v>10</v>
      </c>
      <c r="DE24" s="881">
        <v>10</v>
      </c>
      <c r="DF24" s="881">
        <v>10</v>
      </c>
      <c r="DG24" s="881">
        <v>10</v>
      </c>
      <c r="DH24" s="881">
        <v>10</v>
      </c>
      <c r="DI24" s="881">
        <v>10</v>
      </c>
      <c r="DJ24" s="881">
        <v>10</v>
      </c>
      <c r="DK24" s="881">
        <v>10</v>
      </c>
      <c r="DL24" s="881">
        <v>10</v>
      </c>
      <c r="DM24" s="881">
        <v>10</v>
      </c>
      <c r="DN24" s="881"/>
      <c r="DO24" s="881"/>
      <c r="DP24" s="881"/>
      <c r="DQ24" s="881"/>
      <c r="DR24" s="881"/>
      <c r="DS24" s="881"/>
      <c r="DT24" s="881"/>
      <c r="DU24" s="881"/>
      <c r="DV24" s="881"/>
      <c r="DW24" s="881"/>
      <c r="DX24" s="881"/>
      <c r="DY24" s="881"/>
      <c r="DZ24" s="881"/>
      <c r="EA24" s="881"/>
      <c r="EB24" s="881"/>
      <c r="EC24" s="881"/>
      <c r="ED24" s="881"/>
      <c r="EE24" s="881"/>
      <c r="EF24" s="267"/>
      <c r="EG24" s="268"/>
      <c r="EH24" s="888"/>
      <c r="EI24" s="888"/>
      <c r="EJ24" s="888"/>
      <c r="EK24" s="888"/>
      <c r="EL24" s="888"/>
      <c r="EM24" s="888"/>
      <c r="EN24" s="888"/>
      <c r="EO24" s="888"/>
      <c r="EP24" s="888">
        <v>10</v>
      </c>
      <c r="EQ24" s="888">
        <v>10</v>
      </c>
      <c r="ER24" s="888">
        <v>10</v>
      </c>
      <c r="ES24" s="888">
        <v>10</v>
      </c>
      <c r="ET24" s="888">
        <v>10</v>
      </c>
      <c r="EU24" s="888">
        <v>10</v>
      </c>
      <c r="EV24" s="888">
        <v>10</v>
      </c>
      <c r="EW24" s="888">
        <v>10</v>
      </c>
      <c r="EX24" s="888">
        <v>10</v>
      </c>
      <c r="EY24" s="888">
        <v>10</v>
      </c>
      <c r="EZ24" s="888">
        <v>10</v>
      </c>
      <c r="FA24" s="888">
        <v>10</v>
      </c>
      <c r="FB24" s="888">
        <v>10</v>
      </c>
      <c r="FC24" s="888">
        <v>10</v>
      </c>
      <c r="FD24" s="888">
        <v>10</v>
      </c>
      <c r="FE24" s="888">
        <v>10</v>
      </c>
      <c r="FF24" s="888">
        <v>10</v>
      </c>
      <c r="FG24" s="888">
        <v>10</v>
      </c>
      <c r="FH24" s="888">
        <v>10</v>
      </c>
      <c r="FI24" s="888">
        <v>10</v>
      </c>
      <c r="FJ24" s="888">
        <v>10</v>
      </c>
      <c r="FK24" s="267">
        <v>10</v>
      </c>
      <c r="FL24" s="888">
        <v>10</v>
      </c>
      <c r="FM24" s="758">
        <v>10</v>
      </c>
      <c r="FN24" s="758">
        <v>10</v>
      </c>
      <c r="FO24" s="758">
        <v>10</v>
      </c>
      <c r="FP24" s="758">
        <v>10</v>
      </c>
      <c r="FQ24" s="758">
        <v>10</v>
      </c>
      <c r="FR24" s="758"/>
      <c r="FS24" s="758"/>
      <c r="FT24" s="758"/>
      <c r="FU24" s="758"/>
      <c r="FV24" s="758"/>
      <c r="FW24" s="758"/>
      <c r="FX24" s="758"/>
      <c r="FY24" s="758"/>
      <c r="FZ24" s="758"/>
      <c r="GA24" s="758"/>
      <c r="GB24" s="758"/>
      <c r="GC24" s="758"/>
      <c r="GD24" s="758"/>
      <c r="GE24" s="758"/>
      <c r="GF24" s="758"/>
      <c r="GG24" s="758"/>
      <c r="GH24" s="758"/>
      <c r="GI24" s="758"/>
      <c r="GJ24" s="758"/>
      <c r="GK24" s="758"/>
      <c r="GL24" s="758"/>
      <c r="GM24" s="758"/>
      <c r="GN24" s="758"/>
      <c r="GO24" s="836"/>
      <c r="GP24" s="268"/>
      <c r="GQ24" s="996"/>
      <c r="GR24" s="996"/>
      <c r="GS24" s="996"/>
      <c r="GT24" s="996">
        <v>10</v>
      </c>
      <c r="GU24" s="996">
        <v>10</v>
      </c>
      <c r="GV24" s="996">
        <v>10</v>
      </c>
      <c r="GW24" s="996">
        <v>10</v>
      </c>
      <c r="GX24" s="996">
        <v>10</v>
      </c>
      <c r="GY24" s="996">
        <v>10</v>
      </c>
      <c r="GZ24" s="996">
        <v>10</v>
      </c>
      <c r="HA24" s="996">
        <v>10</v>
      </c>
      <c r="HB24" s="996">
        <v>10</v>
      </c>
      <c r="HC24" s="996">
        <v>10</v>
      </c>
      <c r="HD24" s="996">
        <v>10</v>
      </c>
      <c r="HE24" s="996">
        <v>10</v>
      </c>
      <c r="HF24" s="996">
        <v>10</v>
      </c>
      <c r="HG24" s="996">
        <v>10</v>
      </c>
      <c r="HH24" s="996">
        <v>10</v>
      </c>
      <c r="HI24" s="996">
        <v>10</v>
      </c>
      <c r="HJ24" s="996">
        <v>10</v>
      </c>
      <c r="HK24" s="996">
        <v>10</v>
      </c>
      <c r="HL24" s="996">
        <v>10</v>
      </c>
      <c r="HM24" s="996">
        <v>10</v>
      </c>
      <c r="HN24" s="996">
        <v>10</v>
      </c>
      <c r="HO24" s="996">
        <v>10</v>
      </c>
      <c r="HP24" s="996">
        <v>10</v>
      </c>
      <c r="HQ24" s="996">
        <v>10</v>
      </c>
      <c r="HR24" s="996">
        <v>10</v>
      </c>
      <c r="HS24" s="996">
        <v>10</v>
      </c>
      <c r="HT24" s="1159">
        <v>10</v>
      </c>
      <c r="HU24" s="268">
        <v>10</v>
      </c>
      <c r="HV24" s="1159"/>
      <c r="HW24" s="1159"/>
      <c r="HX24" s="1159"/>
      <c r="HY24" s="1159"/>
      <c r="HZ24" s="1159"/>
      <c r="IA24" s="1159"/>
      <c r="IB24" s="1159"/>
      <c r="IC24" s="1159"/>
      <c r="ID24" s="1159"/>
      <c r="IE24" s="1159"/>
      <c r="IF24" s="1159"/>
      <c r="IG24" s="1159"/>
      <c r="IH24" s="249" t="s">
        <v>379</v>
      </c>
      <c r="II24" s="249" t="s">
        <v>379</v>
      </c>
      <c r="IJ24" s="249" t="s">
        <v>379</v>
      </c>
      <c r="IK24" s="249" t="s">
        <v>379</v>
      </c>
      <c r="IL24" s="249" t="s">
        <v>379</v>
      </c>
      <c r="IM24" s="249" t="s">
        <v>379</v>
      </c>
      <c r="IN24" s="249" t="s">
        <v>379</v>
      </c>
      <c r="IO24" s="249" t="s">
        <v>379</v>
      </c>
      <c r="IP24" s="249" t="s">
        <v>379</v>
      </c>
      <c r="IQ24" s="249" t="s">
        <v>379</v>
      </c>
      <c r="IR24" s="249" t="s">
        <v>379</v>
      </c>
      <c r="IS24" s="249" t="s">
        <v>379</v>
      </c>
      <c r="IT24" s="249" t="s">
        <v>379</v>
      </c>
      <c r="IU24" s="249" t="s">
        <v>379</v>
      </c>
      <c r="IV24" s="249" t="s">
        <v>379</v>
      </c>
      <c r="IW24" s="249" t="s">
        <v>379</v>
      </c>
      <c r="IX24" s="1159">
        <v>10</v>
      </c>
      <c r="IY24" s="267">
        <v>10</v>
      </c>
      <c r="IZ24" s="1142">
        <v>10</v>
      </c>
      <c r="JA24" s="1143">
        <v>10</v>
      </c>
      <c r="JB24" s="1144">
        <v>10</v>
      </c>
      <c r="JC24" s="1159">
        <v>10</v>
      </c>
      <c r="JD24" s="1159">
        <v>10</v>
      </c>
      <c r="JE24" s="1159">
        <v>10</v>
      </c>
      <c r="JF24" s="1159">
        <v>10</v>
      </c>
      <c r="JG24" s="1159">
        <v>10</v>
      </c>
      <c r="JH24" s="1159">
        <v>10</v>
      </c>
      <c r="JI24" s="1159">
        <v>10</v>
      </c>
      <c r="JJ24" s="1159">
        <v>10</v>
      </c>
      <c r="JK24" s="1159">
        <v>10</v>
      </c>
      <c r="JL24" s="1159">
        <v>10</v>
      </c>
      <c r="JM24" s="1159">
        <v>10</v>
      </c>
      <c r="JN24" s="1159">
        <v>10</v>
      </c>
      <c r="JO24" s="1159">
        <v>10</v>
      </c>
      <c r="JP24" s="1159">
        <v>10</v>
      </c>
      <c r="JQ24" s="1159">
        <v>10</v>
      </c>
      <c r="JR24" s="1159">
        <v>10</v>
      </c>
      <c r="JS24" s="1159">
        <v>10</v>
      </c>
      <c r="JT24" s="1159">
        <v>10</v>
      </c>
      <c r="JU24" s="1159">
        <v>10</v>
      </c>
      <c r="JV24" s="1159">
        <v>10</v>
      </c>
      <c r="JW24" s="1159">
        <v>10</v>
      </c>
      <c r="JX24" s="1159">
        <v>10</v>
      </c>
      <c r="JY24" s="1159">
        <v>10</v>
      </c>
      <c r="JZ24" s="1159"/>
      <c r="KA24" s="1159"/>
      <c r="KB24" s="1159"/>
      <c r="KC24" s="1230"/>
      <c r="KD24" s="268"/>
      <c r="KE24" s="1230"/>
      <c r="KF24" s="1230"/>
      <c r="KG24" s="1230"/>
      <c r="KH24" s="1230"/>
      <c r="KI24" s="1230"/>
      <c r="KJ24" s="1230"/>
      <c r="KK24" s="1230"/>
      <c r="KL24" s="1230"/>
      <c r="KM24" s="1230"/>
      <c r="KN24" s="1230"/>
      <c r="KO24" s="1230"/>
      <c r="KP24" s="1230"/>
      <c r="KQ24" s="1230"/>
      <c r="KR24" s="1230"/>
      <c r="KS24" s="1230"/>
      <c r="KT24" s="1230"/>
      <c r="KU24" s="1230"/>
      <c r="KV24" s="1230"/>
      <c r="KW24" s="1230"/>
      <c r="KX24" s="1230"/>
      <c r="KY24" s="1230"/>
      <c r="KZ24" s="1230"/>
      <c r="LA24" s="1230"/>
      <c r="LB24" s="1230">
        <v>10</v>
      </c>
      <c r="LC24" s="1230">
        <v>10</v>
      </c>
      <c r="LD24" s="1234">
        <v>10.5</v>
      </c>
      <c r="LE24" s="1234">
        <v>10.5</v>
      </c>
      <c r="LF24" s="1234">
        <v>10.5</v>
      </c>
      <c r="LG24" s="1234">
        <v>10.5</v>
      </c>
      <c r="LH24" s="1151">
        <v>10.5</v>
      </c>
      <c r="LI24" s="268">
        <v>10</v>
      </c>
      <c r="LJ24" s="1159">
        <v>10</v>
      </c>
      <c r="LK24" s="1159">
        <v>10</v>
      </c>
      <c r="LL24" s="1159">
        <v>10</v>
      </c>
      <c r="LM24" s="1159">
        <v>10</v>
      </c>
      <c r="LN24" s="1159">
        <v>10</v>
      </c>
      <c r="LO24" s="1159">
        <v>10</v>
      </c>
      <c r="LP24" s="1159">
        <v>10</v>
      </c>
      <c r="LQ24" s="1159">
        <v>10</v>
      </c>
      <c r="LR24" s="1159">
        <v>10</v>
      </c>
      <c r="LS24" s="1159">
        <v>10</v>
      </c>
      <c r="LT24" s="1159">
        <v>10</v>
      </c>
      <c r="LU24" s="1159">
        <v>10</v>
      </c>
      <c r="LV24" s="1159">
        <v>10</v>
      </c>
      <c r="LW24" s="1159">
        <v>10</v>
      </c>
      <c r="LX24" s="1159">
        <v>10</v>
      </c>
      <c r="LY24" s="1159">
        <v>10</v>
      </c>
      <c r="LZ24" s="1159">
        <v>10</v>
      </c>
      <c r="MA24" s="1159">
        <v>10</v>
      </c>
      <c r="MB24" s="1159">
        <v>10</v>
      </c>
      <c r="MC24" s="1159">
        <v>10</v>
      </c>
      <c r="MD24" s="1159"/>
      <c r="ME24" s="1159"/>
      <c r="MF24" s="1159"/>
      <c r="MG24" s="1159"/>
      <c r="MH24" s="1159"/>
      <c r="MI24" s="1159"/>
      <c r="MJ24" s="1159"/>
      <c r="MK24" s="1159"/>
      <c r="ML24" s="267"/>
      <c r="MM24" s="1159"/>
      <c r="MN24" s="1159"/>
      <c r="MO24" s="1159"/>
      <c r="MP24" s="1159"/>
      <c r="MQ24" s="1159"/>
      <c r="MR24" s="1159"/>
      <c r="MS24" s="1159"/>
      <c r="MT24" s="1159"/>
      <c r="MU24" s="1159"/>
      <c r="MV24" s="1159"/>
      <c r="MW24" s="1159"/>
      <c r="MX24" s="1159"/>
      <c r="MY24" s="1159"/>
      <c r="MZ24" s="1159"/>
      <c r="NA24" s="1159"/>
      <c r="NB24" s="1159"/>
      <c r="NC24" s="1159"/>
      <c r="ND24" s="1159"/>
      <c r="NE24" s="1159"/>
      <c r="NF24" s="1159">
        <v>10</v>
      </c>
      <c r="NG24" s="1159">
        <v>10</v>
      </c>
      <c r="NH24" s="1159">
        <v>10</v>
      </c>
      <c r="NI24" s="1159">
        <v>10</v>
      </c>
      <c r="NJ24" s="1159">
        <v>10</v>
      </c>
      <c r="NK24" s="1159">
        <v>10</v>
      </c>
      <c r="NL24" s="1159">
        <v>10</v>
      </c>
      <c r="NM24" s="1159">
        <v>10</v>
      </c>
      <c r="NN24" s="1159">
        <v>10</v>
      </c>
      <c r="NO24" s="1159">
        <v>10</v>
      </c>
      <c r="NP24" s="1159">
        <v>10</v>
      </c>
      <c r="NQ24" s="267">
        <v>10</v>
      </c>
      <c r="NR24" s="81">
        <f t="shared" si="1"/>
        <v>1802.5</v>
      </c>
      <c r="NS24" s="81"/>
      <c r="NT24" s="81"/>
      <c r="NU24" s="81"/>
      <c r="NV24" s="81"/>
      <c r="NW24" s="81"/>
      <c r="NX24" s="81"/>
      <c r="NY24" s="81"/>
      <c r="NZ24" s="81"/>
      <c r="OA24" s="81"/>
      <c r="OB24" s="81"/>
      <c r="OC24" s="81"/>
      <c r="OD24" s="81"/>
      <c r="OE24" s="81"/>
      <c r="OF24" s="81"/>
      <c r="OG24" s="81"/>
      <c r="OH24" s="81"/>
      <c r="OI24" s="81"/>
      <c r="OJ24" s="81"/>
      <c r="OK24" s="81"/>
      <c r="OL24" s="81"/>
      <c r="OM24" s="81"/>
      <c r="ON24" s="81"/>
      <c r="OO24" s="81"/>
      <c r="OP24" s="81"/>
      <c r="OQ24" s="81"/>
      <c r="OR24" s="81"/>
      <c r="OS24" s="81"/>
      <c r="OT24" s="81"/>
      <c r="OU24" s="81"/>
      <c r="OV24"/>
    </row>
    <row r="25" spans="1:412" ht="16.5" thickBot="1" x14ac:dyDescent="0.3">
      <c r="A25" s="1"/>
      <c r="B25" s="604" t="s">
        <v>80</v>
      </c>
      <c r="C25" s="604" t="str">
        <f t="shared" si="4"/>
        <v xml:space="preserve">Захаров </v>
      </c>
      <c r="D25" s="604"/>
      <c r="E25" s="604"/>
      <c r="F25" s="597" t="s">
        <v>79</v>
      </c>
      <c r="G25" s="605">
        <v>225</v>
      </c>
      <c r="H25" s="605" t="s">
        <v>351</v>
      </c>
      <c r="I25" s="593"/>
      <c r="J25" s="370"/>
      <c r="K25" s="2"/>
      <c r="L25" s="2"/>
      <c r="M25" s="367"/>
      <c r="N25" s="367"/>
      <c r="O25" s="367"/>
      <c r="P25" s="367"/>
      <c r="Q25" s="268">
        <v>10</v>
      </c>
      <c r="R25" s="714">
        <v>10</v>
      </c>
      <c r="S25" s="714">
        <v>10</v>
      </c>
      <c r="T25" s="714">
        <v>10</v>
      </c>
      <c r="U25" s="714">
        <v>10</v>
      </c>
      <c r="V25" s="714">
        <v>10</v>
      </c>
      <c r="W25" s="714">
        <v>10</v>
      </c>
      <c r="X25" s="714">
        <v>10</v>
      </c>
      <c r="Y25" s="714">
        <v>10</v>
      </c>
      <c r="Z25" s="714">
        <v>10</v>
      </c>
      <c r="AA25" s="714">
        <v>10</v>
      </c>
      <c r="AB25" s="714">
        <v>10</v>
      </c>
      <c r="AC25" s="714">
        <v>10</v>
      </c>
      <c r="AD25" s="714">
        <v>10</v>
      </c>
      <c r="AE25" s="714">
        <v>10</v>
      </c>
      <c r="AF25" s="714">
        <v>10</v>
      </c>
      <c r="AG25" s="747">
        <v>10</v>
      </c>
      <c r="AH25" s="714"/>
      <c r="AI25" s="714"/>
      <c r="AJ25" s="714"/>
      <c r="AK25" s="714"/>
      <c r="AL25" s="714"/>
      <c r="AM25" s="714"/>
      <c r="AN25" s="714"/>
      <c r="AO25" s="714"/>
      <c r="AP25" s="714"/>
      <c r="AQ25" s="714"/>
      <c r="AR25" s="714"/>
      <c r="AS25" s="714"/>
      <c r="AT25" s="714"/>
      <c r="AU25" s="734"/>
      <c r="AV25" s="258" t="s">
        <v>379</v>
      </c>
      <c r="AW25" s="249" t="s">
        <v>379</v>
      </c>
      <c r="AX25" s="249" t="s">
        <v>379</v>
      </c>
      <c r="AY25" s="249" t="s">
        <v>379</v>
      </c>
      <c r="AZ25" s="249" t="s">
        <v>379</v>
      </c>
      <c r="BA25" s="249" t="s">
        <v>379</v>
      </c>
      <c r="BB25" s="249" t="s">
        <v>379</v>
      </c>
      <c r="BC25" s="249" t="s">
        <v>379</v>
      </c>
      <c r="BD25" s="249" t="s">
        <v>379</v>
      </c>
      <c r="BE25" s="249" t="s">
        <v>379</v>
      </c>
      <c r="BF25" s="249" t="s">
        <v>379</v>
      </c>
      <c r="BG25" s="249" t="s">
        <v>379</v>
      </c>
      <c r="BH25" s="249" t="s">
        <v>379</v>
      </c>
      <c r="BI25" s="249" t="s">
        <v>379</v>
      </c>
      <c r="BJ25" s="949">
        <v>10</v>
      </c>
      <c r="BK25" s="949">
        <v>10</v>
      </c>
      <c r="BL25" s="949">
        <v>10</v>
      </c>
      <c r="BM25" s="949">
        <v>10</v>
      </c>
      <c r="BN25" s="949">
        <v>10</v>
      </c>
      <c r="BO25" s="949">
        <v>10</v>
      </c>
      <c r="BP25" s="949">
        <v>10</v>
      </c>
      <c r="BQ25" s="949">
        <v>10</v>
      </c>
      <c r="BR25" s="949">
        <v>10</v>
      </c>
      <c r="BS25" s="949">
        <v>10</v>
      </c>
      <c r="BT25" s="949">
        <v>10</v>
      </c>
      <c r="BU25" s="949">
        <v>10</v>
      </c>
      <c r="BV25" s="949">
        <v>10</v>
      </c>
      <c r="BW25" s="267">
        <v>10</v>
      </c>
      <c r="BX25" s="268">
        <v>10</v>
      </c>
      <c r="BY25" s="758">
        <v>10</v>
      </c>
      <c r="BZ25" s="758">
        <v>10</v>
      </c>
      <c r="CA25" s="758">
        <v>10</v>
      </c>
      <c r="CB25" s="758">
        <v>10</v>
      </c>
      <c r="CC25" s="758">
        <v>10</v>
      </c>
      <c r="CD25" s="758">
        <v>10</v>
      </c>
      <c r="CE25" s="758">
        <v>10</v>
      </c>
      <c r="CF25" s="758">
        <v>10</v>
      </c>
      <c r="CG25" s="758">
        <v>10</v>
      </c>
      <c r="CH25" s="758">
        <v>10</v>
      </c>
      <c r="CI25" s="758">
        <v>10</v>
      </c>
      <c r="CJ25" s="758">
        <v>10</v>
      </c>
      <c r="CK25" s="758">
        <v>10</v>
      </c>
      <c r="CL25" s="758"/>
      <c r="CM25" s="758"/>
      <c r="CN25" s="758"/>
      <c r="CO25" s="758"/>
      <c r="CP25" s="758"/>
      <c r="CQ25" s="758"/>
      <c r="CR25" s="758"/>
      <c r="CS25" s="758"/>
      <c r="CT25" s="758"/>
      <c r="CU25" s="758"/>
      <c r="CV25" s="758"/>
      <c r="CW25" s="758"/>
      <c r="CX25" s="758"/>
      <c r="CY25" s="758"/>
      <c r="CZ25" s="758"/>
      <c r="DA25" s="758"/>
      <c r="DB25" s="836"/>
      <c r="DC25" s="268"/>
      <c r="DD25" s="881"/>
      <c r="DE25" s="881"/>
      <c r="DF25" s="881"/>
      <c r="DG25" s="881"/>
      <c r="DH25" s="881"/>
      <c r="DI25" s="881"/>
      <c r="DJ25" s="881"/>
      <c r="DK25" s="881"/>
      <c r="DL25" s="881"/>
      <c r="DM25" s="881"/>
      <c r="DN25" s="881">
        <v>10</v>
      </c>
      <c r="DO25" s="881">
        <v>10</v>
      </c>
      <c r="DP25" s="881">
        <v>10</v>
      </c>
      <c r="DQ25" s="881">
        <v>10</v>
      </c>
      <c r="DR25" s="881">
        <v>10</v>
      </c>
      <c r="DS25" s="881">
        <v>10</v>
      </c>
      <c r="DT25" s="881">
        <v>10</v>
      </c>
      <c r="DU25" s="881">
        <v>10</v>
      </c>
      <c r="DV25" s="881">
        <v>10</v>
      </c>
      <c r="DW25" s="881">
        <v>10</v>
      </c>
      <c r="DX25" s="881">
        <v>10</v>
      </c>
      <c r="DY25" s="881">
        <v>10</v>
      </c>
      <c r="DZ25" s="881">
        <v>10</v>
      </c>
      <c r="EA25" s="881">
        <v>10</v>
      </c>
      <c r="EB25" s="881">
        <v>10</v>
      </c>
      <c r="EC25" s="881">
        <v>10</v>
      </c>
      <c r="ED25" s="881">
        <v>10</v>
      </c>
      <c r="EE25" s="881">
        <v>10</v>
      </c>
      <c r="EF25" s="267">
        <v>10</v>
      </c>
      <c r="EG25" s="268">
        <v>10</v>
      </c>
      <c r="EH25" s="888">
        <v>10</v>
      </c>
      <c r="EI25" s="888">
        <v>10</v>
      </c>
      <c r="EJ25" s="888">
        <v>10</v>
      </c>
      <c r="EK25" s="888">
        <v>10</v>
      </c>
      <c r="EL25" s="888">
        <v>10</v>
      </c>
      <c r="EM25" s="888">
        <v>10</v>
      </c>
      <c r="EN25" s="888">
        <v>10</v>
      </c>
      <c r="EO25" s="888">
        <v>10</v>
      </c>
      <c r="EP25" s="888"/>
      <c r="EQ25" s="888"/>
      <c r="ER25" s="888"/>
      <c r="ES25" s="888"/>
      <c r="ET25" s="888"/>
      <c r="EU25" s="888"/>
      <c r="EV25" s="888"/>
      <c r="EW25" s="888"/>
      <c r="EX25" s="888"/>
      <c r="EY25" s="888"/>
      <c r="EZ25" s="888"/>
      <c r="FA25" s="888"/>
      <c r="FB25" s="888"/>
      <c r="FC25" s="888"/>
      <c r="FD25" s="888"/>
      <c r="FE25" s="888"/>
      <c r="FF25" s="888"/>
      <c r="FG25" s="888"/>
      <c r="FH25" s="888"/>
      <c r="FI25" s="888"/>
      <c r="FJ25" s="888"/>
      <c r="FK25" s="267"/>
      <c r="FL25" s="888"/>
      <c r="FM25" s="758"/>
      <c r="FN25" s="758"/>
      <c r="FO25" s="758"/>
      <c r="FP25" s="758"/>
      <c r="FQ25" s="758"/>
      <c r="FR25" s="758">
        <v>10</v>
      </c>
      <c r="FS25" s="758">
        <v>10</v>
      </c>
      <c r="FT25" s="758">
        <v>10</v>
      </c>
      <c r="FU25" s="758">
        <v>10</v>
      </c>
      <c r="FV25" s="758">
        <v>10</v>
      </c>
      <c r="FW25" s="758">
        <v>10</v>
      </c>
      <c r="FX25" s="758">
        <v>10</v>
      </c>
      <c r="FY25" s="758">
        <v>10</v>
      </c>
      <c r="FZ25" s="758">
        <v>10</v>
      </c>
      <c r="GA25" s="758">
        <v>10</v>
      </c>
      <c r="GB25" s="758">
        <v>10</v>
      </c>
      <c r="GC25" s="758">
        <v>10</v>
      </c>
      <c r="GD25" s="758">
        <v>10</v>
      </c>
      <c r="GE25" s="758">
        <v>10</v>
      </c>
      <c r="GF25" s="758">
        <v>10</v>
      </c>
      <c r="GG25" s="758">
        <v>10</v>
      </c>
      <c r="GH25" s="758">
        <v>10</v>
      </c>
      <c r="GI25" s="758">
        <v>10</v>
      </c>
      <c r="GJ25" s="758">
        <v>10</v>
      </c>
      <c r="GK25" s="758">
        <v>10</v>
      </c>
      <c r="GL25" s="758">
        <v>10</v>
      </c>
      <c r="GM25" s="758">
        <v>10</v>
      </c>
      <c r="GN25" s="758">
        <v>10</v>
      </c>
      <c r="GO25" s="836">
        <v>10</v>
      </c>
      <c r="GP25" s="268">
        <v>10</v>
      </c>
      <c r="GQ25" s="996">
        <v>10</v>
      </c>
      <c r="GR25" s="996">
        <v>10</v>
      </c>
      <c r="GS25" s="996">
        <v>10</v>
      </c>
      <c r="GT25" s="996"/>
      <c r="GU25" s="996"/>
      <c r="GV25" s="996"/>
      <c r="GW25" s="996"/>
      <c r="GX25" s="996"/>
      <c r="GY25" s="996"/>
      <c r="GZ25" s="996"/>
      <c r="HA25" s="996"/>
      <c r="HB25" s="996"/>
      <c r="HC25" s="996"/>
      <c r="HD25" s="996"/>
      <c r="HE25" s="996"/>
      <c r="HF25" s="996"/>
      <c r="HG25" s="996"/>
      <c r="HH25" s="996"/>
      <c r="HI25" s="996"/>
      <c r="HJ25" s="996"/>
      <c r="HK25" s="996"/>
      <c r="HL25" s="996"/>
      <c r="HM25" s="996"/>
      <c r="HN25" s="996"/>
      <c r="HO25" s="996"/>
      <c r="HP25" s="996"/>
      <c r="HQ25" s="996"/>
      <c r="HR25" s="996"/>
      <c r="HS25" s="996"/>
      <c r="HT25" s="1159"/>
      <c r="HU25" s="268"/>
      <c r="HV25" s="1159">
        <v>10</v>
      </c>
      <c r="HW25" s="1159">
        <v>10</v>
      </c>
      <c r="HX25" s="1159">
        <v>10</v>
      </c>
      <c r="HY25" s="1159">
        <v>10</v>
      </c>
      <c r="HZ25" s="1159">
        <v>10</v>
      </c>
      <c r="IA25" s="1159">
        <v>10</v>
      </c>
      <c r="IB25" s="1159">
        <v>10</v>
      </c>
      <c r="IC25" s="1159">
        <v>10</v>
      </c>
      <c r="ID25" s="1159">
        <v>10</v>
      </c>
      <c r="IE25" s="1159">
        <v>10</v>
      </c>
      <c r="IF25" s="1159">
        <v>10</v>
      </c>
      <c r="IG25" s="1159">
        <v>10</v>
      </c>
      <c r="IH25" s="1159">
        <v>10</v>
      </c>
      <c r="II25" s="1159">
        <v>10</v>
      </c>
      <c r="IJ25" s="1159">
        <v>10</v>
      </c>
      <c r="IK25" s="1159">
        <v>10</v>
      </c>
      <c r="IL25" s="1142">
        <v>10</v>
      </c>
      <c r="IM25" s="1143">
        <v>10</v>
      </c>
      <c r="IN25" s="1144">
        <v>10</v>
      </c>
      <c r="IO25" s="1159">
        <v>10</v>
      </c>
      <c r="IP25" s="1159">
        <v>10</v>
      </c>
      <c r="IQ25" s="1159">
        <v>10</v>
      </c>
      <c r="IR25" s="1159">
        <v>10</v>
      </c>
      <c r="IS25" s="1159">
        <v>10</v>
      </c>
      <c r="IT25" s="1159">
        <v>10</v>
      </c>
      <c r="IU25" s="1159">
        <v>10</v>
      </c>
      <c r="IV25" s="1159">
        <v>10</v>
      </c>
      <c r="IW25" s="1159">
        <v>10</v>
      </c>
      <c r="IX25" s="1159"/>
      <c r="IY25" s="267"/>
      <c r="IZ25" s="268"/>
      <c r="JA25" s="1159"/>
      <c r="JB25" s="1159"/>
      <c r="JC25" s="1159"/>
      <c r="JD25" s="1159"/>
      <c r="JE25" s="1159"/>
      <c r="JF25" s="1159"/>
      <c r="JG25" s="1159"/>
      <c r="JH25" s="1159"/>
      <c r="JI25" s="1159"/>
      <c r="JJ25" s="249" t="s">
        <v>379</v>
      </c>
      <c r="JK25" s="249" t="s">
        <v>379</v>
      </c>
      <c r="JL25" s="249" t="s">
        <v>379</v>
      </c>
      <c r="JM25" s="249" t="s">
        <v>379</v>
      </c>
      <c r="JN25" s="249" t="s">
        <v>379</v>
      </c>
      <c r="JO25" s="249" t="s">
        <v>379</v>
      </c>
      <c r="JP25" s="249" t="s">
        <v>379</v>
      </c>
      <c r="JQ25" s="249" t="s">
        <v>379</v>
      </c>
      <c r="JR25" s="249" t="s">
        <v>379</v>
      </c>
      <c r="JS25" s="249" t="s">
        <v>379</v>
      </c>
      <c r="JT25" s="249" t="s">
        <v>379</v>
      </c>
      <c r="JU25" s="249" t="s">
        <v>379</v>
      </c>
      <c r="JV25" s="249" t="s">
        <v>379</v>
      </c>
      <c r="JW25" s="249" t="s">
        <v>379</v>
      </c>
      <c r="JX25" s="249" t="s">
        <v>379</v>
      </c>
      <c r="JY25" s="249" t="s">
        <v>379</v>
      </c>
      <c r="JZ25" s="1159">
        <v>10</v>
      </c>
      <c r="KA25" s="1159">
        <v>10</v>
      </c>
      <c r="KB25" s="1159">
        <v>10</v>
      </c>
      <c r="KC25" s="1234">
        <v>10</v>
      </c>
      <c r="KD25" s="1234">
        <v>10</v>
      </c>
      <c r="KE25" s="1234">
        <v>10</v>
      </c>
      <c r="KF25" s="1234">
        <v>10</v>
      </c>
      <c r="KG25" s="1151">
        <v>10</v>
      </c>
      <c r="KH25" s="1230">
        <v>10</v>
      </c>
      <c r="KI25" s="1230">
        <v>10</v>
      </c>
      <c r="KJ25" s="1230">
        <v>10</v>
      </c>
      <c r="KK25" s="1230">
        <v>10</v>
      </c>
      <c r="KL25" s="1230">
        <v>10</v>
      </c>
      <c r="KM25" s="1230">
        <v>10</v>
      </c>
      <c r="KN25" s="1230">
        <v>10</v>
      </c>
      <c r="KO25" s="1230">
        <v>10</v>
      </c>
      <c r="KP25" s="1230">
        <v>10</v>
      </c>
      <c r="KQ25" s="1230">
        <v>10</v>
      </c>
      <c r="KR25" s="1230">
        <v>10</v>
      </c>
      <c r="KS25" s="1230">
        <v>10</v>
      </c>
      <c r="KT25" s="1230">
        <v>10</v>
      </c>
      <c r="KU25" s="1230">
        <v>10</v>
      </c>
      <c r="KV25" s="1230">
        <v>10</v>
      </c>
      <c r="KW25" s="1230">
        <v>10</v>
      </c>
      <c r="KX25" s="1230">
        <v>10</v>
      </c>
      <c r="KY25" s="1230">
        <v>10</v>
      </c>
      <c r="KZ25" s="1230">
        <v>10</v>
      </c>
      <c r="LA25" s="1230">
        <v>10</v>
      </c>
      <c r="LB25" s="1230"/>
      <c r="LC25" s="1230"/>
      <c r="LD25" s="1230"/>
      <c r="LE25" s="1230"/>
      <c r="LF25" s="1230"/>
      <c r="LG25" s="1230"/>
      <c r="LH25" s="267"/>
      <c r="LI25" s="268"/>
      <c r="LJ25" s="1159"/>
      <c r="LK25" s="1159"/>
      <c r="LL25" s="1159"/>
      <c r="LM25" s="1159"/>
      <c r="LN25" s="1159"/>
      <c r="LO25" s="1159"/>
      <c r="LP25" s="1159"/>
      <c r="LQ25" s="1159"/>
      <c r="LR25" s="1159"/>
      <c r="LS25" s="1159"/>
      <c r="LT25" s="1159"/>
      <c r="LU25" s="1159"/>
      <c r="LV25" s="1159"/>
      <c r="LW25" s="1159"/>
      <c r="LX25" s="1159"/>
      <c r="LY25" s="1159"/>
      <c r="LZ25" s="1159"/>
      <c r="MA25" s="1159"/>
      <c r="MB25" s="1159"/>
      <c r="MC25" s="1159"/>
      <c r="MD25" s="1159">
        <v>10</v>
      </c>
      <c r="ME25" s="1159">
        <v>10</v>
      </c>
      <c r="MF25" s="1159">
        <v>10</v>
      </c>
      <c r="MG25" s="1159">
        <v>10</v>
      </c>
      <c r="MH25" s="1159">
        <v>10</v>
      </c>
      <c r="MI25" s="1159">
        <v>10</v>
      </c>
      <c r="MJ25" s="1159">
        <v>10</v>
      </c>
      <c r="MK25" s="1159">
        <v>10</v>
      </c>
      <c r="ML25" s="267">
        <v>10</v>
      </c>
      <c r="MM25" s="1159">
        <v>10</v>
      </c>
      <c r="MN25" s="1159">
        <v>10</v>
      </c>
      <c r="MO25" s="1159">
        <v>10</v>
      </c>
      <c r="MP25" s="1159">
        <v>10</v>
      </c>
      <c r="MQ25" s="1159">
        <v>10</v>
      </c>
      <c r="MR25" s="1159">
        <v>10</v>
      </c>
      <c r="MS25" s="1159">
        <v>10</v>
      </c>
      <c r="MT25" s="1159">
        <v>10</v>
      </c>
      <c r="MU25" s="1159">
        <v>10</v>
      </c>
      <c r="MV25" s="1159">
        <v>10</v>
      </c>
      <c r="MW25" s="1159">
        <v>10</v>
      </c>
      <c r="MX25" s="1159">
        <v>10</v>
      </c>
      <c r="MY25" s="1159">
        <v>10</v>
      </c>
      <c r="MZ25" s="1159">
        <v>10</v>
      </c>
      <c r="NA25" s="1159">
        <v>10</v>
      </c>
      <c r="NB25" s="1159">
        <v>10</v>
      </c>
      <c r="NC25" s="1159">
        <v>10</v>
      </c>
      <c r="ND25" s="1159">
        <v>10</v>
      </c>
      <c r="NE25" s="1159">
        <v>10</v>
      </c>
      <c r="NF25" s="1159"/>
      <c r="NG25" s="1159"/>
      <c r="NH25" s="1159"/>
      <c r="NI25" s="1159"/>
      <c r="NJ25" s="1159"/>
      <c r="NK25" s="1159"/>
      <c r="NL25" s="1159"/>
      <c r="NM25" s="1159"/>
      <c r="NN25" s="1159"/>
      <c r="NO25" s="1159"/>
      <c r="NP25" s="1159"/>
      <c r="NQ25" s="267"/>
      <c r="NR25" s="81">
        <f t="shared" si="1"/>
        <v>1850</v>
      </c>
      <c r="NS25" s="81"/>
      <c r="NT25" s="81"/>
      <c r="NU25" s="81"/>
      <c r="NV25" s="81"/>
      <c r="NW25" s="81"/>
      <c r="NX25" s="81"/>
      <c r="NY25" s="81"/>
      <c r="NZ25" s="81"/>
      <c r="OA25" s="81"/>
      <c r="OB25" s="81"/>
      <c r="OC25" s="81"/>
      <c r="OD25" s="81"/>
      <c r="OE25" s="81"/>
      <c r="OF25" s="81"/>
      <c r="OG25" s="81"/>
      <c r="OH25" s="81"/>
      <c r="OI25" s="81"/>
      <c r="OJ25" s="81"/>
      <c r="OK25" s="81"/>
      <c r="OL25" s="81"/>
      <c r="OM25" s="81"/>
      <c r="ON25" s="81"/>
      <c r="OO25" s="81"/>
      <c r="OP25" s="81"/>
      <c r="OQ25" s="81"/>
      <c r="OR25" s="81"/>
      <c r="OS25" s="81"/>
      <c r="OT25" s="81"/>
      <c r="OU25" s="81"/>
      <c r="OV25"/>
    </row>
    <row r="26" spans="1:412" ht="16.5" thickBot="1" x14ac:dyDescent="0.3">
      <c r="A26" s="1"/>
      <c r="B26" s="604" t="s">
        <v>97</v>
      </c>
      <c r="C26" s="604" t="str">
        <f t="shared" si="4"/>
        <v xml:space="preserve">Никитин </v>
      </c>
      <c r="D26" s="604"/>
      <c r="E26" s="604"/>
      <c r="F26" s="597" t="s">
        <v>82</v>
      </c>
      <c r="G26" s="605">
        <v>225</v>
      </c>
      <c r="H26" s="605" t="s">
        <v>352</v>
      </c>
      <c r="I26" s="593"/>
      <c r="J26" s="370"/>
      <c r="K26" s="2"/>
      <c r="L26" s="2"/>
      <c r="M26" s="367"/>
      <c r="N26" s="367"/>
      <c r="O26" s="367"/>
      <c r="P26" s="367"/>
      <c r="Q26" s="268">
        <v>10</v>
      </c>
      <c r="R26" s="714">
        <v>10</v>
      </c>
      <c r="S26" s="714">
        <v>10</v>
      </c>
      <c r="T26" s="714">
        <v>10</v>
      </c>
      <c r="U26" s="714">
        <v>10</v>
      </c>
      <c r="V26" s="714">
        <v>10</v>
      </c>
      <c r="W26" s="714">
        <v>10</v>
      </c>
      <c r="X26" s="714">
        <v>10</v>
      </c>
      <c r="Y26" s="714">
        <v>10</v>
      </c>
      <c r="Z26" s="714">
        <v>10</v>
      </c>
      <c r="AA26" s="714"/>
      <c r="AB26" s="714"/>
      <c r="AC26" s="714"/>
      <c r="AD26" s="714"/>
      <c r="AE26" s="714"/>
      <c r="AF26" s="714"/>
      <c r="AG26" s="714"/>
      <c r="AH26" s="714"/>
      <c r="AI26" s="714"/>
      <c r="AJ26" s="714"/>
      <c r="AK26" s="714"/>
      <c r="AL26" s="714"/>
      <c r="AM26" s="714"/>
      <c r="AN26" s="714"/>
      <c r="AO26" s="714"/>
      <c r="AP26" s="714"/>
      <c r="AQ26" s="714"/>
      <c r="AR26" s="714"/>
      <c r="AS26" s="714"/>
      <c r="AT26" s="714"/>
      <c r="AU26" s="734"/>
      <c r="AV26" s="268"/>
      <c r="AW26" s="949"/>
      <c r="AX26" s="949"/>
      <c r="AY26" s="949"/>
      <c r="AZ26" s="949"/>
      <c r="BA26" s="949"/>
      <c r="BB26" s="949"/>
      <c r="BC26" s="949">
        <v>10</v>
      </c>
      <c r="BD26" s="949">
        <v>10</v>
      </c>
      <c r="BE26" s="949">
        <v>10</v>
      </c>
      <c r="BF26" s="949">
        <v>10</v>
      </c>
      <c r="BG26" s="949">
        <v>10</v>
      </c>
      <c r="BH26" s="949">
        <v>10</v>
      </c>
      <c r="BI26" s="949">
        <v>10</v>
      </c>
      <c r="BJ26" s="949">
        <v>10</v>
      </c>
      <c r="BK26" s="949">
        <v>10</v>
      </c>
      <c r="BL26" s="949">
        <v>10</v>
      </c>
      <c r="BM26" s="949">
        <v>10</v>
      </c>
      <c r="BN26" s="949">
        <v>10</v>
      </c>
      <c r="BO26" s="949">
        <v>10</v>
      </c>
      <c r="BP26" s="949">
        <v>10</v>
      </c>
      <c r="BQ26" s="949">
        <v>10</v>
      </c>
      <c r="BR26" s="949">
        <v>10</v>
      </c>
      <c r="BS26" s="949">
        <v>10</v>
      </c>
      <c r="BT26" s="949">
        <v>10</v>
      </c>
      <c r="BU26" s="949">
        <v>10</v>
      </c>
      <c r="BV26" s="949">
        <v>10</v>
      </c>
      <c r="BW26" s="267">
        <v>10</v>
      </c>
      <c r="BX26" s="268">
        <v>10</v>
      </c>
      <c r="BY26" s="758">
        <v>10</v>
      </c>
      <c r="BZ26" s="758">
        <v>10</v>
      </c>
      <c r="CA26" s="758">
        <v>10</v>
      </c>
      <c r="CB26" s="758">
        <v>10</v>
      </c>
      <c r="CC26" s="758">
        <v>10</v>
      </c>
      <c r="CD26" s="758">
        <v>10</v>
      </c>
      <c r="CE26" s="758"/>
      <c r="CF26" s="758"/>
      <c r="CG26" s="758"/>
      <c r="CH26" s="758"/>
      <c r="CI26" s="758"/>
      <c r="CJ26" s="249" t="s">
        <v>379</v>
      </c>
      <c r="CK26" s="249" t="s">
        <v>379</v>
      </c>
      <c r="CL26" s="249" t="s">
        <v>379</v>
      </c>
      <c r="CM26" s="249" t="s">
        <v>379</v>
      </c>
      <c r="CN26" s="249" t="s">
        <v>379</v>
      </c>
      <c r="CO26" s="249" t="s">
        <v>379</v>
      </c>
      <c r="CP26" s="249" t="s">
        <v>379</v>
      </c>
      <c r="CQ26" s="249" t="s">
        <v>379</v>
      </c>
      <c r="CR26" s="249" t="s">
        <v>379</v>
      </c>
      <c r="CS26" s="249" t="s">
        <v>379</v>
      </c>
      <c r="CT26" s="249" t="s">
        <v>379</v>
      </c>
      <c r="CU26" s="249" t="s">
        <v>379</v>
      </c>
      <c r="CV26" s="249" t="s">
        <v>379</v>
      </c>
      <c r="CW26" s="249" t="s">
        <v>379</v>
      </c>
      <c r="CX26" s="249" t="s">
        <v>379</v>
      </c>
      <c r="CY26" s="249" t="s">
        <v>379</v>
      </c>
      <c r="CZ26" s="249" t="s">
        <v>379</v>
      </c>
      <c r="DA26" s="758"/>
      <c r="DB26" s="836"/>
      <c r="DC26" s="268"/>
      <c r="DD26" s="881"/>
      <c r="DE26" s="881"/>
      <c r="DF26" s="881"/>
      <c r="DG26" s="881">
        <v>10</v>
      </c>
      <c r="DH26" s="881">
        <v>10</v>
      </c>
      <c r="DI26" s="881">
        <v>10</v>
      </c>
      <c r="DJ26" s="881">
        <v>10</v>
      </c>
      <c r="DK26" s="881">
        <v>10</v>
      </c>
      <c r="DL26" s="881">
        <v>10</v>
      </c>
      <c r="DM26" s="881">
        <v>10</v>
      </c>
      <c r="DN26" s="881">
        <v>10</v>
      </c>
      <c r="DO26" s="881">
        <v>10</v>
      </c>
      <c r="DP26" s="881">
        <v>10</v>
      </c>
      <c r="DQ26" s="881">
        <v>10</v>
      </c>
      <c r="DR26" s="881">
        <v>10</v>
      </c>
      <c r="DS26" s="881">
        <v>10</v>
      </c>
      <c r="DT26" s="881">
        <v>10</v>
      </c>
      <c r="DU26" s="881">
        <v>10</v>
      </c>
      <c r="DV26" s="881">
        <v>10</v>
      </c>
      <c r="DW26" s="881">
        <v>10</v>
      </c>
      <c r="DX26" s="881">
        <v>10</v>
      </c>
      <c r="DY26" s="881">
        <v>10</v>
      </c>
      <c r="DZ26" s="881">
        <v>10</v>
      </c>
      <c r="EA26" s="881">
        <v>10</v>
      </c>
      <c r="EB26" s="881">
        <v>10</v>
      </c>
      <c r="EC26" s="881">
        <v>10</v>
      </c>
      <c r="ED26" s="881">
        <v>10</v>
      </c>
      <c r="EE26" s="881">
        <v>10</v>
      </c>
      <c r="EF26" s="267">
        <v>10</v>
      </c>
      <c r="EG26" s="268">
        <v>10</v>
      </c>
      <c r="EH26" s="888">
        <v>10</v>
      </c>
      <c r="EI26" s="888"/>
      <c r="EJ26" s="888"/>
      <c r="EK26" s="888"/>
      <c r="EL26" s="888"/>
      <c r="EM26" s="888"/>
      <c r="EN26" s="888"/>
      <c r="EO26" s="888"/>
      <c r="EP26" s="888"/>
      <c r="EQ26" s="888"/>
      <c r="ER26" s="888"/>
      <c r="ES26" s="888"/>
      <c r="ET26" s="888"/>
      <c r="EU26" s="888"/>
      <c r="EV26" s="888"/>
      <c r="EW26" s="888"/>
      <c r="EX26" s="888"/>
      <c r="EY26" s="888"/>
      <c r="EZ26" s="888"/>
      <c r="FA26" s="888"/>
      <c r="FB26" s="888"/>
      <c r="FC26" s="888"/>
      <c r="FD26" s="888"/>
      <c r="FE26" s="888"/>
      <c r="FF26" s="888"/>
      <c r="FG26" s="888"/>
      <c r="FH26" s="888"/>
      <c r="FI26" s="888"/>
      <c r="FJ26" s="888"/>
      <c r="FK26" s="267">
        <v>10</v>
      </c>
      <c r="FL26" s="888">
        <v>10</v>
      </c>
      <c r="FM26" s="758">
        <v>10</v>
      </c>
      <c r="FN26" s="758">
        <v>10</v>
      </c>
      <c r="FO26" s="758">
        <v>10</v>
      </c>
      <c r="FP26" s="758">
        <v>10</v>
      </c>
      <c r="FQ26" s="758">
        <v>10</v>
      </c>
      <c r="FR26" s="758">
        <v>10</v>
      </c>
      <c r="FS26" s="758">
        <v>10</v>
      </c>
      <c r="FT26" s="758">
        <v>10</v>
      </c>
      <c r="FU26" s="758">
        <v>10</v>
      </c>
      <c r="FV26" s="758">
        <v>10</v>
      </c>
      <c r="FW26" s="758">
        <v>10</v>
      </c>
      <c r="FX26" s="758">
        <v>10</v>
      </c>
      <c r="FY26" s="758">
        <v>10</v>
      </c>
      <c r="FZ26" s="758">
        <v>10</v>
      </c>
      <c r="GA26" s="758">
        <v>10</v>
      </c>
      <c r="GB26" s="758">
        <v>10</v>
      </c>
      <c r="GC26" s="758">
        <v>10</v>
      </c>
      <c r="GD26" s="758">
        <v>10</v>
      </c>
      <c r="GE26" s="758">
        <v>10</v>
      </c>
      <c r="GF26" s="758">
        <v>10</v>
      </c>
      <c r="GG26" s="758">
        <v>10</v>
      </c>
      <c r="GH26" s="758">
        <v>10</v>
      </c>
      <c r="GI26" s="758">
        <v>10</v>
      </c>
      <c r="GJ26" s="758">
        <v>10</v>
      </c>
      <c r="GK26" s="758">
        <v>10</v>
      </c>
      <c r="GL26" s="758">
        <v>10</v>
      </c>
      <c r="GM26" s="758"/>
      <c r="GN26" s="758"/>
      <c r="GO26" s="836"/>
      <c r="GP26" s="268"/>
      <c r="GQ26" s="996"/>
      <c r="GR26" s="996"/>
      <c r="GS26" s="996"/>
      <c r="GT26" s="996"/>
      <c r="GU26" s="996"/>
      <c r="GV26" s="996"/>
      <c r="GW26" s="996"/>
      <c r="GX26" s="996"/>
      <c r="GY26" s="996"/>
      <c r="GZ26" s="996"/>
      <c r="HA26" s="996"/>
      <c r="HB26" s="996"/>
      <c r="HC26" s="996"/>
      <c r="HD26" s="996"/>
      <c r="HE26" s="996"/>
      <c r="HF26" s="996"/>
      <c r="HG26" s="996"/>
      <c r="HH26" s="996"/>
      <c r="HI26" s="996"/>
      <c r="HJ26" s="996"/>
      <c r="HK26" s="996"/>
      <c r="HL26" s="996"/>
      <c r="HM26" s="996"/>
      <c r="HN26" s="996"/>
      <c r="HO26" s="996">
        <v>10</v>
      </c>
      <c r="HP26" s="996">
        <v>10</v>
      </c>
      <c r="HQ26" s="996">
        <v>10</v>
      </c>
      <c r="HR26" s="996">
        <v>10</v>
      </c>
      <c r="HS26" s="996">
        <v>10</v>
      </c>
      <c r="HT26" s="1159">
        <v>10</v>
      </c>
      <c r="HU26" s="268">
        <v>10</v>
      </c>
      <c r="HV26" s="1159">
        <v>10</v>
      </c>
      <c r="HW26" s="1159">
        <v>10</v>
      </c>
      <c r="HX26" s="1159">
        <v>10</v>
      </c>
      <c r="HY26" s="1159">
        <v>10</v>
      </c>
      <c r="HZ26" s="1159">
        <v>10</v>
      </c>
      <c r="IA26" s="1159">
        <v>10</v>
      </c>
      <c r="IB26" s="1159">
        <v>10</v>
      </c>
      <c r="IC26" s="1159">
        <v>10</v>
      </c>
      <c r="ID26" s="1159">
        <v>10</v>
      </c>
      <c r="IE26" s="1159">
        <v>10</v>
      </c>
      <c r="IF26" s="1159">
        <v>10</v>
      </c>
      <c r="IG26" s="1159">
        <v>10</v>
      </c>
      <c r="IH26" s="1159">
        <v>10</v>
      </c>
      <c r="II26" s="1159">
        <v>10</v>
      </c>
      <c r="IJ26" s="1159">
        <v>10</v>
      </c>
      <c r="IK26" s="1159">
        <v>10</v>
      </c>
      <c r="IL26" s="1159">
        <v>10</v>
      </c>
      <c r="IM26" s="1159">
        <v>10</v>
      </c>
      <c r="IN26" s="1159">
        <v>10</v>
      </c>
      <c r="IO26" s="1159">
        <v>10</v>
      </c>
      <c r="IP26" s="1159">
        <v>10</v>
      </c>
      <c r="IQ26" s="1159"/>
      <c r="IR26" s="1159"/>
      <c r="IS26" s="1159"/>
      <c r="IT26" s="1159"/>
      <c r="IU26" s="1159"/>
      <c r="IV26" s="1159"/>
      <c r="IW26" s="1159"/>
      <c r="IX26" s="1159"/>
      <c r="IY26" s="267"/>
      <c r="IZ26" s="268"/>
      <c r="JA26" s="1159"/>
      <c r="JB26" s="1159"/>
      <c r="JC26" s="249" t="s">
        <v>379</v>
      </c>
      <c r="JD26" s="249" t="s">
        <v>379</v>
      </c>
      <c r="JE26" s="249" t="s">
        <v>379</v>
      </c>
      <c r="JF26" s="249" t="s">
        <v>379</v>
      </c>
      <c r="JG26" s="249" t="s">
        <v>379</v>
      </c>
      <c r="JH26" s="249" t="s">
        <v>379</v>
      </c>
      <c r="JI26" s="249" t="s">
        <v>379</v>
      </c>
      <c r="JJ26" s="249" t="s">
        <v>379</v>
      </c>
      <c r="JK26" s="249" t="s">
        <v>379</v>
      </c>
      <c r="JL26" s="249" t="s">
        <v>379</v>
      </c>
      <c r="JM26" s="249" t="s">
        <v>379</v>
      </c>
      <c r="JN26" s="249" t="s">
        <v>379</v>
      </c>
      <c r="JO26" s="249" t="s">
        <v>379</v>
      </c>
      <c r="JP26" s="249" t="s">
        <v>379</v>
      </c>
      <c r="JQ26" s="1159"/>
      <c r="JR26" s="1159"/>
      <c r="JS26" s="1159">
        <v>10</v>
      </c>
      <c r="JT26" s="1159">
        <v>10</v>
      </c>
      <c r="JU26" s="1159">
        <v>10</v>
      </c>
      <c r="JV26" s="1159">
        <v>10</v>
      </c>
      <c r="JW26" s="1159">
        <v>10</v>
      </c>
      <c r="JX26" s="1159">
        <v>10</v>
      </c>
      <c r="JY26" s="1159">
        <v>10</v>
      </c>
      <c r="JZ26" s="1159">
        <v>10</v>
      </c>
      <c r="KA26" s="1159">
        <v>10</v>
      </c>
      <c r="KB26" s="1159">
        <v>10</v>
      </c>
      <c r="KC26" s="1234">
        <v>10</v>
      </c>
      <c r="KD26" s="1234">
        <v>10</v>
      </c>
      <c r="KE26" s="1234">
        <v>10</v>
      </c>
      <c r="KF26" s="1234">
        <v>10</v>
      </c>
      <c r="KG26" s="1151">
        <v>10</v>
      </c>
      <c r="KH26" s="1230">
        <v>10</v>
      </c>
      <c r="KI26" s="1230">
        <v>10</v>
      </c>
      <c r="KJ26" s="1230">
        <v>10</v>
      </c>
      <c r="KK26" s="1230">
        <v>10</v>
      </c>
      <c r="KL26" s="1230">
        <v>10</v>
      </c>
      <c r="KM26" s="1230">
        <v>10</v>
      </c>
      <c r="KN26" s="1230">
        <v>10</v>
      </c>
      <c r="KO26" s="1230">
        <v>10</v>
      </c>
      <c r="KP26" s="1230">
        <v>10</v>
      </c>
      <c r="KQ26" s="1230">
        <v>10</v>
      </c>
      <c r="KR26" s="1230">
        <v>10</v>
      </c>
      <c r="KS26" s="1230">
        <v>10</v>
      </c>
      <c r="KT26" s="1230">
        <v>10</v>
      </c>
      <c r="KU26" s="1230"/>
      <c r="KV26" s="1230"/>
      <c r="KW26" s="1230"/>
      <c r="KX26" s="1230"/>
      <c r="KY26" s="1230"/>
      <c r="KZ26" s="1230"/>
      <c r="LA26" s="1230"/>
      <c r="LB26" s="1230"/>
      <c r="LC26" s="1230"/>
      <c r="LD26" s="1230"/>
      <c r="LE26" s="1230"/>
      <c r="LF26" s="1230"/>
      <c r="LG26" s="1230"/>
      <c r="LH26" s="267"/>
      <c r="LI26" s="268"/>
      <c r="LJ26" s="1159"/>
      <c r="LK26" s="1159"/>
      <c r="LL26" s="1159"/>
      <c r="LM26" s="1159"/>
      <c r="LN26" s="1159"/>
      <c r="LO26" s="1159"/>
      <c r="LP26" s="1159"/>
      <c r="LQ26" s="1159"/>
      <c r="LR26" s="1159"/>
      <c r="LS26" s="1159"/>
      <c r="LT26" s="1159"/>
      <c r="LU26" s="1159"/>
      <c r="LV26" s="1159"/>
      <c r="LW26" s="1159">
        <v>10</v>
      </c>
      <c r="LX26" s="1159">
        <v>10</v>
      </c>
      <c r="LY26" s="1159">
        <v>10</v>
      </c>
      <c r="LZ26" s="1159">
        <v>10</v>
      </c>
      <c r="MA26" s="1159">
        <v>10</v>
      </c>
      <c r="MB26" s="1159">
        <v>10</v>
      </c>
      <c r="MC26" s="1159">
        <v>10</v>
      </c>
      <c r="MD26" s="1159">
        <v>10</v>
      </c>
      <c r="ME26" s="1159">
        <v>10</v>
      </c>
      <c r="MF26" s="1159">
        <v>10</v>
      </c>
      <c r="MG26" s="1159">
        <v>10</v>
      </c>
      <c r="MH26" s="1159">
        <v>10</v>
      </c>
      <c r="MI26" s="1159">
        <v>10</v>
      </c>
      <c r="MJ26" s="1159">
        <v>10</v>
      </c>
      <c r="MK26" s="1159">
        <v>10</v>
      </c>
      <c r="ML26" s="267">
        <v>10</v>
      </c>
      <c r="MM26" s="1159">
        <v>10</v>
      </c>
      <c r="MN26" s="1159">
        <v>10</v>
      </c>
      <c r="MO26" s="1159">
        <v>10</v>
      </c>
      <c r="MP26" s="1159">
        <v>10</v>
      </c>
      <c r="MQ26" s="1159">
        <v>10</v>
      </c>
      <c r="MR26" s="1159">
        <v>10</v>
      </c>
      <c r="MS26" s="1159">
        <v>10</v>
      </c>
      <c r="MT26" s="1159">
        <v>10</v>
      </c>
      <c r="MU26" s="1159">
        <v>10</v>
      </c>
      <c r="MV26" s="1159">
        <v>10</v>
      </c>
      <c r="MW26" s="1159">
        <v>10</v>
      </c>
      <c r="MX26" s="1159">
        <v>10</v>
      </c>
      <c r="MY26" s="1159"/>
      <c r="MZ26" s="1159"/>
      <c r="NA26" s="1159"/>
      <c r="NB26" s="1159"/>
      <c r="NC26" s="1159"/>
      <c r="ND26" s="1159"/>
      <c r="NE26" s="1159"/>
      <c r="NF26" s="1159"/>
      <c r="NG26" s="1159"/>
      <c r="NH26" s="1159"/>
      <c r="NI26" s="1159"/>
      <c r="NJ26" s="1159"/>
      <c r="NK26" s="1159"/>
      <c r="NL26" s="1159"/>
      <c r="NM26" s="1159"/>
      <c r="NN26" s="1159"/>
      <c r="NO26" s="1159"/>
      <c r="NP26" s="1159"/>
      <c r="NQ26" s="267"/>
      <c r="NR26" s="81">
        <f t="shared" si="1"/>
        <v>1780</v>
      </c>
      <c r="NS26" s="81"/>
      <c r="NT26" s="81"/>
      <c r="NU26" s="81"/>
      <c r="NV26" s="81"/>
      <c r="NW26" s="81"/>
      <c r="NX26" s="81"/>
      <c r="NY26" s="81"/>
      <c r="NZ26" s="81"/>
      <c r="OA26" s="81"/>
      <c r="OB26" s="81"/>
      <c r="OC26" s="81"/>
      <c r="OD26" s="81"/>
      <c r="OE26" s="81"/>
      <c r="OF26" s="81"/>
      <c r="OG26" s="81"/>
      <c r="OH26" s="81"/>
      <c r="OI26" s="81"/>
      <c r="OJ26" s="81"/>
      <c r="OK26" s="81"/>
      <c r="OL26" s="81"/>
      <c r="OM26" s="81"/>
      <c r="ON26" s="81"/>
      <c r="OO26" s="81"/>
      <c r="OP26" s="81"/>
      <c r="OQ26" s="81"/>
      <c r="OR26" s="81"/>
      <c r="OS26" s="81"/>
      <c r="OT26" s="81"/>
      <c r="OU26" s="81"/>
      <c r="OV26"/>
    </row>
    <row r="27" spans="1:412" ht="16.5" thickBot="1" x14ac:dyDescent="0.3">
      <c r="A27" s="1"/>
      <c r="B27" s="604" t="s">
        <v>96</v>
      </c>
      <c r="C27" s="604" t="str">
        <f t="shared" si="4"/>
        <v xml:space="preserve">Никитин </v>
      </c>
      <c r="D27" s="604"/>
      <c r="E27" s="604"/>
      <c r="F27" s="597" t="s">
        <v>82</v>
      </c>
      <c r="G27" s="605">
        <v>225</v>
      </c>
      <c r="H27" s="605" t="s">
        <v>353</v>
      </c>
      <c r="I27" s="593"/>
      <c r="J27" s="370"/>
      <c r="K27" s="2"/>
      <c r="L27" s="2"/>
      <c r="M27" s="367"/>
      <c r="N27" s="367"/>
      <c r="O27" s="367"/>
      <c r="P27" s="367"/>
      <c r="Q27" s="391"/>
      <c r="R27" s="392"/>
      <c r="S27" s="392"/>
      <c r="T27" s="392"/>
      <c r="U27" s="392"/>
      <c r="V27" s="392"/>
      <c r="W27" s="392"/>
      <c r="X27" s="392"/>
      <c r="Y27" s="392"/>
      <c r="Z27" s="392"/>
      <c r="AA27" s="392">
        <v>10</v>
      </c>
      <c r="AB27" s="392">
        <v>10</v>
      </c>
      <c r="AC27" s="392">
        <v>10</v>
      </c>
      <c r="AD27" s="392">
        <v>10</v>
      </c>
      <c r="AE27" s="392">
        <v>10</v>
      </c>
      <c r="AF27" s="392">
        <v>10</v>
      </c>
      <c r="AG27" s="392">
        <v>10</v>
      </c>
      <c r="AH27" s="392">
        <v>10</v>
      </c>
      <c r="AI27" s="392">
        <v>10</v>
      </c>
      <c r="AJ27" s="392">
        <v>10</v>
      </c>
      <c r="AK27" s="392">
        <v>10</v>
      </c>
      <c r="AL27" s="392">
        <v>10</v>
      </c>
      <c r="AM27" s="392">
        <v>10</v>
      </c>
      <c r="AN27" s="392">
        <v>10</v>
      </c>
      <c r="AO27" s="392">
        <v>10</v>
      </c>
      <c r="AP27" s="392">
        <v>10</v>
      </c>
      <c r="AQ27" s="392">
        <v>10</v>
      </c>
      <c r="AR27" s="392">
        <v>10</v>
      </c>
      <c r="AS27" s="392">
        <v>10</v>
      </c>
      <c r="AT27" s="392">
        <v>10</v>
      </c>
      <c r="AU27" s="392">
        <v>10</v>
      </c>
      <c r="AV27" s="391">
        <v>10</v>
      </c>
      <c r="AW27" s="392">
        <v>10</v>
      </c>
      <c r="AX27" s="392">
        <v>10</v>
      </c>
      <c r="AY27" s="392">
        <v>10</v>
      </c>
      <c r="AZ27" s="392">
        <v>10</v>
      </c>
      <c r="BA27" s="392">
        <v>10</v>
      </c>
      <c r="BB27" s="747">
        <v>10</v>
      </c>
      <c r="BC27" s="392"/>
      <c r="BD27" s="392"/>
      <c r="BE27" s="392"/>
      <c r="BF27" s="392"/>
      <c r="BG27" s="392"/>
      <c r="BH27" s="794" t="s">
        <v>379</v>
      </c>
      <c r="BI27" s="794" t="s">
        <v>379</v>
      </c>
      <c r="BJ27" s="794" t="s">
        <v>379</v>
      </c>
      <c r="BK27" s="794" t="s">
        <v>379</v>
      </c>
      <c r="BL27" s="794" t="s">
        <v>379</v>
      </c>
      <c r="BM27" s="794" t="s">
        <v>379</v>
      </c>
      <c r="BN27" s="794" t="s">
        <v>379</v>
      </c>
      <c r="BO27" s="794" t="s">
        <v>379</v>
      </c>
      <c r="BP27" s="794" t="s">
        <v>379</v>
      </c>
      <c r="BQ27" s="794" t="s">
        <v>379</v>
      </c>
      <c r="BR27" s="794" t="s">
        <v>379</v>
      </c>
      <c r="BS27" s="794" t="s">
        <v>379</v>
      </c>
      <c r="BT27" s="794" t="s">
        <v>379</v>
      </c>
      <c r="BU27" s="794" t="s">
        <v>379</v>
      </c>
      <c r="BV27" s="392"/>
      <c r="BW27" s="686"/>
      <c r="BX27" s="391"/>
      <c r="BY27" s="392"/>
      <c r="BZ27" s="392"/>
      <c r="CA27" s="392"/>
      <c r="CB27" s="392"/>
      <c r="CC27" s="392"/>
      <c r="CD27" s="392"/>
      <c r="CE27" s="392">
        <v>10</v>
      </c>
      <c r="CF27" s="392">
        <v>10</v>
      </c>
      <c r="CG27" s="392">
        <v>10</v>
      </c>
      <c r="CH27" s="392">
        <v>10</v>
      </c>
      <c r="CI27" s="392">
        <v>10</v>
      </c>
      <c r="CJ27" s="392">
        <v>10</v>
      </c>
      <c r="CK27" s="392">
        <v>10</v>
      </c>
      <c r="CL27" s="392">
        <v>10</v>
      </c>
      <c r="CM27" s="392">
        <v>10</v>
      </c>
      <c r="CN27" s="392">
        <v>10</v>
      </c>
      <c r="CO27" s="392">
        <v>10</v>
      </c>
      <c r="CP27" s="392">
        <v>10</v>
      </c>
      <c r="CQ27" s="392">
        <v>10</v>
      </c>
      <c r="CR27" s="392">
        <v>10</v>
      </c>
      <c r="CS27" s="392">
        <v>10</v>
      </c>
      <c r="CT27" s="392">
        <v>10</v>
      </c>
      <c r="CU27" s="392">
        <v>10</v>
      </c>
      <c r="CV27" s="392">
        <v>10</v>
      </c>
      <c r="CW27" s="392">
        <v>10</v>
      </c>
      <c r="CX27" s="392">
        <v>10</v>
      </c>
      <c r="CY27" s="392">
        <v>10</v>
      </c>
      <c r="CZ27" s="392">
        <v>10</v>
      </c>
      <c r="DA27" s="392">
        <v>10</v>
      </c>
      <c r="DB27" s="392">
        <v>10</v>
      </c>
      <c r="DC27" s="391">
        <v>10</v>
      </c>
      <c r="DD27" s="392">
        <v>10</v>
      </c>
      <c r="DE27" s="392">
        <v>10</v>
      </c>
      <c r="DF27" s="392">
        <v>10</v>
      </c>
      <c r="DG27" s="392"/>
      <c r="DH27" s="392"/>
      <c r="DI27" s="392"/>
      <c r="DJ27" s="392"/>
      <c r="DK27" s="392"/>
      <c r="DL27" s="392"/>
      <c r="DM27" s="392"/>
      <c r="DN27" s="392"/>
      <c r="DO27" s="392"/>
      <c r="DP27" s="392"/>
      <c r="DQ27" s="392"/>
      <c r="DR27" s="392"/>
      <c r="DS27" s="392"/>
      <c r="DT27" s="392"/>
      <c r="DU27" s="392"/>
      <c r="DV27" s="392"/>
      <c r="DW27" s="392"/>
      <c r="DX27" s="392"/>
      <c r="DY27" s="392"/>
      <c r="DZ27" s="392"/>
      <c r="EA27" s="392"/>
      <c r="EB27" s="392"/>
      <c r="EC27" s="392"/>
      <c r="ED27" s="392"/>
      <c r="EE27" s="392"/>
      <c r="EF27" s="686"/>
      <c r="EG27" s="391"/>
      <c r="EH27" s="392"/>
      <c r="EI27" s="392">
        <v>10</v>
      </c>
      <c r="EJ27" s="392">
        <v>10</v>
      </c>
      <c r="EK27" s="392">
        <v>10</v>
      </c>
      <c r="EL27" s="392">
        <v>10</v>
      </c>
      <c r="EM27" s="392">
        <v>10</v>
      </c>
      <c r="EN27" s="392">
        <v>10</v>
      </c>
      <c r="EO27" s="392">
        <v>10</v>
      </c>
      <c r="EP27" s="392">
        <v>10</v>
      </c>
      <c r="EQ27" s="392">
        <v>10</v>
      </c>
      <c r="ER27" s="392">
        <v>10</v>
      </c>
      <c r="ES27" s="392">
        <v>10</v>
      </c>
      <c r="ET27" s="392">
        <v>10</v>
      </c>
      <c r="EU27" s="392">
        <v>10</v>
      </c>
      <c r="EV27" s="392">
        <v>10</v>
      </c>
      <c r="EW27" s="392">
        <v>10</v>
      </c>
      <c r="EX27" s="392">
        <v>10</v>
      </c>
      <c r="EY27" s="392">
        <v>10</v>
      </c>
      <c r="EZ27" s="392">
        <v>10</v>
      </c>
      <c r="FA27" s="392">
        <v>10</v>
      </c>
      <c r="FB27" s="392">
        <v>10</v>
      </c>
      <c r="FC27" s="392">
        <v>10</v>
      </c>
      <c r="FD27" s="392">
        <v>10</v>
      </c>
      <c r="FE27" s="392">
        <v>10</v>
      </c>
      <c r="FF27" s="392">
        <v>10</v>
      </c>
      <c r="FG27" s="392">
        <v>10</v>
      </c>
      <c r="FH27" s="392">
        <v>10</v>
      </c>
      <c r="FI27" s="392">
        <v>10</v>
      </c>
      <c r="FJ27" s="392">
        <v>10</v>
      </c>
      <c r="FK27" s="686"/>
      <c r="FL27" s="392"/>
      <c r="FM27" s="392"/>
      <c r="FN27" s="392"/>
      <c r="FO27" s="392"/>
      <c r="FP27" s="392"/>
      <c r="FQ27" s="392"/>
      <c r="FR27" s="392"/>
      <c r="FS27" s="392"/>
      <c r="FT27" s="392"/>
      <c r="FU27" s="392"/>
      <c r="FV27" s="392"/>
      <c r="FW27" s="392"/>
      <c r="FX27" s="392"/>
      <c r="FY27" s="392"/>
      <c r="FZ27" s="392"/>
      <c r="GA27" s="392"/>
      <c r="GB27" s="392"/>
      <c r="GC27" s="392"/>
      <c r="GD27" s="392"/>
      <c r="GE27" s="392"/>
      <c r="GF27" s="392"/>
      <c r="GG27" s="392"/>
      <c r="GH27" s="392"/>
      <c r="GI27" s="392"/>
      <c r="GJ27" s="392"/>
      <c r="GK27" s="392"/>
      <c r="GL27" s="392"/>
      <c r="GM27" s="392">
        <v>10</v>
      </c>
      <c r="GN27" s="392">
        <v>10</v>
      </c>
      <c r="GO27" s="392">
        <v>10</v>
      </c>
      <c r="GP27" s="391">
        <v>10</v>
      </c>
      <c r="GQ27" s="392">
        <v>10</v>
      </c>
      <c r="GR27" s="392">
        <v>10</v>
      </c>
      <c r="GS27" s="392">
        <v>10</v>
      </c>
      <c r="GT27" s="392">
        <v>10</v>
      </c>
      <c r="GU27" s="392">
        <v>10</v>
      </c>
      <c r="GV27" s="392">
        <v>10</v>
      </c>
      <c r="GW27" s="392">
        <v>10</v>
      </c>
      <c r="GX27" s="392">
        <v>10</v>
      </c>
      <c r="GY27" s="392">
        <v>10</v>
      </c>
      <c r="GZ27" s="392">
        <v>10</v>
      </c>
      <c r="HA27" s="392">
        <v>10</v>
      </c>
      <c r="HB27" s="392">
        <v>10</v>
      </c>
      <c r="HC27" s="392">
        <v>10</v>
      </c>
      <c r="HD27" s="392">
        <v>10</v>
      </c>
      <c r="HE27" s="392">
        <v>10</v>
      </c>
      <c r="HF27" s="392">
        <v>10</v>
      </c>
      <c r="HG27" s="392">
        <v>10</v>
      </c>
      <c r="HH27" s="392">
        <v>10</v>
      </c>
      <c r="HI27" s="392">
        <v>10</v>
      </c>
      <c r="HJ27" s="392">
        <v>10</v>
      </c>
      <c r="HK27" s="392">
        <v>10</v>
      </c>
      <c r="HL27" s="392">
        <v>10</v>
      </c>
      <c r="HM27" s="392">
        <v>10</v>
      </c>
      <c r="HN27" s="392">
        <v>10</v>
      </c>
      <c r="HO27" s="392"/>
      <c r="HP27" s="392"/>
      <c r="HQ27" s="392"/>
      <c r="HR27" s="392"/>
      <c r="HS27" s="392"/>
      <c r="HT27" s="392"/>
      <c r="HU27" s="391"/>
      <c r="HV27" s="392"/>
      <c r="HW27" s="392"/>
      <c r="HX27" s="392"/>
      <c r="HY27" s="392"/>
      <c r="HZ27" s="392"/>
      <c r="IA27" s="794" t="s">
        <v>379</v>
      </c>
      <c r="IB27" s="794" t="s">
        <v>379</v>
      </c>
      <c r="IC27" s="794" t="s">
        <v>379</v>
      </c>
      <c r="ID27" s="794" t="s">
        <v>379</v>
      </c>
      <c r="IE27" s="794" t="s">
        <v>379</v>
      </c>
      <c r="IF27" s="794" t="s">
        <v>379</v>
      </c>
      <c r="IG27" s="794" t="s">
        <v>379</v>
      </c>
      <c r="IH27" s="794" t="s">
        <v>379</v>
      </c>
      <c r="II27" s="794" t="s">
        <v>379</v>
      </c>
      <c r="IJ27" s="794" t="s">
        <v>379</v>
      </c>
      <c r="IK27" s="794" t="s">
        <v>379</v>
      </c>
      <c r="IL27" s="794" t="s">
        <v>379</v>
      </c>
      <c r="IM27" s="794" t="s">
        <v>379</v>
      </c>
      <c r="IN27" s="794" t="s">
        <v>379</v>
      </c>
      <c r="IO27" s="794" t="s">
        <v>379</v>
      </c>
      <c r="IP27" s="794" t="s">
        <v>379</v>
      </c>
      <c r="IQ27" s="392">
        <v>10</v>
      </c>
      <c r="IR27" s="392">
        <v>10</v>
      </c>
      <c r="IS27" s="392">
        <v>10</v>
      </c>
      <c r="IT27" s="392">
        <v>10</v>
      </c>
      <c r="IU27" s="392">
        <v>10</v>
      </c>
      <c r="IV27" s="392">
        <v>10</v>
      </c>
      <c r="IW27" s="392">
        <v>10</v>
      </c>
      <c r="IX27" s="392">
        <v>10</v>
      </c>
      <c r="IY27" s="686">
        <v>10</v>
      </c>
      <c r="IZ27" s="391">
        <v>10</v>
      </c>
      <c r="JA27" s="392">
        <v>10</v>
      </c>
      <c r="JB27" s="392">
        <v>10</v>
      </c>
      <c r="JC27" s="392">
        <v>10</v>
      </c>
      <c r="JD27" s="392">
        <v>10</v>
      </c>
      <c r="JE27" s="392">
        <v>10</v>
      </c>
      <c r="JF27" s="392">
        <v>10</v>
      </c>
      <c r="JG27" s="392">
        <v>10</v>
      </c>
      <c r="JH27" s="392">
        <v>10</v>
      </c>
      <c r="JI27" s="392">
        <v>10</v>
      </c>
      <c r="JJ27" s="392">
        <v>10</v>
      </c>
      <c r="JK27" s="392">
        <v>10</v>
      </c>
      <c r="JL27" s="392">
        <v>10</v>
      </c>
      <c r="JM27" s="392">
        <v>10</v>
      </c>
      <c r="JN27" s="392">
        <v>10</v>
      </c>
      <c r="JO27" s="392">
        <v>10</v>
      </c>
      <c r="JP27" s="392">
        <v>10</v>
      </c>
      <c r="JQ27" s="392">
        <v>10</v>
      </c>
      <c r="JR27" s="392">
        <v>10</v>
      </c>
      <c r="JS27" s="392"/>
      <c r="JT27" s="392"/>
      <c r="JU27" s="392"/>
      <c r="JV27" s="392"/>
      <c r="JW27" s="392"/>
      <c r="JX27" s="392"/>
      <c r="JY27" s="392"/>
      <c r="JZ27" s="392"/>
      <c r="KA27" s="392"/>
      <c r="KB27" s="392"/>
      <c r="KC27" s="392"/>
      <c r="KD27" s="391"/>
      <c r="KE27" s="392"/>
      <c r="KF27" s="392"/>
      <c r="KG27" s="392"/>
      <c r="KH27" s="392"/>
      <c r="KI27" s="392"/>
      <c r="KJ27" s="392"/>
      <c r="KK27" s="392"/>
      <c r="KL27" s="392"/>
      <c r="KM27" s="392"/>
      <c r="KN27" s="392"/>
      <c r="KO27" s="392"/>
      <c r="KP27" s="392"/>
      <c r="KQ27" s="392"/>
      <c r="KR27" s="392"/>
      <c r="KS27" s="392"/>
      <c r="KT27" s="392"/>
      <c r="KU27" s="392">
        <v>10</v>
      </c>
      <c r="KV27" s="392">
        <v>10</v>
      </c>
      <c r="KW27" s="392">
        <v>10</v>
      </c>
      <c r="KX27" s="392">
        <v>10</v>
      </c>
      <c r="KY27" s="1151">
        <v>10</v>
      </c>
      <c r="KZ27" s="392">
        <v>10</v>
      </c>
      <c r="LA27" s="392">
        <v>10</v>
      </c>
      <c r="LB27" s="392">
        <v>10</v>
      </c>
      <c r="LC27" s="392">
        <v>10</v>
      </c>
      <c r="LD27" s="392">
        <v>10</v>
      </c>
      <c r="LE27" s="392">
        <v>10</v>
      </c>
      <c r="LF27" s="392">
        <v>10</v>
      </c>
      <c r="LG27" s="392">
        <v>10</v>
      </c>
      <c r="LH27" s="686">
        <v>10</v>
      </c>
      <c r="LI27" s="391">
        <v>10</v>
      </c>
      <c r="LJ27" s="392">
        <v>10</v>
      </c>
      <c r="LK27" s="392">
        <v>10</v>
      </c>
      <c r="LL27" s="392">
        <v>10</v>
      </c>
      <c r="LM27" s="392">
        <v>10</v>
      </c>
      <c r="LN27" s="392">
        <v>10</v>
      </c>
      <c r="LO27" s="392">
        <v>10</v>
      </c>
      <c r="LP27" s="392">
        <v>10</v>
      </c>
      <c r="LQ27" s="392">
        <v>10</v>
      </c>
      <c r="LR27" s="392">
        <v>10</v>
      </c>
      <c r="LS27" s="392">
        <v>10</v>
      </c>
      <c r="LT27" s="392">
        <v>10</v>
      </c>
      <c r="LU27" s="392">
        <v>10</v>
      </c>
      <c r="LV27" s="392">
        <v>10</v>
      </c>
      <c r="LW27" s="392"/>
      <c r="LX27" s="392"/>
      <c r="LY27" s="392"/>
      <c r="LZ27" s="392"/>
      <c r="MA27" s="392"/>
      <c r="MB27" s="392"/>
      <c r="MC27" s="392"/>
      <c r="MD27" s="392"/>
      <c r="ME27" s="392"/>
      <c r="MF27" s="392"/>
      <c r="MG27" s="392"/>
      <c r="MH27" s="392"/>
      <c r="MI27" s="392"/>
      <c r="MJ27" s="392"/>
      <c r="MK27" s="392"/>
      <c r="ML27" s="686"/>
      <c r="MM27" s="392"/>
      <c r="MN27" s="392"/>
      <c r="MO27" s="392"/>
      <c r="MP27" s="392"/>
      <c r="MQ27" s="392"/>
      <c r="MR27" s="392"/>
      <c r="MS27" s="392"/>
      <c r="MT27" s="392"/>
      <c r="MU27" s="392"/>
      <c r="MV27" s="392"/>
      <c r="MW27" s="392"/>
      <c r="MX27" s="392"/>
      <c r="MY27" s="392">
        <v>10</v>
      </c>
      <c r="MZ27" s="392">
        <v>10</v>
      </c>
      <c r="NA27" s="392">
        <v>10</v>
      </c>
      <c r="NB27" s="392">
        <v>10</v>
      </c>
      <c r="NC27" s="392">
        <v>10</v>
      </c>
      <c r="ND27" s="392">
        <v>10</v>
      </c>
      <c r="NE27" s="392">
        <v>10</v>
      </c>
      <c r="NF27" s="392">
        <v>10</v>
      </c>
      <c r="NG27" s="392">
        <v>10</v>
      </c>
      <c r="NH27" s="392">
        <v>10</v>
      </c>
      <c r="NI27" s="392">
        <v>10</v>
      </c>
      <c r="NJ27" s="392">
        <v>10</v>
      </c>
      <c r="NK27" s="392">
        <v>10</v>
      </c>
      <c r="NL27" s="392">
        <v>10</v>
      </c>
      <c r="NM27" s="392">
        <v>10</v>
      </c>
      <c r="NN27" s="392">
        <v>10</v>
      </c>
      <c r="NO27" s="392">
        <v>10</v>
      </c>
      <c r="NP27" s="392">
        <v>10</v>
      </c>
      <c r="NQ27" s="686">
        <v>10</v>
      </c>
      <c r="NR27" s="81">
        <f t="shared" si="1"/>
        <v>1870</v>
      </c>
      <c r="NS27" s="81"/>
      <c r="NT27" s="81"/>
      <c r="NU27" s="81"/>
      <c r="NV27" s="81"/>
      <c r="NW27" s="81"/>
      <c r="NX27" s="81"/>
      <c r="NY27" s="81"/>
      <c r="NZ27" s="81"/>
      <c r="OA27" s="81"/>
      <c r="OB27" s="81"/>
      <c r="OC27" s="81"/>
      <c r="OD27" s="81"/>
      <c r="OE27" s="81"/>
      <c r="OF27" s="81"/>
      <c r="OG27" s="81"/>
      <c r="OH27" s="81"/>
      <c r="OI27" s="81"/>
      <c r="OJ27" s="81"/>
      <c r="OK27" s="81"/>
      <c r="OL27" s="81"/>
      <c r="OM27" s="81"/>
      <c r="ON27" s="81"/>
      <c r="OO27" s="81"/>
      <c r="OP27" s="81"/>
      <c r="OQ27" s="81"/>
      <c r="OR27" s="81"/>
      <c r="OS27" s="81"/>
      <c r="OT27" s="81"/>
      <c r="OU27" s="81"/>
      <c r="OV27"/>
    </row>
    <row r="28" spans="1:412" ht="15.75" x14ac:dyDescent="0.25">
      <c r="A28" s="1"/>
      <c r="B28" s="606"/>
      <c r="C28" s="606"/>
      <c r="D28" s="604"/>
      <c r="E28" s="604"/>
      <c r="F28" s="966" t="s">
        <v>793</v>
      </c>
      <c r="G28" s="965">
        <f>COUNTIF(B4:B27,"&lt;&gt;Вакансия")</f>
        <v>23</v>
      </c>
      <c r="H28" s="607" t="s">
        <v>263</v>
      </c>
      <c r="I28" s="218"/>
      <c r="J28" s="218"/>
      <c r="K28" s="218"/>
      <c r="L28" s="218"/>
      <c r="M28" s="218"/>
      <c r="N28" s="218"/>
      <c r="O28" s="218"/>
      <c r="P28" s="218"/>
      <c r="Q28" s="177">
        <f t="shared" ref="Q28:AV28" si="5">COUNT(Q4:Q27)-COUNTIF(Q4:Q27,"=0")</f>
        <v>7</v>
      </c>
      <c r="R28" s="177">
        <f t="shared" si="5"/>
        <v>7</v>
      </c>
      <c r="S28" s="177">
        <f t="shared" si="5"/>
        <v>7</v>
      </c>
      <c r="T28" s="177">
        <f t="shared" si="5"/>
        <v>10</v>
      </c>
      <c r="U28" s="177">
        <f t="shared" si="5"/>
        <v>8</v>
      </c>
      <c r="V28" s="177">
        <f t="shared" si="5"/>
        <v>8</v>
      </c>
      <c r="W28" s="177">
        <f t="shared" si="5"/>
        <v>8</v>
      </c>
      <c r="X28" s="177">
        <f t="shared" si="5"/>
        <v>8</v>
      </c>
      <c r="Y28" s="177">
        <f t="shared" si="5"/>
        <v>8</v>
      </c>
      <c r="Z28" s="177">
        <f t="shared" si="5"/>
        <v>8</v>
      </c>
      <c r="AA28" s="177">
        <f t="shared" si="5"/>
        <v>10</v>
      </c>
      <c r="AB28" s="177">
        <f t="shared" si="5"/>
        <v>8</v>
      </c>
      <c r="AC28" s="177">
        <f t="shared" si="5"/>
        <v>8</v>
      </c>
      <c r="AD28" s="177">
        <f t="shared" si="5"/>
        <v>8</v>
      </c>
      <c r="AE28" s="177">
        <f t="shared" si="5"/>
        <v>8</v>
      </c>
      <c r="AF28" s="177">
        <f t="shared" si="5"/>
        <v>8</v>
      </c>
      <c r="AG28" s="177">
        <f t="shared" si="5"/>
        <v>8</v>
      </c>
      <c r="AH28" s="177">
        <f t="shared" si="5"/>
        <v>9</v>
      </c>
      <c r="AI28" s="177">
        <f t="shared" si="5"/>
        <v>8</v>
      </c>
      <c r="AJ28" s="177">
        <f t="shared" si="5"/>
        <v>8</v>
      </c>
      <c r="AK28" s="177">
        <f t="shared" si="5"/>
        <v>8</v>
      </c>
      <c r="AL28" s="177">
        <f t="shared" si="5"/>
        <v>8</v>
      </c>
      <c r="AM28" s="177">
        <f t="shared" si="5"/>
        <v>8</v>
      </c>
      <c r="AN28" s="177">
        <f t="shared" si="5"/>
        <v>8</v>
      </c>
      <c r="AO28" s="177">
        <f t="shared" si="5"/>
        <v>10</v>
      </c>
      <c r="AP28" s="177">
        <f t="shared" si="5"/>
        <v>8</v>
      </c>
      <c r="AQ28" s="177">
        <f t="shared" si="5"/>
        <v>8</v>
      </c>
      <c r="AR28" s="177">
        <f t="shared" si="5"/>
        <v>8</v>
      </c>
      <c r="AS28" s="177">
        <f t="shared" si="5"/>
        <v>8</v>
      </c>
      <c r="AT28" s="177">
        <f t="shared" si="5"/>
        <v>8</v>
      </c>
      <c r="AU28" s="177">
        <f t="shared" si="5"/>
        <v>8</v>
      </c>
      <c r="AV28" s="177">
        <f t="shared" si="5"/>
        <v>9</v>
      </c>
      <c r="AW28" s="177">
        <f t="shared" ref="AW28:CB28" si="6">COUNT(AW4:AW27)-COUNTIF(AW4:AW27,"=0")</f>
        <v>8</v>
      </c>
      <c r="AX28" s="177">
        <f t="shared" si="6"/>
        <v>8</v>
      </c>
      <c r="AY28" s="177">
        <f t="shared" si="6"/>
        <v>8</v>
      </c>
      <c r="AZ28" s="177">
        <f t="shared" si="6"/>
        <v>8</v>
      </c>
      <c r="BA28" s="177">
        <f t="shared" si="6"/>
        <v>8</v>
      </c>
      <c r="BB28" s="177">
        <f t="shared" si="6"/>
        <v>8</v>
      </c>
      <c r="BC28" s="177">
        <f t="shared" si="6"/>
        <v>9</v>
      </c>
      <c r="BD28" s="177">
        <f t="shared" si="6"/>
        <v>8</v>
      </c>
      <c r="BE28" s="177">
        <f t="shared" si="6"/>
        <v>8</v>
      </c>
      <c r="BF28" s="177">
        <f t="shared" si="6"/>
        <v>8</v>
      </c>
      <c r="BG28" s="177">
        <f t="shared" si="6"/>
        <v>8</v>
      </c>
      <c r="BH28" s="177">
        <f t="shared" si="6"/>
        <v>8</v>
      </c>
      <c r="BI28" s="177">
        <f t="shared" si="6"/>
        <v>8</v>
      </c>
      <c r="BJ28" s="177">
        <f t="shared" si="6"/>
        <v>7</v>
      </c>
      <c r="BK28" s="177">
        <f t="shared" si="6"/>
        <v>7</v>
      </c>
      <c r="BL28" s="177">
        <f t="shared" si="6"/>
        <v>7</v>
      </c>
      <c r="BM28" s="177">
        <f t="shared" si="6"/>
        <v>7</v>
      </c>
      <c r="BN28" s="177">
        <f t="shared" si="6"/>
        <v>7</v>
      </c>
      <c r="BO28" s="177">
        <f t="shared" si="6"/>
        <v>7</v>
      </c>
      <c r="BP28" s="177">
        <f t="shared" si="6"/>
        <v>7</v>
      </c>
      <c r="BQ28" s="177">
        <f t="shared" si="6"/>
        <v>9</v>
      </c>
      <c r="BR28" s="177">
        <f t="shared" si="6"/>
        <v>8</v>
      </c>
      <c r="BS28" s="177">
        <f t="shared" si="6"/>
        <v>8</v>
      </c>
      <c r="BT28" s="177">
        <f t="shared" si="6"/>
        <v>8</v>
      </c>
      <c r="BU28" s="177">
        <f t="shared" si="6"/>
        <v>8</v>
      </c>
      <c r="BV28" s="177">
        <f t="shared" si="6"/>
        <v>8</v>
      </c>
      <c r="BW28" s="177">
        <f t="shared" si="6"/>
        <v>8</v>
      </c>
      <c r="BX28" s="177">
        <f t="shared" si="6"/>
        <v>10</v>
      </c>
      <c r="BY28" s="177">
        <f t="shared" si="6"/>
        <v>8</v>
      </c>
      <c r="BZ28" s="177">
        <f t="shared" si="6"/>
        <v>8</v>
      </c>
      <c r="CA28" s="177">
        <f t="shared" si="6"/>
        <v>8</v>
      </c>
      <c r="CB28" s="177">
        <f t="shared" si="6"/>
        <v>8</v>
      </c>
      <c r="CC28" s="177">
        <f t="shared" ref="CC28:DH28" si="7">COUNT(CC4:CC27)-COUNTIF(CC4:CC27,"=0")</f>
        <v>7</v>
      </c>
      <c r="CD28" s="177">
        <f t="shared" si="7"/>
        <v>7</v>
      </c>
      <c r="CE28" s="177">
        <f t="shared" si="7"/>
        <v>11</v>
      </c>
      <c r="CF28" s="177">
        <f t="shared" si="7"/>
        <v>8</v>
      </c>
      <c r="CG28" s="177">
        <f t="shared" si="7"/>
        <v>8</v>
      </c>
      <c r="CH28" s="177">
        <f t="shared" si="7"/>
        <v>8</v>
      </c>
      <c r="CI28" s="177">
        <f t="shared" si="7"/>
        <v>8</v>
      </c>
      <c r="CJ28" s="177">
        <f t="shared" si="7"/>
        <v>8</v>
      </c>
      <c r="CK28" s="177">
        <f t="shared" si="7"/>
        <v>7</v>
      </c>
      <c r="CL28" s="177">
        <f t="shared" si="7"/>
        <v>9</v>
      </c>
      <c r="CM28" s="177">
        <f t="shared" si="7"/>
        <v>8</v>
      </c>
      <c r="CN28" s="177">
        <f t="shared" si="7"/>
        <v>8</v>
      </c>
      <c r="CO28" s="177">
        <f t="shared" si="7"/>
        <v>8</v>
      </c>
      <c r="CP28" s="177">
        <f t="shared" si="7"/>
        <v>8</v>
      </c>
      <c r="CQ28" s="177">
        <f t="shared" si="7"/>
        <v>8</v>
      </c>
      <c r="CR28" s="177">
        <f t="shared" si="7"/>
        <v>8</v>
      </c>
      <c r="CS28" s="177">
        <f t="shared" si="7"/>
        <v>10</v>
      </c>
      <c r="CT28" s="177">
        <f t="shared" si="7"/>
        <v>8</v>
      </c>
      <c r="CU28" s="177">
        <f t="shared" si="7"/>
        <v>8</v>
      </c>
      <c r="CV28" s="177">
        <f t="shared" si="7"/>
        <v>8</v>
      </c>
      <c r="CW28" s="177">
        <f t="shared" si="7"/>
        <v>8</v>
      </c>
      <c r="CX28" s="177">
        <f t="shared" si="7"/>
        <v>8</v>
      </c>
      <c r="CY28" s="177">
        <f t="shared" si="7"/>
        <v>9</v>
      </c>
      <c r="CZ28" s="177">
        <f t="shared" si="7"/>
        <v>11</v>
      </c>
      <c r="DA28" s="177">
        <f t="shared" si="7"/>
        <v>10</v>
      </c>
      <c r="DB28" s="177">
        <f t="shared" si="7"/>
        <v>10</v>
      </c>
      <c r="DC28" s="177">
        <f t="shared" si="7"/>
        <v>8</v>
      </c>
      <c r="DD28" s="177">
        <f t="shared" si="7"/>
        <v>8</v>
      </c>
      <c r="DE28" s="177">
        <f t="shared" si="7"/>
        <v>10</v>
      </c>
      <c r="DF28" s="177">
        <f t="shared" si="7"/>
        <v>10</v>
      </c>
      <c r="DG28" s="177">
        <f t="shared" si="7"/>
        <v>11</v>
      </c>
      <c r="DH28" s="177">
        <f t="shared" si="7"/>
        <v>9</v>
      </c>
      <c r="DI28" s="177">
        <f t="shared" ref="DI28:EN28" si="8">COUNT(DI4:DI27)-COUNTIF(DI4:DI27,"=0")</f>
        <v>9</v>
      </c>
      <c r="DJ28" s="177">
        <f t="shared" si="8"/>
        <v>7</v>
      </c>
      <c r="DK28" s="177">
        <f t="shared" si="8"/>
        <v>7</v>
      </c>
      <c r="DL28" s="177">
        <f t="shared" si="8"/>
        <v>9</v>
      </c>
      <c r="DM28" s="177">
        <f t="shared" si="8"/>
        <v>9</v>
      </c>
      <c r="DN28" s="177">
        <f t="shared" si="8"/>
        <v>12</v>
      </c>
      <c r="DO28" s="177">
        <f t="shared" si="8"/>
        <v>10</v>
      </c>
      <c r="DP28" s="177">
        <f t="shared" si="8"/>
        <v>10</v>
      </c>
      <c r="DQ28" s="177">
        <f t="shared" si="8"/>
        <v>10</v>
      </c>
      <c r="DR28" s="177">
        <f t="shared" si="8"/>
        <v>10</v>
      </c>
      <c r="DS28" s="177">
        <f t="shared" si="8"/>
        <v>10</v>
      </c>
      <c r="DT28" s="177">
        <f t="shared" si="8"/>
        <v>10</v>
      </c>
      <c r="DU28" s="177">
        <f t="shared" si="8"/>
        <v>14</v>
      </c>
      <c r="DV28" s="177">
        <f t="shared" si="8"/>
        <v>9</v>
      </c>
      <c r="DW28" s="177">
        <f t="shared" si="8"/>
        <v>9</v>
      </c>
      <c r="DX28" s="177">
        <f t="shared" si="8"/>
        <v>9</v>
      </c>
      <c r="DY28" s="177">
        <f t="shared" si="8"/>
        <v>9</v>
      </c>
      <c r="DZ28" s="177">
        <f t="shared" si="8"/>
        <v>9</v>
      </c>
      <c r="EA28" s="177">
        <f t="shared" si="8"/>
        <v>9</v>
      </c>
      <c r="EB28" s="177">
        <f t="shared" si="8"/>
        <v>12</v>
      </c>
      <c r="EC28" s="177">
        <f t="shared" si="8"/>
        <v>9</v>
      </c>
      <c r="ED28" s="177">
        <f t="shared" si="8"/>
        <v>9</v>
      </c>
      <c r="EE28" s="177">
        <f t="shared" si="8"/>
        <v>9</v>
      </c>
      <c r="EF28" s="177">
        <f t="shared" si="8"/>
        <v>9</v>
      </c>
      <c r="EG28" s="177">
        <f t="shared" si="8"/>
        <v>9</v>
      </c>
      <c r="EH28" s="177">
        <f t="shared" si="8"/>
        <v>9</v>
      </c>
      <c r="EI28" s="177">
        <f t="shared" si="8"/>
        <v>12</v>
      </c>
      <c r="EJ28" s="177">
        <f t="shared" si="8"/>
        <v>8</v>
      </c>
      <c r="EK28" s="177">
        <f t="shared" si="8"/>
        <v>8</v>
      </c>
      <c r="EL28" s="177">
        <f t="shared" si="8"/>
        <v>8</v>
      </c>
      <c r="EM28" s="177">
        <f t="shared" si="8"/>
        <v>8</v>
      </c>
      <c r="EN28" s="177">
        <f t="shared" si="8"/>
        <v>8</v>
      </c>
      <c r="EO28" s="177">
        <f t="shared" ref="EO28:FT28" si="9">COUNT(EO4:EO27)-COUNTIF(EO4:EO27,"=0")</f>
        <v>8</v>
      </c>
      <c r="EP28" s="177">
        <f t="shared" si="9"/>
        <v>12</v>
      </c>
      <c r="EQ28" s="177">
        <f t="shared" si="9"/>
        <v>9</v>
      </c>
      <c r="ER28" s="177">
        <f t="shared" si="9"/>
        <v>9</v>
      </c>
      <c r="ES28" s="177">
        <f t="shared" si="9"/>
        <v>9</v>
      </c>
      <c r="ET28" s="177">
        <f t="shared" si="9"/>
        <v>9</v>
      </c>
      <c r="EU28" s="177">
        <f t="shared" si="9"/>
        <v>9</v>
      </c>
      <c r="EV28" s="177">
        <f t="shared" si="9"/>
        <v>9</v>
      </c>
      <c r="EW28" s="177">
        <f t="shared" si="9"/>
        <v>16</v>
      </c>
      <c r="EX28" s="177">
        <f t="shared" si="9"/>
        <v>13</v>
      </c>
      <c r="EY28" s="177">
        <f t="shared" si="9"/>
        <v>13</v>
      </c>
      <c r="EZ28" s="177">
        <f t="shared" si="9"/>
        <v>13</v>
      </c>
      <c r="FA28" s="177">
        <f t="shared" si="9"/>
        <v>13</v>
      </c>
      <c r="FB28" s="177">
        <f t="shared" si="9"/>
        <v>13</v>
      </c>
      <c r="FC28" s="177">
        <f t="shared" si="9"/>
        <v>13</v>
      </c>
      <c r="FD28" s="177">
        <f t="shared" si="9"/>
        <v>16</v>
      </c>
      <c r="FE28" s="177">
        <f t="shared" si="9"/>
        <v>14</v>
      </c>
      <c r="FF28" s="177">
        <f t="shared" si="9"/>
        <v>14</v>
      </c>
      <c r="FG28" s="177">
        <f t="shared" si="9"/>
        <v>14</v>
      </c>
      <c r="FH28" s="177">
        <f t="shared" si="9"/>
        <v>14</v>
      </c>
      <c r="FI28" s="177">
        <f t="shared" si="9"/>
        <v>14</v>
      </c>
      <c r="FJ28" s="177">
        <f t="shared" si="9"/>
        <v>14</v>
      </c>
      <c r="FK28" s="177">
        <f t="shared" si="9"/>
        <v>15</v>
      </c>
      <c r="FL28" s="177">
        <f t="shared" si="9"/>
        <v>9</v>
      </c>
      <c r="FM28" s="177">
        <f t="shared" si="9"/>
        <v>9</v>
      </c>
      <c r="FN28" s="177">
        <f t="shared" si="9"/>
        <v>9</v>
      </c>
      <c r="FO28" s="177">
        <f t="shared" si="9"/>
        <v>9</v>
      </c>
      <c r="FP28" s="177">
        <f t="shared" si="9"/>
        <v>9</v>
      </c>
      <c r="FQ28" s="177">
        <f t="shared" si="9"/>
        <v>9</v>
      </c>
      <c r="FR28" s="177">
        <f t="shared" si="9"/>
        <v>14</v>
      </c>
      <c r="FS28" s="177">
        <f t="shared" si="9"/>
        <v>10</v>
      </c>
      <c r="FT28" s="177">
        <f t="shared" si="9"/>
        <v>10</v>
      </c>
      <c r="FU28" s="177">
        <f t="shared" ref="FU28:GS28" si="10">COUNT(FU4:FU27)-COUNTIF(FU4:FU27,"=0")</f>
        <v>10</v>
      </c>
      <c r="FV28" s="177">
        <f t="shared" si="10"/>
        <v>10</v>
      </c>
      <c r="FW28" s="177">
        <f t="shared" si="10"/>
        <v>10</v>
      </c>
      <c r="FX28" s="177">
        <f t="shared" si="10"/>
        <v>10</v>
      </c>
      <c r="FY28" s="177">
        <f t="shared" si="10"/>
        <v>13</v>
      </c>
      <c r="FZ28" s="177">
        <f t="shared" si="10"/>
        <v>8</v>
      </c>
      <c r="GA28" s="177">
        <f t="shared" si="10"/>
        <v>8</v>
      </c>
      <c r="GB28" s="177">
        <f t="shared" si="10"/>
        <v>9</v>
      </c>
      <c r="GC28" s="177">
        <f t="shared" si="10"/>
        <v>9</v>
      </c>
      <c r="GD28" s="177">
        <f t="shared" si="10"/>
        <v>9</v>
      </c>
      <c r="GE28" s="177">
        <f t="shared" si="10"/>
        <v>9</v>
      </c>
      <c r="GF28" s="177">
        <f t="shared" si="10"/>
        <v>11</v>
      </c>
      <c r="GG28" s="177">
        <f t="shared" si="10"/>
        <v>8</v>
      </c>
      <c r="GH28" s="177">
        <f t="shared" si="10"/>
        <v>8</v>
      </c>
      <c r="GI28" s="177">
        <f t="shared" si="10"/>
        <v>8</v>
      </c>
      <c r="GJ28" s="177">
        <f t="shared" si="10"/>
        <v>8</v>
      </c>
      <c r="GK28" s="177">
        <f t="shared" si="10"/>
        <v>8</v>
      </c>
      <c r="GL28" s="177">
        <f t="shared" si="10"/>
        <v>8</v>
      </c>
      <c r="GM28" s="177">
        <f t="shared" si="10"/>
        <v>13</v>
      </c>
      <c r="GN28" s="177">
        <f t="shared" si="10"/>
        <v>9</v>
      </c>
      <c r="GO28" s="177">
        <f t="shared" si="10"/>
        <v>9</v>
      </c>
      <c r="GP28" s="177">
        <f t="shared" si="10"/>
        <v>9</v>
      </c>
      <c r="GQ28" s="177">
        <f t="shared" si="10"/>
        <v>9</v>
      </c>
      <c r="GR28" s="177">
        <f t="shared" si="10"/>
        <v>9</v>
      </c>
      <c r="GS28" s="177">
        <f t="shared" si="10"/>
        <v>9</v>
      </c>
      <c r="GT28" s="177"/>
      <c r="GU28" s="177">
        <f t="shared" ref="GU28:GZ28" si="11">COUNT(GU4:GU27)-COUNTIF(GU4:GU27,"=0")</f>
        <v>10</v>
      </c>
      <c r="GV28" s="177">
        <f t="shared" si="11"/>
        <v>10</v>
      </c>
      <c r="GW28" s="177">
        <f t="shared" si="11"/>
        <v>10</v>
      </c>
      <c r="GX28" s="177">
        <f t="shared" si="11"/>
        <v>9</v>
      </c>
      <c r="GY28" s="177">
        <f t="shared" si="11"/>
        <v>11</v>
      </c>
      <c r="GZ28" s="177">
        <f t="shared" si="11"/>
        <v>11</v>
      </c>
      <c r="HA28" s="177"/>
      <c r="HB28" s="177">
        <f t="shared" ref="HB28:HG28" si="12">COUNTIF(HB4:HB27,"=10")+COUNTIF(HB4:HB27,"=10,5")</f>
        <v>8</v>
      </c>
      <c r="HC28" s="177">
        <f t="shared" si="12"/>
        <v>8</v>
      </c>
      <c r="HD28" s="177">
        <f t="shared" si="12"/>
        <v>7</v>
      </c>
      <c r="HE28" s="177">
        <f t="shared" si="12"/>
        <v>9</v>
      </c>
      <c r="HF28" s="177">
        <f t="shared" si="12"/>
        <v>9</v>
      </c>
      <c r="HG28" s="177">
        <f t="shared" si="12"/>
        <v>9</v>
      </c>
      <c r="HH28" s="177"/>
      <c r="HI28" s="177">
        <f t="shared" ref="HI28:HN28" si="13">COUNTIF(HI4:HI27,"=10")+COUNTIF(HI4:HI27,"=10,5")</f>
        <v>7</v>
      </c>
      <c r="HJ28" s="177">
        <f t="shared" si="13"/>
        <v>7</v>
      </c>
      <c r="HK28" s="177">
        <f t="shared" si="13"/>
        <v>7</v>
      </c>
      <c r="HL28" s="177">
        <f t="shared" si="13"/>
        <v>7</v>
      </c>
      <c r="HM28" s="177">
        <f t="shared" si="13"/>
        <v>7</v>
      </c>
      <c r="HN28" s="177">
        <f t="shared" si="13"/>
        <v>7</v>
      </c>
      <c r="HO28" s="177"/>
      <c r="HP28" s="177">
        <f t="shared" ref="HP28:HU28" si="14">COUNTIF(HP4:HP27,"=10")+COUNTIF(HP4:HP27,"=10,5")</f>
        <v>7</v>
      </c>
      <c r="HQ28" s="177">
        <f t="shared" si="14"/>
        <v>7</v>
      </c>
      <c r="HR28" s="177">
        <f t="shared" si="14"/>
        <v>7</v>
      </c>
      <c r="HS28" s="177">
        <f t="shared" si="14"/>
        <v>9</v>
      </c>
      <c r="HT28" s="177">
        <f t="shared" si="14"/>
        <v>9</v>
      </c>
      <c r="HU28" s="177">
        <f t="shared" si="14"/>
        <v>9</v>
      </c>
      <c r="HV28" s="177"/>
      <c r="HW28" s="177">
        <f t="shared" ref="HW28:IB28" si="15">COUNTIF(HW4:HW27,"=10")+COUNTIF(HW4:HW27,"=10,5")</f>
        <v>8</v>
      </c>
      <c r="HX28" s="177">
        <f t="shared" si="15"/>
        <v>8</v>
      </c>
      <c r="HY28" s="177">
        <f t="shared" si="15"/>
        <v>8</v>
      </c>
      <c r="HZ28" s="177">
        <f t="shared" si="15"/>
        <v>8</v>
      </c>
      <c r="IA28" s="177">
        <f t="shared" si="15"/>
        <v>9</v>
      </c>
      <c r="IB28" s="177">
        <f t="shared" si="15"/>
        <v>9</v>
      </c>
      <c r="IC28" s="177"/>
      <c r="ID28" s="177">
        <f t="shared" ref="ID28:II28" si="16">COUNTIF(ID4:ID27,"=10")+COUNTIF(ID4:ID27,"=10,5")</f>
        <v>8</v>
      </c>
      <c r="IE28" s="177">
        <f t="shared" si="16"/>
        <v>8</v>
      </c>
      <c r="IF28" s="177">
        <f t="shared" si="16"/>
        <v>8</v>
      </c>
      <c r="IG28" s="177">
        <f t="shared" si="16"/>
        <v>8</v>
      </c>
      <c r="IH28" s="177">
        <f t="shared" si="16"/>
        <v>8</v>
      </c>
      <c r="II28" s="177">
        <f t="shared" si="16"/>
        <v>8</v>
      </c>
      <c r="IJ28" s="177"/>
      <c r="IK28" s="177">
        <f t="shared" ref="IK28:IP28" si="17">COUNTIF(IK4:IK27,"=10")+COUNTIF(IK4:IK27,"=10,5")</f>
        <v>10</v>
      </c>
      <c r="IL28" s="177">
        <f t="shared" si="17"/>
        <v>10</v>
      </c>
      <c r="IM28" s="177">
        <f t="shared" si="17"/>
        <v>10</v>
      </c>
      <c r="IN28" s="177">
        <f t="shared" si="17"/>
        <v>10</v>
      </c>
      <c r="IO28" s="177">
        <f t="shared" si="17"/>
        <v>10</v>
      </c>
      <c r="IP28" s="177">
        <f t="shared" si="17"/>
        <v>10</v>
      </c>
      <c r="IQ28" s="177"/>
      <c r="IR28" s="177">
        <f t="shared" ref="IR28:IW28" si="18">COUNTIF(IR4:IR27,"=10")+COUNTIF(IR4:IR27,"=10,5")</f>
        <v>11</v>
      </c>
      <c r="IS28" s="177">
        <f t="shared" si="18"/>
        <v>11</v>
      </c>
      <c r="IT28" s="177">
        <f t="shared" si="18"/>
        <v>11</v>
      </c>
      <c r="IU28" s="177">
        <f t="shared" si="18"/>
        <v>12</v>
      </c>
      <c r="IV28" s="177">
        <f t="shared" si="18"/>
        <v>12</v>
      </c>
      <c r="IW28" s="177">
        <f t="shared" si="18"/>
        <v>12</v>
      </c>
      <c r="IX28" s="177"/>
      <c r="IY28" s="177">
        <f t="shared" ref="IY28:KD28" si="19">COUNTIF(IY4:IY27,"=10")+COUNTIF(IY4:IY27,"=10,5")</f>
        <v>10</v>
      </c>
      <c r="IZ28" s="177">
        <f t="shared" si="19"/>
        <v>10</v>
      </c>
      <c r="JA28" s="177">
        <f t="shared" si="19"/>
        <v>10</v>
      </c>
      <c r="JB28" s="177">
        <f t="shared" si="19"/>
        <v>9</v>
      </c>
      <c r="JC28" s="177">
        <f t="shared" si="19"/>
        <v>9</v>
      </c>
      <c r="JD28" s="177">
        <f t="shared" si="19"/>
        <v>9</v>
      </c>
      <c r="JE28" s="177">
        <f t="shared" si="19"/>
        <v>5</v>
      </c>
      <c r="JF28" s="177">
        <f t="shared" si="19"/>
        <v>10</v>
      </c>
      <c r="JG28" s="177">
        <f t="shared" si="19"/>
        <v>10</v>
      </c>
      <c r="JH28" s="177">
        <f t="shared" si="19"/>
        <v>10</v>
      </c>
      <c r="JI28" s="177">
        <f t="shared" si="19"/>
        <v>10</v>
      </c>
      <c r="JJ28" s="177">
        <f t="shared" si="19"/>
        <v>10</v>
      </c>
      <c r="JK28" s="177">
        <f t="shared" si="19"/>
        <v>10</v>
      </c>
      <c r="JL28" s="177">
        <f t="shared" si="19"/>
        <v>7</v>
      </c>
      <c r="JM28" s="177">
        <f t="shared" si="19"/>
        <v>9</v>
      </c>
      <c r="JN28" s="177">
        <f t="shared" si="19"/>
        <v>9</v>
      </c>
      <c r="JO28" s="177">
        <f t="shared" si="19"/>
        <v>9</v>
      </c>
      <c r="JP28" s="177">
        <f t="shared" si="19"/>
        <v>10</v>
      </c>
      <c r="JQ28" s="177">
        <f t="shared" si="19"/>
        <v>11</v>
      </c>
      <c r="JR28" s="177">
        <f t="shared" si="19"/>
        <v>11</v>
      </c>
      <c r="JS28" s="177">
        <f t="shared" si="19"/>
        <v>6</v>
      </c>
      <c r="JT28" s="177">
        <f t="shared" si="19"/>
        <v>10</v>
      </c>
      <c r="JU28" s="177">
        <f t="shared" si="19"/>
        <v>9</v>
      </c>
      <c r="JV28" s="177">
        <f t="shared" si="19"/>
        <v>9</v>
      </c>
      <c r="JW28" s="177">
        <f t="shared" si="19"/>
        <v>9</v>
      </c>
      <c r="JX28" s="177">
        <f t="shared" si="19"/>
        <v>9</v>
      </c>
      <c r="JY28" s="177">
        <f t="shared" si="19"/>
        <v>10</v>
      </c>
      <c r="JZ28" s="177">
        <f t="shared" si="19"/>
        <v>7</v>
      </c>
      <c r="KA28" s="177">
        <f t="shared" si="19"/>
        <v>10</v>
      </c>
      <c r="KB28" s="177">
        <f t="shared" si="19"/>
        <v>10</v>
      </c>
      <c r="KC28" s="177">
        <f t="shared" si="19"/>
        <v>10</v>
      </c>
      <c r="KD28" s="177">
        <f t="shared" si="19"/>
        <v>10</v>
      </c>
      <c r="KE28" s="177">
        <f t="shared" ref="KE28:LJ28" si="20">COUNTIF(KE4:KE27,"=10")+COUNTIF(KE4:KE27,"=10,5")</f>
        <v>10</v>
      </c>
      <c r="KF28" s="177">
        <f t="shared" si="20"/>
        <v>10</v>
      </c>
      <c r="KG28" s="177">
        <f t="shared" si="20"/>
        <v>6</v>
      </c>
      <c r="KH28" s="177">
        <f t="shared" si="20"/>
        <v>11</v>
      </c>
      <c r="KI28" s="177">
        <f t="shared" si="20"/>
        <v>11</v>
      </c>
      <c r="KJ28" s="177">
        <f t="shared" si="20"/>
        <v>11</v>
      </c>
      <c r="KK28" s="177">
        <f t="shared" si="20"/>
        <v>11</v>
      </c>
      <c r="KL28" s="177">
        <f t="shared" si="20"/>
        <v>11</v>
      </c>
      <c r="KM28" s="177">
        <f t="shared" si="20"/>
        <v>11</v>
      </c>
      <c r="KN28" s="177">
        <f t="shared" si="20"/>
        <v>7</v>
      </c>
      <c r="KO28" s="177">
        <f t="shared" si="20"/>
        <v>12</v>
      </c>
      <c r="KP28" s="177">
        <f t="shared" si="20"/>
        <v>12</v>
      </c>
      <c r="KQ28" s="177">
        <f t="shared" si="20"/>
        <v>11</v>
      </c>
      <c r="KR28" s="177">
        <f t="shared" si="20"/>
        <v>9</v>
      </c>
      <c r="KS28" s="177">
        <f t="shared" si="20"/>
        <v>9</v>
      </c>
      <c r="KT28" s="177">
        <f t="shared" si="20"/>
        <v>9</v>
      </c>
      <c r="KU28" s="177">
        <f t="shared" si="20"/>
        <v>7</v>
      </c>
      <c r="KV28" s="177">
        <f t="shared" si="20"/>
        <v>9</v>
      </c>
      <c r="KW28" s="177">
        <f t="shared" si="20"/>
        <v>10</v>
      </c>
      <c r="KX28" s="177">
        <f t="shared" si="20"/>
        <v>11</v>
      </c>
      <c r="KY28" s="177">
        <f t="shared" si="20"/>
        <v>12</v>
      </c>
      <c r="KZ28" s="177">
        <f t="shared" si="20"/>
        <v>12</v>
      </c>
      <c r="LA28" s="177">
        <f t="shared" si="20"/>
        <v>12</v>
      </c>
      <c r="LB28" s="177">
        <f t="shared" si="20"/>
        <v>8</v>
      </c>
      <c r="LC28" s="177">
        <f t="shared" si="20"/>
        <v>12</v>
      </c>
      <c r="LD28" s="177">
        <f t="shared" si="20"/>
        <v>12</v>
      </c>
      <c r="LE28" s="177">
        <f t="shared" si="20"/>
        <v>12</v>
      </c>
      <c r="LF28" s="177">
        <f t="shared" si="20"/>
        <v>12</v>
      </c>
      <c r="LG28" s="177">
        <f t="shared" si="20"/>
        <v>12</v>
      </c>
      <c r="LH28" s="177">
        <f t="shared" si="20"/>
        <v>12</v>
      </c>
      <c r="LI28" s="177">
        <f t="shared" si="20"/>
        <v>6</v>
      </c>
      <c r="LJ28" s="177">
        <f t="shared" si="20"/>
        <v>11</v>
      </c>
      <c r="LK28" s="177">
        <f t="shared" ref="LK28:MP28" si="21">COUNTIF(LK4:LK27,"=10")+COUNTIF(LK4:LK27,"=10,5")</f>
        <v>11</v>
      </c>
      <c r="LL28" s="177">
        <f t="shared" si="21"/>
        <v>11</v>
      </c>
      <c r="LM28" s="177">
        <f t="shared" si="21"/>
        <v>11</v>
      </c>
      <c r="LN28" s="177">
        <f t="shared" si="21"/>
        <v>11</v>
      </c>
      <c r="LO28" s="177">
        <f t="shared" si="21"/>
        <v>11</v>
      </c>
      <c r="LP28" s="177">
        <f t="shared" si="21"/>
        <v>7</v>
      </c>
      <c r="LQ28" s="177">
        <f t="shared" si="21"/>
        <v>10</v>
      </c>
      <c r="LR28" s="177">
        <f t="shared" si="21"/>
        <v>11</v>
      </c>
      <c r="LS28" s="177">
        <f t="shared" si="21"/>
        <v>11</v>
      </c>
      <c r="LT28" s="177">
        <f t="shared" si="21"/>
        <v>11</v>
      </c>
      <c r="LU28" s="177">
        <f t="shared" si="21"/>
        <v>11</v>
      </c>
      <c r="LV28" s="177">
        <f t="shared" si="21"/>
        <v>11</v>
      </c>
      <c r="LW28" s="177">
        <f t="shared" si="21"/>
        <v>6</v>
      </c>
      <c r="LX28" s="177">
        <f t="shared" si="21"/>
        <v>12</v>
      </c>
      <c r="LY28" s="177">
        <f t="shared" si="21"/>
        <v>12</v>
      </c>
      <c r="LZ28" s="177">
        <f t="shared" si="21"/>
        <v>12</v>
      </c>
      <c r="MA28" s="177">
        <f t="shared" si="21"/>
        <v>12</v>
      </c>
      <c r="MB28" s="177">
        <f t="shared" si="21"/>
        <v>12</v>
      </c>
      <c r="MC28" s="177">
        <f t="shared" si="21"/>
        <v>12</v>
      </c>
      <c r="MD28" s="177">
        <f t="shared" si="21"/>
        <v>8</v>
      </c>
      <c r="ME28" s="177">
        <f t="shared" si="21"/>
        <v>12</v>
      </c>
      <c r="MF28" s="177">
        <f t="shared" si="21"/>
        <v>12</v>
      </c>
      <c r="MG28" s="177">
        <f t="shared" si="21"/>
        <v>12</v>
      </c>
      <c r="MH28" s="177">
        <f t="shared" si="21"/>
        <v>12</v>
      </c>
      <c r="MI28" s="177">
        <f t="shared" si="21"/>
        <v>12</v>
      </c>
      <c r="MJ28" s="177">
        <f t="shared" si="21"/>
        <v>12</v>
      </c>
      <c r="MK28" s="177">
        <f t="shared" si="21"/>
        <v>6</v>
      </c>
      <c r="ML28" s="177">
        <f t="shared" si="21"/>
        <v>11</v>
      </c>
      <c r="MM28" s="177">
        <f t="shared" si="21"/>
        <v>10</v>
      </c>
      <c r="MN28" s="177">
        <f t="shared" si="21"/>
        <v>11</v>
      </c>
      <c r="MO28" s="177">
        <f t="shared" si="21"/>
        <v>11</v>
      </c>
      <c r="MP28" s="177">
        <f t="shared" si="21"/>
        <v>11</v>
      </c>
      <c r="MQ28" s="177">
        <f t="shared" ref="MQ28:NQ28" si="22">COUNTIF(MQ4:MQ27,"=10")+COUNTIF(MQ4:MQ27,"=10,5")</f>
        <v>11</v>
      </c>
      <c r="MR28" s="177">
        <f t="shared" si="22"/>
        <v>7</v>
      </c>
      <c r="MS28" s="177">
        <f t="shared" si="22"/>
        <v>11</v>
      </c>
      <c r="MT28" s="177">
        <f t="shared" si="22"/>
        <v>11</v>
      </c>
      <c r="MU28" s="177">
        <f t="shared" si="22"/>
        <v>11</v>
      </c>
      <c r="MV28" s="177">
        <f t="shared" si="22"/>
        <v>10</v>
      </c>
      <c r="MW28" s="177">
        <f t="shared" si="22"/>
        <v>10</v>
      </c>
      <c r="MX28" s="177">
        <f t="shared" si="22"/>
        <v>10</v>
      </c>
      <c r="MY28" s="177">
        <f t="shared" si="22"/>
        <v>5</v>
      </c>
      <c r="MZ28" s="177">
        <f t="shared" si="22"/>
        <v>11</v>
      </c>
      <c r="NA28" s="177">
        <f t="shared" si="22"/>
        <v>11</v>
      </c>
      <c r="NB28" s="177">
        <f t="shared" si="22"/>
        <v>11</v>
      </c>
      <c r="NC28" s="177">
        <f t="shared" si="22"/>
        <v>12</v>
      </c>
      <c r="ND28" s="177">
        <f t="shared" si="22"/>
        <v>12</v>
      </c>
      <c r="NE28" s="177">
        <f t="shared" si="22"/>
        <v>12</v>
      </c>
      <c r="NF28" s="177">
        <f t="shared" si="22"/>
        <v>8</v>
      </c>
      <c r="NG28" s="177">
        <f t="shared" si="22"/>
        <v>12</v>
      </c>
      <c r="NH28" s="177">
        <f t="shared" si="22"/>
        <v>12</v>
      </c>
      <c r="NI28" s="177">
        <f t="shared" si="22"/>
        <v>12</v>
      </c>
      <c r="NJ28" s="177">
        <f t="shared" si="22"/>
        <v>12</v>
      </c>
      <c r="NK28" s="177">
        <f t="shared" si="22"/>
        <v>12</v>
      </c>
      <c r="NL28" s="177">
        <f t="shared" si="22"/>
        <v>12</v>
      </c>
      <c r="NM28" s="177">
        <f t="shared" si="22"/>
        <v>6</v>
      </c>
      <c r="NN28" s="177">
        <f t="shared" si="22"/>
        <v>11</v>
      </c>
      <c r="NO28" s="177">
        <f t="shared" si="22"/>
        <v>11</v>
      </c>
      <c r="NP28" s="177">
        <f t="shared" si="22"/>
        <v>11</v>
      </c>
      <c r="NQ28" s="177">
        <f t="shared" si="22"/>
        <v>11</v>
      </c>
      <c r="NR28" s="691"/>
      <c r="NS28" s="691"/>
      <c r="NT28" s="691"/>
      <c r="NU28" s="691"/>
      <c r="NV28" s="81"/>
      <c r="NW28" s="81"/>
      <c r="NX28" s="81"/>
      <c r="NY28" s="81"/>
      <c r="NZ28" s="81"/>
      <c r="OA28" s="81"/>
      <c r="OB28" s="81"/>
      <c r="OC28" s="81"/>
      <c r="OD28" s="81"/>
      <c r="OE28" s="81"/>
      <c r="OF28" s="81"/>
      <c r="OG28" s="81"/>
      <c r="OH28" s="81"/>
      <c r="OI28" s="81"/>
      <c r="OJ28" s="81"/>
      <c r="OK28" s="81"/>
      <c r="OL28" s="81"/>
      <c r="OM28" s="81"/>
      <c r="ON28" s="81"/>
      <c r="OO28" s="81"/>
      <c r="OP28" s="81"/>
      <c r="OQ28" s="81"/>
      <c r="OR28" s="81"/>
      <c r="OS28" s="81"/>
      <c r="OT28" s="81"/>
      <c r="OU28" s="81"/>
    </row>
    <row r="29" spans="1:412" ht="15.75" thickBot="1" x14ac:dyDescent="0.3">
      <c r="T29" s="46">
        <v>485</v>
      </c>
      <c r="AH29" s="46">
        <v>485</v>
      </c>
      <c r="AV29" s="46">
        <v>485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 s="46">
        <v>485</v>
      </c>
      <c r="BK29"/>
      <c r="BL29"/>
      <c r="BM29"/>
      <c r="BN29"/>
      <c r="BO29"/>
      <c r="BP29"/>
      <c r="BQ29"/>
      <c r="BR29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22"/>
      <c r="MN29"/>
      <c r="MO29"/>
      <c r="MP29" s="1"/>
      <c r="MQ29" s="1"/>
      <c r="MR29" s="1"/>
      <c r="MS29" s="1"/>
      <c r="MT29" s="1"/>
      <c r="MU29" s="997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/>
      <c r="NL29"/>
      <c r="NM29"/>
      <c r="NN29"/>
      <c r="NO29"/>
      <c r="NP29"/>
      <c r="NQ29"/>
      <c r="NR29" s="92"/>
      <c r="NS29" s="92"/>
      <c r="NT29" s="92"/>
      <c r="NU29" s="92"/>
      <c r="NV29" s="92"/>
      <c r="NW29" s="92"/>
      <c r="NX29" s="92"/>
      <c r="NY29" s="92"/>
      <c r="NZ29" s="92"/>
      <c r="OA29" s="92"/>
      <c r="OB29" s="92"/>
      <c r="OC29" s="92"/>
      <c r="OD29" s="92"/>
      <c r="OE29" s="92"/>
      <c r="OF29" s="92"/>
      <c r="OG29" s="92"/>
      <c r="OH29" s="92"/>
      <c r="OI29" s="81"/>
      <c r="OJ29" s="81"/>
      <c r="OK29" s="81"/>
      <c r="OL29" s="81"/>
      <c r="OM29" s="81"/>
      <c r="ON29" s="81"/>
      <c r="OO29" s="81"/>
      <c r="OP29" s="81"/>
      <c r="OQ29" s="81"/>
      <c r="OR29" s="81"/>
      <c r="OS29" s="81"/>
      <c r="OT29" s="81"/>
      <c r="OU29" s="81"/>
    </row>
    <row r="30" spans="1:412" ht="15.75" thickBot="1" x14ac:dyDescent="0.3">
      <c r="H30" s="238" t="s">
        <v>266</v>
      </c>
      <c r="I30" s="238"/>
      <c r="J30" s="238"/>
      <c r="K30" s="238"/>
      <c r="L30" s="238"/>
      <c r="M30" s="238"/>
      <c r="N30" s="238"/>
      <c r="O30" s="238"/>
      <c r="P30" s="238"/>
      <c r="AE30" s="237"/>
      <c r="AU30" s="237"/>
      <c r="JC30" s="1154"/>
      <c r="JD30" s="1154"/>
      <c r="JE30" s="1154"/>
      <c r="JF30" s="1154"/>
      <c r="JG30" s="1154"/>
      <c r="JH30" s="1154"/>
      <c r="JI30" s="1154"/>
      <c r="JJ30" s="1154"/>
      <c r="JK30" s="1154"/>
      <c r="JL30" s="1154"/>
      <c r="JM30" s="1154"/>
      <c r="JN30" s="1154"/>
      <c r="JO30" s="1154"/>
      <c r="LJ30" s="1155"/>
      <c r="LK30" s="1156"/>
      <c r="LL30" s="1157"/>
      <c r="NR30" s="81"/>
      <c r="NS30" s="81"/>
      <c r="NT30" s="81"/>
      <c r="NU30" s="81"/>
      <c r="NV30" s="81"/>
      <c r="NW30" s="81"/>
      <c r="NX30" s="81"/>
      <c r="NY30" s="81"/>
      <c r="NZ30" s="81"/>
      <c r="OA30" s="81"/>
      <c r="OB30" s="81"/>
      <c r="OC30" s="81"/>
      <c r="OD30" s="81"/>
      <c r="OE30" s="81"/>
      <c r="OF30" s="81"/>
      <c r="OG30" s="81"/>
      <c r="OH30" s="81"/>
      <c r="OI30" s="81"/>
      <c r="OJ30" s="81"/>
      <c r="OK30" s="81"/>
      <c r="OL30" s="81"/>
      <c r="OM30" s="81"/>
      <c r="ON30" s="81"/>
      <c r="OO30" s="81"/>
      <c r="OP30" s="81"/>
      <c r="OQ30" s="81"/>
      <c r="OR30" s="81"/>
      <c r="OS30" s="81"/>
      <c r="OT30" s="81"/>
      <c r="OU30" s="81"/>
    </row>
    <row r="31" spans="1:412" x14ac:dyDescent="0.25">
      <c r="B31" s="65" t="s">
        <v>295</v>
      </c>
      <c r="C31" s="65"/>
      <c r="D31" s="65"/>
      <c r="E31" s="65"/>
      <c r="F31" s="65"/>
      <c r="G31" s="65"/>
      <c r="H31" s="238" t="s">
        <v>294</v>
      </c>
      <c r="I31" s="238"/>
      <c r="J31" s="238"/>
      <c r="K31" s="238"/>
      <c r="L31" s="238"/>
      <c r="M31" s="238"/>
      <c r="N31" s="238"/>
      <c r="O31" s="238"/>
      <c r="P31" s="238"/>
      <c r="Q31" s="65"/>
      <c r="R31" s="65"/>
      <c r="S31" s="65"/>
      <c r="T31" s="584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58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58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58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58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58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65"/>
      <c r="CZ31" s="58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65"/>
      <c r="DN31" s="58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65"/>
      <c r="EB31" s="58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65"/>
      <c r="EP31" s="58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65"/>
      <c r="FD31" s="58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65"/>
      <c r="FR31" s="58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65"/>
      <c r="GF31" s="58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65"/>
      <c r="GT31" s="585"/>
      <c r="GU31" s="65"/>
      <c r="GV31" s="65"/>
      <c r="GW31" s="65"/>
      <c r="GX31" s="65"/>
      <c r="GY31" s="65"/>
      <c r="GZ31" s="65"/>
      <c r="HA31" s="65"/>
      <c r="HB31" s="65"/>
      <c r="HC31" s="65"/>
      <c r="HD31" s="65"/>
      <c r="HE31" s="65"/>
      <c r="HF31" s="65"/>
      <c r="HG31" s="65"/>
      <c r="HH31" s="585"/>
      <c r="HI31" s="65"/>
      <c r="HJ31" s="65"/>
      <c r="HK31" s="65"/>
      <c r="HL31" s="65"/>
      <c r="HM31" s="65"/>
      <c r="HN31" s="65"/>
      <c r="HO31" s="65"/>
      <c r="HP31" s="65"/>
      <c r="HQ31" s="65"/>
      <c r="HR31" s="65"/>
      <c r="HS31" s="65"/>
      <c r="HT31" s="65"/>
      <c r="HU31" s="65"/>
      <c r="HV31" s="585"/>
      <c r="HW31" s="65"/>
      <c r="HX31" s="65"/>
      <c r="HY31" s="65"/>
      <c r="HZ31" s="65"/>
      <c r="IA31" s="65"/>
      <c r="IB31" s="65"/>
      <c r="IC31" s="65"/>
      <c r="ID31" s="65"/>
      <c r="IE31" s="65"/>
      <c r="IF31" s="65"/>
      <c r="IG31" s="65"/>
      <c r="IH31" s="65"/>
      <c r="II31" s="65"/>
      <c r="IJ31" s="585"/>
      <c r="IK31" s="65"/>
      <c r="IL31" s="65"/>
      <c r="IM31" s="65"/>
      <c r="IN31" s="65"/>
      <c r="IO31" s="65"/>
      <c r="IP31" s="65"/>
      <c r="IQ31" s="65"/>
      <c r="IR31" s="65"/>
      <c r="IS31" s="65"/>
      <c r="IT31" s="65"/>
      <c r="IU31" s="65"/>
      <c r="IV31" s="65"/>
      <c r="IW31" s="65"/>
      <c r="IX31" s="585"/>
      <c r="IY31" s="65"/>
      <c r="IZ31" s="65"/>
      <c r="JA31" s="65"/>
      <c r="JB31" s="65"/>
      <c r="JC31" s="65"/>
      <c r="JD31" s="65"/>
      <c r="JE31" s="65"/>
      <c r="JF31" s="65"/>
      <c r="JG31" s="65"/>
      <c r="JH31" s="65"/>
      <c r="JI31" s="65"/>
      <c r="JJ31" s="65"/>
      <c r="JK31" s="65"/>
      <c r="JL31" s="585"/>
      <c r="JM31" s="65"/>
      <c r="JN31" s="65"/>
      <c r="JO31" s="65"/>
      <c r="JP31" s="65"/>
      <c r="JQ31" s="65"/>
      <c r="JR31" s="65"/>
      <c r="JS31" s="65"/>
      <c r="JT31" s="65"/>
      <c r="JU31" s="65"/>
      <c r="JV31" s="65"/>
      <c r="JW31" s="65"/>
      <c r="JX31" s="65"/>
      <c r="JY31" s="65"/>
      <c r="JZ31" s="585"/>
      <c r="KA31" s="65"/>
      <c r="KB31" s="65"/>
      <c r="KC31" s="65"/>
      <c r="KD31" s="65"/>
      <c r="KE31" s="65"/>
      <c r="KF31" s="65"/>
      <c r="KG31" s="65"/>
      <c r="KH31" s="65"/>
      <c r="KI31" s="65"/>
      <c r="KJ31" s="65"/>
      <c r="KK31" s="65"/>
      <c r="KL31" s="65"/>
      <c r="KM31" s="65"/>
      <c r="KN31" s="585"/>
      <c r="KO31" s="65"/>
      <c r="KP31" s="65"/>
      <c r="KQ31" s="65"/>
      <c r="KR31" s="65"/>
      <c r="KS31" s="65"/>
      <c r="KT31" s="65"/>
      <c r="KU31" s="65"/>
      <c r="KV31" s="65"/>
      <c r="KW31" s="65"/>
      <c r="KX31" s="65"/>
      <c r="KY31" s="65"/>
      <c r="KZ31" s="65"/>
      <c r="LA31" s="65"/>
      <c r="LB31" s="585"/>
      <c r="LC31" s="65"/>
      <c r="LD31" s="65"/>
      <c r="LE31" s="65"/>
      <c r="LF31" s="65"/>
      <c r="LG31" s="65"/>
      <c r="LH31" s="65"/>
      <c r="LI31" s="65"/>
      <c r="LM31" s="65"/>
      <c r="LN31" s="65"/>
      <c r="LO31" s="65"/>
      <c r="LP31" s="585"/>
      <c r="LQ31" s="65"/>
      <c r="LR31" s="65"/>
      <c r="LS31" s="65"/>
      <c r="LT31" s="65"/>
      <c r="LU31" s="65"/>
      <c r="LV31" s="65"/>
      <c r="LW31" s="65"/>
      <c r="LX31" s="65"/>
      <c r="LY31" s="65"/>
      <c r="LZ31" s="65"/>
      <c r="MA31" s="65"/>
      <c r="MB31" s="65"/>
      <c r="MC31" s="65"/>
      <c r="MD31" s="585"/>
      <c r="ME31" s="65"/>
      <c r="MF31" s="65"/>
      <c r="MG31" s="65"/>
      <c r="MH31" s="65"/>
      <c r="MI31" s="65"/>
      <c r="MJ31" s="65"/>
      <c r="MK31" s="65"/>
      <c r="ML31" s="65"/>
      <c r="MM31" s="65"/>
      <c r="MN31" s="65"/>
      <c r="MO31" s="65"/>
      <c r="MP31" s="65"/>
      <c r="MQ31" s="65"/>
      <c r="MR31" s="585"/>
      <c r="MS31" s="65"/>
      <c r="MT31" s="65"/>
      <c r="MU31" s="65"/>
      <c r="MV31" s="65"/>
      <c r="MW31" s="65"/>
      <c r="MX31" s="65"/>
      <c r="MY31" s="65"/>
      <c r="MZ31" s="65"/>
      <c r="NA31" s="65"/>
      <c r="NB31" s="65"/>
      <c r="NC31" s="65"/>
      <c r="ND31" s="65"/>
      <c r="NE31" s="65"/>
      <c r="NF31" s="585"/>
      <c r="NG31" s="65"/>
      <c r="NH31" s="65"/>
      <c r="NI31" s="65"/>
      <c r="NJ31" s="65"/>
      <c r="NK31" s="65"/>
      <c r="NL31" s="65"/>
      <c r="NM31" s="65"/>
      <c r="NN31" s="65"/>
      <c r="NO31" s="65"/>
      <c r="NP31" s="65"/>
      <c r="NQ31" s="92"/>
      <c r="NR31" s="92"/>
      <c r="NS31" s="92"/>
      <c r="NT31" s="92"/>
      <c r="NU31" s="81"/>
      <c r="NV31" s="81"/>
      <c r="NW31" s="81"/>
      <c r="NX31" s="81"/>
      <c r="NY31" s="81"/>
      <c r="NZ31" s="81"/>
      <c r="OA31" s="81"/>
      <c r="OB31" s="81"/>
      <c r="OC31" s="81"/>
      <c r="OD31" s="81"/>
      <c r="OE31" s="81"/>
      <c r="OF31" s="81"/>
      <c r="OG31" s="81"/>
      <c r="OH31" s="81"/>
      <c r="OI31" s="81"/>
      <c r="OJ31" s="81"/>
      <c r="OK31" s="81"/>
      <c r="OL31" s="81"/>
      <c r="OM31" s="81"/>
      <c r="ON31" s="81"/>
      <c r="OO31" s="81"/>
      <c r="OP31" s="81"/>
      <c r="OQ31" s="81"/>
      <c r="OR31" s="81"/>
      <c r="OS31" s="81"/>
      <c r="OT31" s="81"/>
      <c r="OU31" s="83"/>
      <c r="OV31"/>
    </row>
    <row r="32" spans="1:412" x14ac:dyDescent="0.25">
      <c r="BN32" s="26" t="s">
        <v>85</v>
      </c>
      <c r="EZ32" s="26" t="s">
        <v>85</v>
      </c>
      <c r="FV32" s="454" t="s">
        <v>452</v>
      </c>
      <c r="GX32" s="137" t="s">
        <v>319</v>
      </c>
      <c r="IL32" s="26" t="s">
        <v>85</v>
      </c>
      <c r="LX32" s="26" t="s">
        <v>85</v>
      </c>
    </row>
    <row r="33" spans="2:328" x14ac:dyDescent="0.25">
      <c r="B33" s="911"/>
      <c r="C33" s="261"/>
      <c r="F33" t="s">
        <v>111</v>
      </c>
      <c r="DY33" s="536"/>
      <c r="EG33" s="1321" t="s">
        <v>104</v>
      </c>
      <c r="EH33" s="1322"/>
      <c r="EI33" s="1322"/>
      <c r="EJ33" s="1322"/>
      <c r="EK33" s="1322"/>
      <c r="EL33" s="1322"/>
      <c r="EM33" s="1322"/>
      <c r="EN33" s="1322"/>
      <c r="EO33" s="1322"/>
      <c r="EP33" s="1322"/>
      <c r="EQ33" s="1322"/>
      <c r="ER33" s="1322"/>
      <c r="ES33" s="1322"/>
      <c r="ET33" s="1322"/>
      <c r="EU33" s="1322"/>
      <c r="EV33" s="1322"/>
      <c r="EW33" s="1322"/>
      <c r="EX33" s="1322"/>
      <c r="EY33" s="1326" t="s">
        <v>766</v>
      </c>
      <c r="EZ33" s="1326"/>
      <c r="FA33" s="1326"/>
      <c r="FB33" s="1326"/>
      <c r="FC33" s="1326"/>
      <c r="FD33" s="1326"/>
      <c r="FE33" s="1326"/>
      <c r="FF33" s="1326"/>
      <c r="FG33" s="1326"/>
      <c r="FH33" s="1326"/>
      <c r="FI33" s="1326"/>
      <c r="FJ33" s="1326"/>
      <c r="FK33" s="1326"/>
      <c r="FL33" s="1326"/>
      <c r="FM33" s="1326"/>
      <c r="FN33" s="1326"/>
      <c r="FO33" s="1326"/>
      <c r="FP33" s="1326"/>
      <c r="FQ33" s="1326"/>
      <c r="FR33" s="1326"/>
      <c r="FS33" s="1326"/>
      <c r="FT33" s="1326"/>
      <c r="FU33" s="1321" t="s">
        <v>103</v>
      </c>
      <c r="FV33" s="1322"/>
      <c r="FW33" s="1322"/>
      <c r="FX33" s="1322"/>
      <c r="FY33" s="1322"/>
      <c r="FZ33" s="1322"/>
      <c r="GA33" s="1322"/>
      <c r="GB33" s="1322"/>
      <c r="GC33" s="1322"/>
      <c r="GD33" s="1322"/>
      <c r="GE33" s="1322"/>
      <c r="GF33" s="1322"/>
      <c r="GG33" s="1322"/>
      <c r="GH33" s="1322"/>
      <c r="GI33" s="1322"/>
      <c r="GJ33" s="1322"/>
      <c r="GK33" s="1322"/>
      <c r="GL33" s="1322"/>
      <c r="GM33" s="1322"/>
      <c r="GN33" s="1322"/>
      <c r="GO33" s="1323"/>
      <c r="HS33" s="318">
        <v>3</v>
      </c>
    </row>
    <row r="34" spans="2:328" x14ac:dyDescent="0.25">
      <c r="B34" s="359"/>
      <c r="C34" s="260"/>
      <c r="F34" t="s">
        <v>112</v>
      </c>
      <c r="EG34" s="811" t="s">
        <v>89</v>
      </c>
      <c r="EH34" s="811" t="s">
        <v>90</v>
      </c>
      <c r="EI34" s="811" t="s">
        <v>91</v>
      </c>
      <c r="EJ34" s="811" t="s">
        <v>92</v>
      </c>
      <c r="EK34" s="811" t="s">
        <v>93</v>
      </c>
      <c r="EL34" s="811" t="s">
        <v>94</v>
      </c>
      <c r="EM34" s="811" t="s">
        <v>88</v>
      </c>
      <c r="EN34" s="811" t="s">
        <v>89</v>
      </c>
      <c r="EO34" s="811" t="s">
        <v>90</v>
      </c>
      <c r="EP34" s="811" t="s">
        <v>91</v>
      </c>
      <c r="EQ34" s="811" t="s">
        <v>92</v>
      </c>
      <c r="ER34" s="811" t="s">
        <v>93</v>
      </c>
      <c r="ES34" s="811" t="s">
        <v>94</v>
      </c>
      <c r="ET34" s="811" t="s">
        <v>88</v>
      </c>
      <c r="EU34" s="811" t="s">
        <v>89</v>
      </c>
      <c r="EV34" s="811" t="s">
        <v>90</v>
      </c>
      <c r="EW34" s="811" t="s">
        <v>91</v>
      </c>
      <c r="EX34" s="811" t="s">
        <v>92</v>
      </c>
      <c r="EY34" s="812" t="s">
        <v>93</v>
      </c>
      <c r="EZ34" s="811" t="s">
        <v>94</v>
      </c>
      <c r="FA34" s="811" t="s">
        <v>88</v>
      </c>
      <c r="FB34" s="811" t="s">
        <v>89</v>
      </c>
      <c r="FC34" s="811" t="s">
        <v>90</v>
      </c>
      <c r="FD34" s="811" t="s">
        <v>91</v>
      </c>
      <c r="FE34" s="811" t="s">
        <v>92</v>
      </c>
      <c r="FF34" s="811" t="s">
        <v>93</v>
      </c>
      <c r="FG34" s="811" t="s">
        <v>94</v>
      </c>
      <c r="FH34" s="811" t="s">
        <v>88</v>
      </c>
      <c r="FI34" s="811" t="s">
        <v>89</v>
      </c>
      <c r="FJ34" s="811" t="s">
        <v>90</v>
      </c>
      <c r="FK34" s="811" t="s">
        <v>91</v>
      </c>
      <c r="FL34" s="811" t="s">
        <v>92</v>
      </c>
      <c r="FM34" s="811" t="s">
        <v>93</v>
      </c>
      <c r="FN34" s="811" t="s">
        <v>94</v>
      </c>
      <c r="FO34" s="811" t="s">
        <v>88</v>
      </c>
      <c r="FP34" s="811" t="s">
        <v>89</v>
      </c>
      <c r="FQ34" s="811" t="s">
        <v>90</v>
      </c>
      <c r="FR34" s="811" t="s">
        <v>91</v>
      </c>
      <c r="FS34" s="811" t="s">
        <v>92</v>
      </c>
      <c r="FT34" s="812" t="s">
        <v>93</v>
      </c>
      <c r="FU34" s="811" t="s">
        <v>94</v>
      </c>
      <c r="FV34" s="811" t="s">
        <v>88</v>
      </c>
      <c r="FW34" s="811" t="s">
        <v>89</v>
      </c>
      <c r="FX34" s="811" t="s">
        <v>90</v>
      </c>
      <c r="FY34" s="811" t="s">
        <v>91</v>
      </c>
      <c r="FZ34" s="811" t="s">
        <v>92</v>
      </c>
      <c r="GA34" s="811" t="s">
        <v>93</v>
      </c>
      <c r="GB34" s="811" t="s">
        <v>94</v>
      </c>
      <c r="GC34" s="811" t="s">
        <v>88</v>
      </c>
      <c r="GD34" s="811" t="s">
        <v>89</v>
      </c>
      <c r="GE34" s="811" t="s">
        <v>90</v>
      </c>
      <c r="GF34" s="811" t="s">
        <v>91</v>
      </c>
      <c r="GG34" s="811" t="s">
        <v>92</v>
      </c>
      <c r="GH34" s="811" t="s">
        <v>93</v>
      </c>
      <c r="GI34" s="811" t="s">
        <v>94</v>
      </c>
      <c r="GJ34" s="811" t="s">
        <v>88</v>
      </c>
      <c r="GK34" s="811" t="s">
        <v>89</v>
      </c>
      <c r="GL34" s="811" t="s">
        <v>90</v>
      </c>
      <c r="GM34" s="811" t="s">
        <v>91</v>
      </c>
      <c r="GN34" s="811" t="s">
        <v>92</v>
      </c>
      <c r="GO34" s="811" t="s">
        <v>93</v>
      </c>
      <c r="LP34" s="492"/>
    </row>
    <row r="35" spans="2:328" ht="15.75" thickBot="1" x14ac:dyDescent="0.3">
      <c r="B35" s="718"/>
      <c r="C35" s="259"/>
      <c r="F35" t="s">
        <v>310</v>
      </c>
      <c r="L35" s="369">
        <f ca="1">DATEVALUE("31.12."&amp;(YEAR(TODAY())))-DATEVALUE("01.01."&amp;YEAR(TODAY()))</f>
        <v>364</v>
      </c>
      <c r="M35" s="369"/>
      <c r="N35" s="369"/>
      <c r="O35" s="369"/>
      <c r="P35" s="369"/>
      <c r="EB35" s="1321" t="s">
        <v>20</v>
      </c>
      <c r="EC35" s="1322"/>
      <c r="ED35" s="1323"/>
      <c r="EE35" s="1324" t="s">
        <v>46</v>
      </c>
      <c r="EF35" s="1325"/>
      <c r="EG35" s="761">
        <v>45047</v>
      </c>
      <c r="EH35" s="761">
        <v>45048</v>
      </c>
      <c r="EI35" s="761">
        <v>45049</v>
      </c>
      <c r="EJ35" s="761">
        <v>45050</v>
      </c>
      <c r="EK35" s="761">
        <v>45051</v>
      </c>
      <c r="EL35" s="761">
        <v>45052</v>
      </c>
      <c r="EM35" s="761">
        <v>45053</v>
      </c>
      <c r="EN35" s="761">
        <v>45054</v>
      </c>
      <c r="EO35" s="761">
        <v>45055</v>
      </c>
      <c r="EP35" s="844">
        <v>45056</v>
      </c>
      <c r="EQ35" s="844">
        <v>45057</v>
      </c>
      <c r="ER35" s="844">
        <v>45058</v>
      </c>
      <c r="ES35" s="844">
        <v>45059</v>
      </c>
      <c r="ET35" s="844">
        <v>45060</v>
      </c>
      <c r="EU35" s="844">
        <v>45061</v>
      </c>
      <c r="EV35" s="844">
        <v>45062</v>
      </c>
      <c r="EW35" s="844">
        <v>45063</v>
      </c>
      <c r="EX35" s="761">
        <v>45064</v>
      </c>
      <c r="EY35" s="761">
        <v>45065</v>
      </c>
      <c r="EZ35" s="761">
        <v>45066</v>
      </c>
      <c r="FA35" s="761">
        <v>45067</v>
      </c>
      <c r="FB35" s="761">
        <v>45068</v>
      </c>
      <c r="FC35" s="761">
        <v>45069</v>
      </c>
      <c r="FD35" s="761">
        <v>45070</v>
      </c>
      <c r="FE35" s="761">
        <v>45071</v>
      </c>
      <c r="FF35" s="761">
        <v>45072</v>
      </c>
      <c r="FG35" s="761">
        <v>45073</v>
      </c>
      <c r="FH35" s="761">
        <v>45074</v>
      </c>
      <c r="FI35" s="761">
        <v>45075</v>
      </c>
      <c r="FJ35" s="761">
        <v>45076</v>
      </c>
      <c r="FK35" s="761">
        <v>45077</v>
      </c>
      <c r="FL35" s="761">
        <v>45078</v>
      </c>
      <c r="FM35" s="761">
        <v>45079</v>
      </c>
      <c r="FN35" s="761">
        <v>45080</v>
      </c>
      <c r="FO35" s="761">
        <v>45081</v>
      </c>
      <c r="FP35" s="761">
        <v>45082</v>
      </c>
      <c r="FQ35" s="761">
        <v>45083</v>
      </c>
      <c r="FR35" s="761">
        <v>45084</v>
      </c>
      <c r="FS35" s="761">
        <v>45085</v>
      </c>
      <c r="FT35" s="813">
        <v>45086</v>
      </c>
      <c r="FU35" s="761">
        <v>45087</v>
      </c>
      <c r="FV35" s="761">
        <v>45088</v>
      </c>
      <c r="FW35" s="761">
        <v>45089</v>
      </c>
      <c r="FX35" s="761">
        <v>45090</v>
      </c>
      <c r="FY35" s="761">
        <v>45091</v>
      </c>
      <c r="FZ35" s="761">
        <v>45092</v>
      </c>
      <c r="GA35" s="761">
        <v>45093</v>
      </c>
      <c r="GB35" s="761">
        <v>45094</v>
      </c>
      <c r="GC35" s="761">
        <v>45095</v>
      </c>
      <c r="GD35" s="761">
        <v>45096</v>
      </c>
      <c r="GE35" s="761">
        <v>45097</v>
      </c>
      <c r="GF35" s="761">
        <v>45098</v>
      </c>
      <c r="GG35" s="761">
        <v>45099</v>
      </c>
      <c r="GH35" s="761">
        <v>45100</v>
      </c>
      <c r="GI35" s="761">
        <v>45101</v>
      </c>
      <c r="GJ35" s="761">
        <v>45102</v>
      </c>
      <c r="GK35" s="761">
        <v>45103</v>
      </c>
      <c r="GL35" s="761">
        <v>45104</v>
      </c>
      <c r="GM35" s="761">
        <v>45105</v>
      </c>
      <c r="GN35" s="761">
        <v>45106</v>
      </c>
      <c r="GO35" s="761">
        <v>45107</v>
      </c>
      <c r="HK35" s="294"/>
      <c r="HL35" s="294"/>
      <c r="LP35" s="492"/>
    </row>
    <row r="36" spans="2:328" ht="16.5" thickBot="1" x14ac:dyDescent="0.3">
      <c r="B36" s="912"/>
      <c r="C36" s="301"/>
      <c r="F36" t="s">
        <v>347</v>
      </c>
      <c r="L36" s="369"/>
      <c r="M36" s="369"/>
      <c r="N36" s="369"/>
      <c r="O36" s="369"/>
      <c r="P36" s="369"/>
      <c r="DZ36" s="318" t="s">
        <v>769</v>
      </c>
      <c r="EB36" s="804" t="s">
        <v>95</v>
      </c>
      <c r="EC36" s="845"/>
      <c r="ED36" s="845"/>
      <c r="EE36" s="797"/>
      <c r="EF36" s="818" t="s">
        <v>301</v>
      </c>
      <c r="EG36" s="811"/>
      <c r="EH36" s="811"/>
      <c r="EI36" s="811"/>
      <c r="EJ36" s="811"/>
      <c r="EK36" s="811"/>
      <c r="EL36" s="811"/>
      <c r="EM36" s="811"/>
      <c r="EN36" s="811"/>
      <c r="EO36" s="855"/>
      <c r="EP36" s="858"/>
      <c r="EQ36" s="859"/>
      <c r="ER36" s="859"/>
      <c r="ES36" s="859"/>
      <c r="ET36" s="859"/>
      <c r="EU36" s="859"/>
      <c r="EV36" s="859"/>
      <c r="EW36" s="860">
        <v>5</v>
      </c>
      <c r="EX36" s="856">
        <v>10.5</v>
      </c>
      <c r="EY36" s="812">
        <v>10.5</v>
      </c>
      <c r="EZ36" s="786">
        <v>10.5</v>
      </c>
      <c r="FA36" s="811">
        <v>10.5</v>
      </c>
      <c r="FB36" s="811">
        <v>10.5</v>
      </c>
      <c r="FC36" s="811">
        <v>10.5</v>
      </c>
      <c r="FD36" s="814">
        <v>10.5</v>
      </c>
      <c r="FE36" s="814">
        <v>10.5</v>
      </c>
      <c r="FF36" s="814">
        <v>10.5</v>
      </c>
      <c r="FG36" s="814">
        <v>10.5</v>
      </c>
      <c r="FH36" s="814">
        <v>10.5</v>
      </c>
      <c r="FI36" s="814">
        <v>10.5</v>
      </c>
      <c r="FJ36" s="814">
        <v>10.5</v>
      </c>
      <c r="FK36" s="814">
        <v>5</v>
      </c>
      <c r="FL36" s="811"/>
      <c r="FM36" s="811"/>
      <c r="FN36" s="811"/>
      <c r="FO36" s="811"/>
      <c r="FP36" s="811"/>
      <c r="FQ36" s="811"/>
      <c r="FR36" s="811">
        <v>5</v>
      </c>
      <c r="FS36" s="811">
        <v>10.5</v>
      </c>
      <c r="FT36" s="812">
        <v>10.5</v>
      </c>
      <c r="FU36" s="811">
        <v>10.5</v>
      </c>
      <c r="FV36" s="811">
        <v>10.5</v>
      </c>
      <c r="FW36" s="811">
        <v>10.5</v>
      </c>
      <c r="FX36" s="811">
        <v>10.5</v>
      </c>
      <c r="FY36" s="811">
        <v>10.5</v>
      </c>
      <c r="FZ36" s="811">
        <v>10.5</v>
      </c>
      <c r="GA36" s="811">
        <v>10.5</v>
      </c>
      <c r="GB36" s="811">
        <v>10.5</v>
      </c>
      <c r="GC36" s="811">
        <v>10.5</v>
      </c>
      <c r="GD36" s="811">
        <v>10.5</v>
      </c>
      <c r="GE36" s="811">
        <v>10.5</v>
      </c>
      <c r="GF36" s="811">
        <v>5</v>
      </c>
      <c r="GG36" s="811"/>
      <c r="GH36" s="811"/>
      <c r="GI36" s="811"/>
      <c r="GJ36" s="811"/>
      <c r="GK36" s="811"/>
      <c r="GL36" s="811"/>
      <c r="GM36" s="811"/>
      <c r="GN36" s="811"/>
      <c r="GO36" s="811"/>
      <c r="KB36" s="318" t="s">
        <v>207</v>
      </c>
      <c r="KH36" s="536"/>
      <c r="LP36" s="492"/>
    </row>
    <row r="37" spans="2:328" ht="15.75" x14ac:dyDescent="0.25">
      <c r="B37" s="913"/>
      <c r="C37" s="46"/>
      <c r="F37" t="s">
        <v>348</v>
      </c>
      <c r="DS37" s="318" t="s">
        <v>521</v>
      </c>
      <c r="DZ37" s="829" t="s">
        <v>771</v>
      </c>
      <c r="EB37" s="804" t="s">
        <v>77</v>
      </c>
      <c r="EC37" s="845"/>
      <c r="ED37" s="845"/>
      <c r="EE37" s="824"/>
      <c r="EF37" s="818" t="s">
        <v>301</v>
      </c>
      <c r="EG37" s="811"/>
      <c r="EH37" s="811"/>
      <c r="EI37" s="811"/>
      <c r="EJ37" s="811"/>
      <c r="EK37" s="811"/>
      <c r="EL37" s="811"/>
      <c r="EM37" s="811"/>
      <c r="EN37" s="811"/>
      <c r="EO37" s="811"/>
      <c r="EP37" s="857">
        <v>5</v>
      </c>
      <c r="EQ37" s="857">
        <v>10.5</v>
      </c>
      <c r="ER37" s="857">
        <v>10.5</v>
      </c>
      <c r="ES37" s="857">
        <v>10.5</v>
      </c>
      <c r="ET37" s="857">
        <v>10.5</v>
      </c>
      <c r="EU37" s="857">
        <v>10.5</v>
      </c>
      <c r="EV37" s="857">
        <v>10.5</v>
      </c>
      <c r="EW37" s="857">
        <v>10.5</v>
      </c>
      <c r="EX37" s="811">
        <v>10.5</v>
      </c>
      <c r="EY37" s="812">
        <v>10.5</v>
      </c>
      <c r="EZ37" s="817">
        <v>10.5</v>
      </c>
      <c r="FA37" s="817">
        <v>10.5</v>
      </c>
      <c r="FB37" s="817">
        <v>10.5</v>
      </c>
      <c r="FC37" s="817">
        <v>10.5</v>
      </c>
      <c r="FD37" s="817">
        <v>5</v>
      </c>
      <c r="FE37" s="811"/>
      <c r="FF37" s="811"/>
      <c r="FG37" s="811"/>
      <c r="FH37" s="811"/>
      <c r="FI37" s="811"/>
      <c r="FJ37" s="811"/>
      <c r="FK37" s="811"/>
      <c r="FL37" s="811"/>
      <c r="FM37" s="811"/>
      <c r="FN37" s="811"/>
      <c r="FO37" s="811"/>
      <c r="FP37" s="811"/>
      <c r="FQ37" s="811"/>
      <c r="FR37" s="811">
        <v>5</v>
      </c>
      <c r="FS37" s="811">
        <v>10.5</v>
      </c>
      <c r="FT37" s="812">
        <v>10.5</v>
      </c>
      <c r="FU37" s="811">
        <v>10.5</v>
      </c>
      <c r="FV37" s="811">
        <v>10.5</v>
      </c>
      <c r="FW37" s="811">
        <v>10.5</v>
      </c>
      <c r="FX37" s="811">
        <v>10.5</v>
      </c>
      <c r="FY37" s="811">
        <v>10.5</v>
      </c>
      <c r="FZ37" s="811">
        <v>10.5</v>
      </c>
      <c r="GA37" s="811">
        <v>10.5</v>
      </c>
      <c r="GB37" s="811">
        <v>10.5</v>
      </c>
      <c r="GC37" s="811">
        <v>10.5</v>
      </c>
      <c r="GD37" s="811">
        <v>10.5</v>
      </c>
      <c r="GE37" s="811">
        <v>10.5</v>
      </c>
      <c r="GF37" s="811">
        <v>5</v>
      </c>
      <c r="GG37" s="811"/>
      <c r="GH37" s="811"/>
      <c r="GI37" s="811"/>
      <c r="GJ37" s="811"/>
      <c r="GK37" s="811"/>
      <c r="GL37" s="811"/>
      <c r="GM37" s="811"/>
      <c r="GN37" s="811"/>
      <c r="GO37" s="811"/>
    </row>
    <row r="38" spans="2:328" ht="15.75" x14ac:dyDescent="0.25">
      <c r="B38" s="914"/>
      <c r="C38" s="126"/>
      <c r="F38" t="s">
        <v>349</v>
      </c>
      <c r="BL38" s="406"/>
      <c r="DZ38" s="829" t="s">
        <v>771</v>
      </c>
      <c r="EB38" s="804" t="s">
        <v>404</v>
      </c>
      <c r="EC38" s="845"/>
      <c r="ED38" s="845"/>
      <c r="EE38" s="824"/>
      <c r="EF38" s="818" t="s">
        <v>301</v>
      </c>
      <c r="EG38" s="811"/>
      <c r="EH38" s="811"/>
      <c r="EI38" s="811"/>
      <c r="EJ38" s="811"/>
      <c r="EK38" s="811"/>
      <c r="EL38" s="811"/>
      <c r="EM38" s="811"/>
      <c r="EN38" s="811"/>
      <c r="EO38" s="811"/>
      <c r="EP38" s="811">
        <v>5</v>
      </c>
      <c r="EQ38" s="811">
        <v>10.5</v>
      </c>
      <c r="ER38" s="811">
        <v>10.5</v>
      </c>
      <c r="ES38" s="811">
        <v>10.5</v>
      </c>
      <c r="ET38" s="811">
        <v>10.5</v>
      </c>
      <c r="EU38" s="811">
        <v>10.5</v>
      </c>
      <c r="EV38" s="811">
        <v>10.5</v>
      </c>
      <c r="EW38" s="811">
        <v>10.5</v>
      </c>
      <c r="EX38" s="811">
        <v>10.5</v>
      </c>
      <c r="EY38" s="812">
        <v>10.5</v>
      </c>
      <c r="EZ38" s="817">
        <v>10.5</v>
      </c>
      <c r="FA38" s="817">
        <v>10.5</v>
      </c>
      <c r="FB38" s="817">
        <v>10.5</v>
      </c>
      <c r="FC38" s="817">
        <v>10.5</v>
      </c>
      <c r="FD38" s="817">
        <v>5</v>
      </c>
      <c r="FE38" s="811"/>
      <c r="FF38" s="811"/>
      <c r="FG38" s="811"/>
      <c r="FH38" s="811"/>
      <c r="FI38" s="811"/>
      <c r="FJ38" s="811"/>
      <c r="FK38" s="811"/>
      <c r="FL38" s="811"/>
      <c r="FM38" s="811"/>
      <c r="FN38" s="811"/>
      <c r="FO38" s="811"/>
      <c r="FP38" s="811"/>
      <c r="FQ38" s="811"/>
      <c r="FR38" s="811">
        <v>5</v>
      </c>
      <c r="FS38" s="811">
        <v>10.5</v>
      </c>
      <c r="FT38" s="812">
        <v>10.5</v>
      </c>
      <c r="FU38" s="811">
        <v>10.5</v>
      </c>
      <c r="FV38" s="811">
        <v>10.5</v>
      </c>
      <c r="FW38" s="811">
        <v>10.5</v>
      </c>
      <c r="FX38" s="811">
        <v>10.5</v>
      </c>
      <c r="FY38" s="811">
        <v>10.5</v>
      </c>
      <c r="FZ38" s="811">
        <v>10.5</v>
      </c>
      <c r="GA38" s="811">
        <v>10.5</v>
      </c>
      <c r="GB38" s="811">
        <v>10.5</v>
      </c>
      <c r="GC38" s="811">
        <v>10.5</v>
      </c>
      <c r="GD38" s="811">
        <v>10.5</v>
      </c>
      <c r="GE38" s="811">
        <v>10.5</v>
      </c>
      <c r="GF38" s="811">
        <v>5</v>
      </c>
      <c r="GG38" s="811"/>
      <c r="GH38" s="811"/>
      <c r="GI38" s="811"/>
      <c r="GJ38" s="811"/>
      <c r="GK38" s="811"/>
      <c r="GL38" s="811"/>
      <c r="GM38" s="811"/>
      <c r="GN38" s="811"/>
      <c r="GO38" s="811"/>
    </row>
    <row r="39" spans="2:328" ht="16.5" thickBot="1" x14ac:dyDescent="0.3">
      <c r="B39" s="915" t="s">
        <v>393</v>
      </c>
      <c r="C39" s="388"/>
      <c r="F39" s="387" t="s">
        <v>394</v>
      </c>
      <c r="DZ39" s="318" t="s">
        <v>767</v>
      </c>
      <c r="EB39" s="834" t="s">
        <v>738</v>
      </c>
      <c r="EC39" s="845"/>
      <c r="ED39" s="845"/>
      <c r="EE39" s="824"/>
      <c r="EF39" s="818" t="s">
        <v>301</v>
      </c>
      <c r="EG39" s="811"/>
      <c r="EH39" s="811"/>
      <c r="EI39" s="811"/>
      <c r="EJ39" s="811"/>
      <c r="EK39" s="811"/>
      <c r="EL39" s="811"/>
      <c r="EM39" s="811"/>
      <c r="EN39" s="811"/>
      <c r="EO39" s="811"/>
      <c r="EP39" s="811">
        <v>5</v>
      </c>
      <c r="EQ39" s="811">
        <v>10.5</v>
      </c>
      <c r="ER39" s="811">
        <v>10.5</v>
      </c>
      <c r="ES39" s="811">
        <v>10.5</v>
      </c>
      <c r="ET39" s="811">
        <v>10.5</v>
      </c>
      <c r="EU39" s="811">
        <v>10.5</v>
      </c>
      <c r="EV39" s="811">
        <v>10.5</v>
      </c>
      <c r="EW39" s="811">
        <v>10.5</v>
      </c>
      <c r="EX39" s="811">
        <v>10.5</v>
      </c>
      <c r="EY39" s="812">
        <v>10.5</v>
      </c>
      <c r="EZ39" s="786">
        <v>10.5</v>
      </c>
      <c r="FA39" s="811">
        <v>10.5</v>
      </c>
      <c r="FB39" s="811">
        <v>10.5</v>
      </c>
      <c r="FC39" s="811">
        <v>10.5</v>
      </c>
      <c r="FD39" s="811">
        <v>5</v>
      </c>
      <c r="FE39" s="811"/>
      <c r="FF39" s="811"/>
      <c r="FG39" s="811"/>
      <c r="FH39" s="811"/>
      <c r="FI39" s="811"/>
      <c r="FJ39" s="811"/>
      <c r="FK39" s="811"/>
      <c r="FL39" s="811"/>
      <c r="FM39" s="811"/>
      <c r="FN39" s="811"/>
      <c r="FO39" s="811"/>
      <c r="FP39" s="811"/>
      <c r="FQ39" s="811"/>
      <c r="FR39" s="811">
        <v>5</v>
      </c>
      <c r="FS39" s="811">
        <v>10.5</v>
      </c>
      <c r="FT39" s="812">
        <v>10.5</v>
      </c>
      <c r="FU39" s="811">
        <v>10.5</v>
      </c>
      <c r="FV39" s="811">
        <v>10.5</v>
      </c>
      <c r="FW39" s="811">
        <v>10.5</v>
      </c>
      <c r="FX39" s="811">
        <v>10.5</v>
      </c>
      <c r="FY39" s="811">
        <v>10.5</v>
      </c>
      <c r="FZ39" s="811">
        <v>10.5</v>
      </c>
      <c r="GA39" s="811">
        <v>10.5</v>
      </c>
      <c r="GB39" s="811">
        <v>10.5</v>
      </c>
      <c r="GC39" s="811">
        <v>10.5</v>
      </c>
      <c r="GD39" s="811">
        <v>10.5</v>
      </c>
      <c r="GE39" s="811">
        <v>10.5</v>
      </c>
      <c r="GF39" s="811">
        <v>5</v>
      </c>
      <c r="GG39" s="811"/>
      <c r="GH39" s="811"/>
      <c r="GI39" s="811"/>
      <c r="GJ39" s="811"/>
      <c r="GK39" s="811"/>
      <c r="GL39" s="811"/>
      <c r="GM39" s="811"/>
      <c r="GN39" s="811"/>
      <c r="GO39" s="811"/>
    </row>
    <row r="40" spans="2:328" ht="16.5" thickBot="1" x14ac:dyDescent="0.3">
      <c r="B40" s="916"/>
      <c r="C40" s="441"/>
      <c r="F40" s="387" t="s">
        <v>451</v>
      </c>
      <c r="DZ40" s="318" t="s">
        <v>770</v>
      </c>
      <c r="EB40" s="834" t="s">
        <v>68</v>
      </c>
      <c r="EC40" s="845"/>
      <c r="ED40" s="845"/>
      <c r="EE40" s="824"/>
      <c r="EF40" s="818" t="s">
        <v>302</v>
      </c>
      <c r="EG40" s="786">
        <v>10.5</v>
      </c>
      <c r="EH40" s="786">
        <v>10.5</v>
      </c>
      <c r="EI40" s="786">
        <v>10.5</v>
      </c>
      <c r="EJ40" s="786">
        <v>10.5</v>
      </c>
      <c r="EK40" s="786">
        <v>10.5</v>
      </c>
      <c r="EL40" s="786">
        <v>10.5</v>
      </c>
      <c r="EM40" s="786">
        <v>10.5</v>
      </c>
      <c r="EN40" s="787">
        <v>10.5</v>
      </c>
      <c r="EO40" s="786">
        <v>10.5</v>
      </c>
      <c r="EP40" s="786">
        <v>5</v>
      </c>
      <c r="EQ40" s="786"/>
      <c r="ER40" s="786"/>
      <c r="ES40" s="786"/>
      <c r="ET40" s="786"/>
      <c r="EU40" s="786"/>
      <c r="EV40" s="786"/>
      <c r="EW40" s="852">
        <v>5</v>
      </c>
      <c r="EX40" s="853">
        <v>10.5</v>
      </c>
      <c r="EY40" s="853">
        <v>10.5</v>
      </c>
      <c r="EZ40" s="853">
        <v>10.5</v>
      </c>
      <c r="FA40" s="853">
        <v>10.5</v>
      </c>
      <c r="FB40" s="853">
        <v>10.5</v>
      </c>
      <c r="FC40" s="854">
        <v>10.5</v>
      </c>
      <c r="FD40" s="786">
        <v>5</v>
      </c>
      <c r="FE40" s="786">
        <v>10.5</v>
      </c>
      <c r="FF40" s="786">
        <v>10.5</v>
      </c>
      <c r="FG40" s="786">
        <v>10.5</v>
      </c>
      <c r="FH40" s="786">
        <v>10.5</v>
      </c>
      <c r="FI40" s="786">
        <v>10.5</v>
      </c>
      <c r="FJ40" s="786">
        <v>10.5</v>
      </c>
      <c r="FK40" s="786">
        <v>10.5</v>
      </c>
      <c r="FL40" s="786">
        <v>10.5</v>
      </c>
      <c r="FM40" s="786">
        <v>10.5</v>
      </c>
      <c r="FN40" s="786">
        <v>10.5</v>
      </c>
      <c r="FO40" s="786">
        <v>10.5</v>
      </c>
      <c r="FP40" s="786">
        <v>10.5</v>
      </c>
      <c r="FQ40" s="786">
        <v>10.5</v>
      </c>
      <c r="FR40" s="786">
        <v>5</v>
      </c>
      <c r="FS40" s="786"/>
      <c r="FT40" s="812"/>
      <c r="FU40" s="786"/>
      <c r="FV40" s="786"/>
      <c r="FW40" s="786"/>
      <c r="FX40" s="786"/>
      <c r="FY40" s="786"/>
      <c r="FZ40" s="786"/>
      <c r="GA40" s="786"/>
      <c r="GB40" s="786"/>
      <c r="GC40" s="786"/>
      <c r="GD40" s="786"/>
      <c r="GE40" s="786"/>
      <c r="GF40" s="786">
        <v>5</v>
      </c>
      <c r="GG40" s="786">
        <v>10.5</v>
      </c>
      <c r="GH40" s="786">
        <v>10.5</v>
      </c>
      <c r="GI40" s="786">
        <v>10.5</v>
      </c>
      <c r="GJ40" s="786">
        <v>10.5</v>
      </c>
      <c r="GK40" s="786">
        <v>10.5</v>
      </c>
      <c r="GL40" s="786">
        <v>10.5</v>
      </c>
      <c r="GM40" s="786">
        <v>10.5</v>
      </c>
      <c r="GN40" s="786">
        <v>10.5</v>
      </c>
      <c r="GO40" s="786">
        <v>10.5</v>
      </c>
    </row>
    <row r="41" spans="2:328" ht="16.5" thickBot="1" x14ac:dyDescent="0.3">
      <c r="B41" s="582">
        <v>44873</v>
      </c>
      <c r="C41" s="65"/>
      <c r="D41" s="65"/>
      <c r="E41" s="65"/>
      <c r="F41" s="65" t="s">
        <v>495</v>
      </c>
      <c r="G41" s="583" t="s">
        <v>496</v>
      </c>
      <c r="I41" s="65"/>
      <c r="J41" s="65"/>
      <c r="K41" s="65"/>
      <c r="L41" s="65"/>
      <c r="Q41" s="65"/>
      <c r="AV41" s="83"/>
      <c r="BD41" s="83"/>
      <c r="BE41" s="83"/>
      <c r="BX41" s="83"/>
      <c r="DB41" s="83"/>
      <c r="DZ41" s="829" t="s">
        <v>771</v>
      </c>
      <c r="EB41" s="834" t="s">
        <v>737</v>
      </c>
      <c r="EC41" s="845"/>
      <c r="ED41" s="845"/>
      <c r="EE41" s="824"/>
      <c r="EF41" s="818" t="s">
        <v>302</v>
      </c>
      <c r="EG41" s="786">
        <v>10.5</v>
      </c>
      <c r="EH41" s="786">
        <v>10.5</v>
      </c>
      <c r="EI41" s="786">
        <v>10.5</v>
      </c>
      <c r="EJ41" s="786">
        <v>10.5</v>
      </c>
      <c r="EK41" s="786">
        <v>10.5</v>
      </c>
      <c r="EL41" s="786">
        <v>10.5</v>
      </c>
      <c r="EM41" s="786">
        <v>10.5</v>
      </c>
      <c r="EN41" s="786">
        <v>10.5</v>
      </c>
      <c r="EO41" s="786">
        <v>10.5</v>
      </c>
      <c r="EP41" s="786">
        <v>5</v>
      </c>
      <c r="EQ41" s="786"/>
      <c r="ER41" s="786"/>
      <c r="ES41" s="786"/>
      <c r="ET41" s="786"/>
      <c r="EU41" s="786"/>
      <c r="EV41" s="786"/>
      <c r="EW41" s="848"/>
      <c r="EX41" s="848"/>
      <c r="EY41" s="849"/>
      <c r="EZ41" s="848"/>
      <c r="FA41" s="848"/>
      <c r="FB41" s="848"/>
      <c r="FC41" s="848"/>
      <c r="FD41" s="817">
        <v>5</v>
      </c>
      <c r="FE41" s="817">
        <v>10.5</v>
      </c>
      <c r="FF41" s="817">
        <v>10.5</v>
      </c>
      <c r="FG41" s="817">
        <v>10.5</v>
      </c>
      <c r="FH41" s="817">
        <v>10.5</v>
      </c>
      <c r="FI41" s="817">
        <v>10.5</v>
      </c>
      <c r="FJ41" s="817">
        <v>10.5</v>
      </c>
      <c r="FK41" s="817">
        <v>10.5</v>
      </c>
      <c r="FL41" s="817">
        <v>10.5</v>
      </c>
      <c r="FM41" s="817">
        <v>10.5</v>
      </c>
      <c r="FN41" s="817">
        <v>10.5</v>
      </c>
      <c r="FO41" s="817">
        <v>10.5</v>
      </c>
      <c r="FP41" s="817">
        <v>10.5</v>
      </c>
      <c r="FQ41" s="817">
        <v>10.5</v>
      </c>
      <c r="FR41" s="817">
        <v>5</v>
      </c>
      <c r="FS41" s="786"/>
      <c r="FT41" s="812"/>
      <c r="FU41" s="786"/>
      <c r="FV41" s="786"/>
      <c r="FW41" s="786"/>
      <c r="FX41" s="786"/>
      <c r="FY41" s="786"/>
      <c r="FZ41" s="786"/>
      <c r="GA41" s="786"/>
      <c r="GB41" s="786"/>
      <c r="GC41" s="786"/>
      <c r="GD41" s="786"/>
      <c r="GE41" s="786"/>
      <c r="GF41" s="786">
        <v>5</v>
      </c>
      <c r="GG41" s="786">
        <v>10.5</v>
      </c>
      <c r="GH41" s="786">
        <v>10.5</v>
      </c>
      <c r="GI41" s="786">
        <v>10.5</v>
      </c>
      <c r="GJ41" s="786">
        <v>10.5</v>
      </c>
      <c r="GK41" s="786">
        <v>10.5</v>
      </c>
      <c r="GL41" s="786">
        <v>10.5</v>
      </c>
      <c r="GM41" s="786">
        <v>10.5</v>
      </c>
      <c r="GN41" s="786">
        <v>10.5</v>
      </c>
      <c r="GO41" s="786">
        <v>10.5</v>
      </c>
      <c r="GP41" s="83"/>
      <c r="HT41" s="83"/>
    </row>
    <row r="42" spans="2:328" ht="16.5" thickBot="1" x14ac:dyDescent="0.3">
      <c r="B42" s="917"/>
      <c r="F42" t="s">
        <v>497</v>
      </c>
      <c r="DZ42" s="318" t="s">
        <v>769</v>
      </c>
      <c r="EB42" s="804" t="s">
        <v>602</v>
      </c>
      <c r="EC42" s="845"/>
      <c r="ED42" s="845"/>
      <c r="EE42" s="824"/>
      <c r="EF42" s="818" t="s">
        <v>302</v>
      </c>
      <c r="EG42" s="786">
        <v>10.5</v>
      </c>
      <c r="EH42" s="786">
        <v>10.5</v>
      </c>
      <c r="EI42" s="786">
        <v>10.5</v>
      </c>
      <c r="EJ42" s="786">
        <v>10.5</v>
      </c>
      <c r="EK42" s="786">
        <v>10.5</v>
      </c>
      <c r="EL42" s="786">
        <v>10.5</v>
      </c>
      <c r="EM42" s="786">
        <v>10.5</v>
      </c>
      <c r="EN42" s="786">
        <v>10.5</v>
      </c>
      <c r="EO42" s="786">
        <v>10.5</v>
      </c>
      <c r="EP42" s="786">
        <v>5</v>
      </c>
      <c r="EQ42" s="786"/>
      <c r="ER42" s="786"/>
      <c r="ES42" s="786"/>
      <c r="ET42" s="786"/>
      <c r="EU42" s="786"/>
      <c r="EV42" s="846"/>
      <c r="EW42" s="852">
        <v>5</v>
      </c>
      <c r="EX42" s="853">
        <v>10.5</v>
      </c>
      <c r="EY42" s="853">
        <v>10.5</v>
      </c>
      <c r="EZ42" s="853">
        <v>10.5</v>
      </c>
      <c r="FA42" s="853">
        <v>10.5</v>
      </c>
      <c r="FB42" s="853">
        <v>10.5</v>
      </c>
      <c r="FC42" s="854">
        <v>10.5</v>
      </c>
      <c r="FD42" s="847">
        <v>5</v>
      </c>
      <c r="FE42" s="786">
        <v>10.5</v>
      </c>
      <c r="FF42" s="786">
        <v>10.5</v>
      </c>
      <c r="FG42" s="786">
        <v>10.5</v>
      </c>
      <c r="FH42" s="786">
        <v>10.5</v>
      </c>
      <c r="FI42" s="786">
        <v>10.5</v>
      </c>
      <c r="FJ42" s="786">
        <v>10.5</v>
      </c>
      <c r="FK42" s="786">
        <v>10.5</v>
      </c>
      <c r="FL42" s="786">
        <v>10.5</v>
      </c>
      <c r="FM42" s="786">
        <v>10.5</v>
      </c>
      <c r="FN42" s="786">
        <v>10.5</v>
      </c>
      <c r="FO42" s="786">
        <v>10.5</v>
      </c>
      <c r="FP42" s="786">
        <v>10.5</v>
      </c>
      <c r="FQ42" s="786">
        <v>10.5</v>
      </c>
      <c r="FR42" s="786">
        <v>5</v>
      </c>
      <c r="FS42" s="786"/>
      <c r="FT42" s="812"/>
      <c r="FU42" s="786"/>
      <c r="FV42" s="786"/>
      <c r="FW42" s="786"/>
      <c r="FX42" s="786"/>
      <c r="FY42" s="786"/>
      <c r="FZ42" s="786"/>
      <c r="GA42" s="786"/>
      <c r="GB42" s="786"/>
      <c r="GC42" s="786"/>
      <c r="GD42" s="786"/>
      <c r="GE42" s="786"/>
      <c r="GF42" s="786">
        <v>5</v>
      </c>
      <c r="GG42" s="786">
        <v>10.5</v>
      </c>
      <c r="GH42" s="786">
        <v>10.5</v>
      </c>
      <c r="GI42" s="786">
        <v>10.5</v>
      </c>
      <c r="GJ42" s="786">
        <v>10.5</v>
      </c>
      <c r="GK42" s="786">
        <v>10.5</v>
      </c>
      <c r="GL42" s="786">
        <v>10.5</v>
      </c>
      <c r="GM42" s="786">
        <v>10.5</v>
      </c>
      <c r="GN42" s="786">
        <v>10.5</v>
      </c>
      <c r="GO42" s="786">
        <v>10.5</v>
      </c>
    </row>
    <row r="43" spans="2:328" ht="15.75" x14ac:dyDescent="0.25">
      <c r="B43" s="918"/>
      <c r="F43" t="s">
        <v>702</v>
      </c>
      <c r="EB43" s="879" t="s">
        <v>69</v>
      </c>
      <c r="EC43" s="880"/>
      <c r="ED43" s="880"/>
      <c r="EE43" s="824"/>
      <c r="EF43" s="818" t="s">
        <v>302</v>
      </c>
      <c r="EG43" s="786">
        <v>10.5</v>
      </c>
      <c r="EH43" s="786">
        <v>10.5</v>
      </c>
      <c r="EI43" s="786">
        <v>10.5</v>
      </c>
      <c r="EJ43" s="786">
        <v>10.5</v>
      </c>
      <c r="EK43" s="786">
        <v>10.5</v>
      </c>
      <c r="EL43" s="786">
        <v>10.5</v>
      </c>
      <c r="EM43" s="786">
        <v>10.5</v>
      </c>
      <c r="EN43" s="786">
        <v>10.5</v>
      </c>
      <c r="EO43" s="786">
        <v>10.5</v>
      </c>
      <c r="EP43" s="786">
        <v>5</v>
      </c>
      <c r="EQ43" s="786"/>
      <c r="ER43" s="786"/>
      <c r="ES43" s="786"/>
      <c r="ET43" s="786"/>
      <c r="EU43" s="786"/>
      <c r="EV43" s="786"/>
      <c r="EW43" s="850"/>
      <c r="EX43" s="850"/>
      <c r="EY43" s="851"/>
      <c r="EZ43" s="850"/>
      <c r="FA43" s="850"/>
      <c r="FB43" s="850"/>
      <c r="FC43" s="850"/>
      <c r="FD43" s="815">
        <v>5</v>
      </c>
      <c r="FE43" s="815">
        <v>10.5</v>
      </c>
      <c r="FF43" s="815">
        <v>10.5</v>
      </c>
      <c r="FG43" s="815">
        <v>10.5</v>
      </c>
      <c r="FH43" s="815">
        <v>10.5</v>
      </c>
      <c r="FI43" s="815">
        <v>10.5</v>
      </c>
      <c r="FJ43" s="815">
        <v>10.5</v>
      </c>
      <c r="FK43" s="815">
        <v>10.5</v>
      </c>
      <c r="FL43" s="815">
        <v>10.5</v>
      </c>
      <c r="FM43" s="815">
        <v>10.5</v>
      </c>
      <c r="FN43" s="815">
        <v>10.5</v>
      </c>
      <c r="FO43" s="815">
        <v>10.5</v>
      </c>
      <c r="FP43" s="815">
        <v>10.5</v>
      </c>
      <c r="FQ43" s="815">
        <v>10.5</v>
      </c>
      <c r="FR43" s="815">
        <v>5</v>
      </c>
      <c r="FS43" s="786"/>
      <c r="FT43" s="812"/>
      <c r="FU43" s="786"/>
      <c r="FV43" s="786"/>
      <c r="FW43" s="786"/>
      <c r="FX43" s="786"/>
      <c r="FY43" s="786"/>
      <c r="FZ43" s="786"/>
      <c r="GA43" s="786"/>
      <c r="GB43" s="786"/>
      <c r="GC43" s="786"/>
      <c r="GD43" s="786"/>
      <c r="GE43" s="786"/>
      <c r="GF43" s="786">
        <v>5</v>
      </c>
      <c r="GG43" s="786">
        <v>10.5</v>
      </c>
      <c r="GH43" s="786">
        <v>10.5</v>
      </c>
      <c r="GI43" s="786">
        <v>10.5</v>
      </c>
      <c r="GJ43" s="786">
        <v>10.5</v>
      </c>
      <c r="GK43" s="786">
        <v>10.5</v>
      </c>
      <c r="GL43" s="786">
        <v>10.5</v>
      </c>
      <c r="GM43" s="786">
        <v>10.5</v>
      </c>
      <c r="GN43" s="786">
        <v>10.5</v>
      </c>
      <c r="GO43" s="786">
        <v>10.5</v>
      </c>
    </row>
    <row r="44" spans="2:328" ht="15.75" x14ac:dyDescent="0.25">
      <c r="B44" s="919"/>
      <c r="F44" t="s">
        <v>722</v>
      </c>
      <c r="DZ44" s="318" t="s">
        <v>773</v>
      </c>
      <c r="EB44" s="804" t="s">
        <v>73</v>
      </c>
      <c r="EC44" s="845"/>
      <c r="ED44" s="845"/>
      <c r="EE44" s="824"/>
      <c r="EF44" s="818" t="s">
        <v>300</v>
      </c>
      <c r="EG44" s="811">
        <v>10.5</v>
      </c>
      <c r="EH44" s="811">
        <v>10.5</v>
      </c>
      <c r="EI44" s="811">
        <v>5</v>
      </c>
      <c r="EJ44" s="811"/>
      <c r="EK44" s="811"/>
      <c r="EL44" s="811"/>
      <c r="EM44" s="811"/>
      <c r="EN44" s="811"/>
      <c r="EO44" s="811"/>
      <c r="EP44" s="811"/>
      <c r="EQ44" s="811"/>
      <c r="ER44" s="811"/>
      <c r="ES44" s="811"/>
      <c r="ET44" s="811"/>
      <c r="EU44" s="811"/>
      <c r="EV44" s="811"/>
      <c r="EW44" s="811">
        <v>5</v>
      </c>
      <c r="EX44" s="811">
        <v>10.5</v>
      </c>
      <c r="EY44" s="812">
        <v>10.5</v>
      </c>
      <c r="EZ44" s="786">
        <v>10.5</v>
      </c>
      <c r="FA44" s="811">
        <v>10.5</v>
      </c>
      <c r="FB44" s="811">
        <v>10.5</v>
      </c>
      <c r="FC44" s="811">
        <v>10.5</v>
      </c>
      <c r="FD44" s="811">
        <v>10.5</v>
      </c>
      <c r="FE44" s="811">
        <v>10.5</v>
      </c>
      <c r="FF44" s="811">
        <v>10.5</v>
      </c>
      <c r="FG44" s="811">
        <v>10.5</v>
      </c>
      <c r="FH44" s="811">
        <v>10.5</v>
      </c>
      <c r="FI44" s="811">
        <v>10.5</v>
      </c>
      <c r="FJ44" s="811">
        <v>10.5</v>
      </c>
      <c r="FK44" s="811">
        <v>5</v>
      </c>
      <c r="FL44" s="811"/>
      <c r="FM44" s="811"/>
      <c r="FN44" s="811"/>
      <c r="FO44" s="811"/>
      <c r="FP44" s="811"/>
      <c r="FQ44" s="811"/>
      <c r="FR44" s="811"/>
      <c r="FS44" s="811"/>
      <c r="FT44" s="812"/>
      <c r="FU44" s="811"/>
      <c r="FV44" s="811"/>
      <c r="FW44" s="811"/>
      <c r="FX44" s="811"/>
      <c r="FY44" s="811">
        <v>5</v>
      </c>
      <c r="FZ44" s="811">
        <v>10.5</v>
      </c>
      <c r="GA44" s="811">
        <v>10.5</v>
      </c>
      <c r="GB44" s="811">
        <v>10.5</v>
      </c>
      <c r="GC44" s="811">
        <v>10.5</v>
      </c>
      <c r="GD44" s="811">
        <v>10.5</v>
      </c>
      <c r="GE44" s="811">
        <v>10.5</v>
      </c>
      <c r="GF44" s="811">
        <v>10.5</v>
      </c>
      <c r="GG44" s="811">
        <v>10.5</v>
      </c>
      <c r="GH44" s="811">
        <v>10.5</v>
      </c>
      <c r="GI44" s="811">
        <v>10.5</v>
      </c>
      <c r="GJ44" s="811">
        <v>10.5</v>
      </c>
      <c r="GK44" s="811">
        <v>10.5</v>
      </c>
      <c r="GL44" s="811">
        <v>10.5</v>
      </c>
      <c r="GM44" s="811">
        <v>5</v>
      </c>
      <c r="GN44" s="811"/>
      <c r="GO44" s="811"/>
    </row>
    <row r="45" spans="2:328" ht="15.75" x14ac:dyDescent="0.25">
      <c r="B45" s="921"/>
      <c r="F45" t="s">
        <v>775</v>
      </c>
      <c r="DZ45" s="318" t="s">
        <v>767</v>
      </c>
      <c r="EB45" s="804" t="s">
        <v>519</v>
      </c>
      <c r="EC45" s="845"/>
      <c r="ED45" s="845"/>
      <c r="EE45" s="824"/>
      <c r="EF45" s="818" t="s">
        <v>300</v>
      </c>
      <c r="EG45" s="811">
        <v>10.5</v>
      </c>
      <c r="EH45" s="811">
        <v>10.5</v>
      </c>
      <c r="EI45" s="811">
        <v>5</v>
      </c>
      <c r="EJ45" s="811"/>
      <c r="EK45" s="811"/>
      <c r="EL45" s="811"/>
      <c r="EM45" s="811"/>
      <c r="EN45" s="811"/>
      <c r="EO45" s="811"/>
      <c r="EP45" s="811"/>
      <c r="EQ45" s="811"/>
      <c r="ER45" s="811"/>
      <c r="ES45" s="811"/>
      <c r="ET45" s="811"/>
      <c r="EU45" s="811"/>
      <c r="EV45" s="811"/>
      <c r="EW45" s="811">
        <v>5</v>
      </c>
      <c r="EX45" s="811">
        <v>10.5</v>
      </c>
      <c r="EY45" s="812">
        <v>10.5</v>
      </c>
      <c r="EZ45" s="786">
        <v>10.5</v>
      </c>
      <c r="FA45" s="811">
        <v>10.5</v>
      </c>
      <c r="FB45" s="811">
        <v>10.5</v>
      </c>
      <c r="FC45" s="811">
        <v>10.5</v>
      </c>
      <c r="FD45" s="811">
        <v>10.5</v>
      </c>
      <c r="FE45" s="811">
        <v>10.5</v>
      </c>
      <c r="FF45" s="811">
        <v>10.5</v>
      </c>
      <c r="FG45" s="811">
        <v>10.5</v>
      </c>
      <c r="FH45" s="811">
        <v>10.5</v>
      </c>
      <c r="FI45" s="811">
        <v>10.5</v>
      </c>
      <c r="FJ45" s="811">
        <v>10.5</v>
      </c>
      <c r="FK45" s="811">
        <v>5</v>
      </c>
      <c r="FL45" s="811"/>
      <c r="FM45" s="811"/>
      <c r="FN45" s="811"/>
      <c r="FO45" s="811"/>
      <c r="FP45" s="811"/>
      <c r="FQ45" s="811"/>
      <c r="FR45" s="811"/>
      <c r="FS45" s="811"/>
      <c r="FT45" s="812"/>
      <c r="FU45" s="811"/>
      <c r="FV45" s="811"/>
      <c r="FW45" s="811"/>
      <c r="FX45" s="811"/>
      <c r="FY45" s="811">
        <v>5</v>
      </c>
      <c r="FZ45" s="811">
        <v>10.5</v>
      </c>
      <c r="GA45" s="811">
        <v>10.5</v>
      </c>
      <c r="GB45" s="811">
        <v>10.5</v>
      </c>
      <c r="GC45" s="811">
        <v>10.5</v>
      </c>
      <c r="GD45" s="811">
        <v>10.5</v>
      </c>
      <c r="GE45" s="811">
        <v>10.5</v>
      </c>
      <c r="GF45" s="811">
        <v>10.5</v>
      </c>
      <c r="GG45" s="811">
        <v>10.5</v>
      </c>
      <c r="GH45" s="811">
        <v>10.5</v>
      </c>
      <c r="GI45" s="811">
        <v>10.5</v>
      </c>
      <c r="GJ45" s="811">
        <v>10.5</v>
      </c>
      <c r="GK45" s="811">
        <v>10.5</v>
      </c>
      <c r="GL45" s="811">
        <v>10.5</v>
      </c>
      <c r="GM45" s="811">
        <v>5</v>
      </c>
      <c r="GN45" s="811"/>
      <c r="GO45" s="811"/>
    </row>
    <row r="46" spans="2:328" ht="16.5" thickBot="1" x14ac:dyDescent="0.3">
      <c r="B46" s="997"/>
      <c r="F46" s="998" t="s">
        <v>829</v>
      </c>
      <c r="DZ46" s="835" t="s">
        <v>774</v>
      </c>
      <c r="EB46" s="804" t="s">
        <v>600</v>
      </c>
      <c r="EC46" s="845"/>
      <c r="ED46" s="845"/>
      <c r="EE46" s="824"/>
      <c r="EF46" s="818" t="s">
        <v>300</v>
      </c>
      <c r="EG46" s="811">
        <v>10.5</v>
      </c>
      <c r="EH46" s="811">
        <v>10.5</v>
      </c>
      <c r="EI46" s="811">
        <v>5</v>
      </c>
      <c r="EJ46" s="811"/>
      <c r="EK46" s="811"/>
      <c r="EL46" s="811"/>
      <c r="EM46" s="811"/>
      <c r="EN46" s="811"/>
      <c r="EO46" s="811"/>
      <c r="EP46" s="811"/>
      <c r="EQ46" s="811"/>
      <c r="ER46" s="811"/>
      <c r="ES46" s="811"/>
      <c r="ET46" s="811"/>
      <c r="EU46" s="811"/>
      <c r="EV46" s="811"/>
      <c r="EW46" s="817">
        <v>5</v>
      </c>
      <c r="EX46" s="817">
        <v>10.5</v>
      </c>
      <c r="EY46" s="817">
        <v>10.5</v>
      </c>
      <c r="EZ46" s="817">
        <v>10.5</v>
      </c>
      <c r="FA46" s="817">
        <v>10.5</v>
      </c>
      <c r="FB46" s="817">
        <v>10.5</v>
      </c>
      <c r="FC46" s="817">
        <v>10.5</v>
      </c>
      <c r="FD46" s="817">
        <v>10.5</v>
      </c>
      <c r="FE46" s="817">
        <v>10.5</v>
      </c>
      <c r="FF46" s="817">
        <v>10.5</v>
      </c>
      <c r="FG46" s="817">
        <v>10.5</v>
      </c>
      <c r="FH46" s="817">
        <v>10.5</v>
      </c>
      <c r="FI46" s="817">
        <v>10.5</v>
      </c>
      <c r="FJ46" s="817">
        <v>10.5</v>
      </c>
      <c r="FK46" s="876">
        <v>5</v>
      </c>
      <c r="FL46" s="848"/>
      <c r="FM46" s="848"/>
      <c r="FN46" s="848"/>
      <c r="FO46" s="848"/>
      <c r="FP46" s="848"/>
      <c r="FQ46" s="848"/>
      <c r="FR46" s="848"/>
      <c r="FS46" s="811"/>
      <c r="FT46" s="812"/>
      <c r="FU46" s="811"/>
      <c r="FV46" s="811"/>
      <c r="FW46" s="811"/>
      <c r="FX46" s="811"/>
      <c r="FY46" s="811">
        <v>5</v>
      </c>
      <c r="FZ46" s="811">
        <v>10.5</v>
      </c>
      <c r="GA46" s="811">
        <v>10.5</v>
      </c>
      <c r="GB46" s="811">
        <v>10.5</v>
      </c>
      <c r="GC46" s="811">
        <v>10.5</v>
      </c>
      <c r="GD46" s="811">
        <v>10.5</v>
      </c>
      <c r="GE46" s="811">
        <v>10.5</v>
      </c>
      <c r="GF46" s="811">
        <v>10.5</v>
      </c>
      <c r="GG46" s="811">
        <v>10.5</v>
      </c>
      <c r="GH46" s="811">
        <v>10.5</v>
      </c>
      <c r="GI46" s="811">
        <v>10.5</v>
      </c>
      <c r="GJ46" s="811">
        <v>10.5</v>
      </c>
      <c r="GK46" s="811">
        <v>10.5</v>
      </c>
      <c r="GL46" s="811">
        <v>10.5</v>
      </c>
      <c r="GM46" s="811">
        <v>5</v>
      </c>
      <c r="GN46" s="811"/>
      <c r="GO46" s="811"/>
    </row>
    <row r="47" spans="2:328" ht="16.5" thickBot="1" x14ac:dyDescent="0.3">
      <c r="F47" s="45"/>
      <c r="DZ47" s="318" t="s">
        <v>772</v>
      </c>
      <c r="EA47" s="318" t="s">
        <v>769</v>
      </c>
      <c r="EB47" s="804" t="s">
        <v>296</v>
      </c>
      <c r="EC47" s="845"/>
      <c r="ED47" s="845"/>
      <c r="EE47" s="824"/>
      <c r="EF47" s="818" t="s">
        <v>306</v>
      </c>
      <c r="EG47" s="811">
        <v>10.5</v>
      </c>
      <c r="EH47" s="811">
        <v>10.5</v>
      </c>
      <c r="EI47" s="811">
        <v>5</v>
      </c>
      <c r="EJ47" s="811"/>
      <c r="EK47" s="811"/>
      <c r="EL47" s="811"/>
      <c r="EM47" s="811"/>
      <c r="EN47" s="811"/>
      <c r="EO47" s="811"/>
      <c r="EP47" s="811"/>
      <c r="EQ47" s="811"/>
      <c r="ER47" s="811"/>
      <c r="ES47" s="811"/>
      <c r="ET47" s="811"/>
      <c r="EU47" s="811"/>
      <c r="EV47" s="811"/>
      <c r="EW47" s="816">
        <v>5</v>
      </c>
      <c r="EX47" s="816">
        <v>10.5</v>
      </c>
      <c r="EY47" s="816">
        <v>10.5</v>
      </c>
      <c r="EZ47" s="816">
        <v>10.5</v>
      </c>
      <c r="FA47" s="816">
        <v>10.5</v>
      </c>
      <c r="FB47" s="816">
        <v>10.5</v>
      </c>
      <c r="FC47" s="816">
        <v>10.5</v>
      </c>
      <c r="FD47" s="816">
        <v>10.5</v>
      </c>
      <c r="FE47" s="816">
        <v>10.5</v>
      </c>
      <c r="FF47" s="816">
        <v>10.5</v>
      </c>
      <c r="FG47" s="816">
        <v>10.5</v>
      </c>
      <c r="FH47" s="816">
        <v>10.5</v>
      </c>
      <c r="FI47" s="816">
        <v>10.5</v>
      </c>
      <c r="FJ47" s="875">
        <v>10.5</v>
      </c>
      <c r="FK47" s="852">
        <v>10.5</v>
      </c>
      <c r="FL47" s="853">
        <v>10.5</v>
      </c>
      <c r="FM47" s="853">
        <v>10.5</v>
      </c>
      <c r="FN47" s="853">
        <v>10.5</v>
      </c>
      <c r="FO47" s="853">
        <v>10.5</v>
      </c>
      <c r="FP47" s="853">
        <v>10.5</v>
      </c>
      <c r="FQ47" s="853">
        <v>10.5</v>
      </c>
      <c r="FR47" s="854">
        <v>5</v>
      </c>
      <c r="FS47" s="856"/>
      <c r="FT47" s="812"/>
      <c r="FU47" s="811"/>
      <c r="FV47" s="811"/>
      <c r="FW47" s="811"/>
      <c r="FX47" s="811"/>
      <c r="FY47" s="811">
        <v>5</v>
      </c>
      <c r="FZ47" s="811">
        <v>10.5</v>
      </c>
      <c r="GA47" s="811">
        <v>10.5</v>
      </c>
      <c r="GB47" s="811">
        <v>10.5</v>
      </c>
      <c r="GC47" s="811">
        <v>10.5</v>
      </c>
      <c r="GD47" s="811">
        <v>10.5</v>
      </c>
      <c r="GE47" s="811">
        <v>10.5</v>
      </c>
      <c r="GF47" s="811">
        <v>10.5</v>
      </c>
      <c r="GG47" s="811">
        <v>10.5</v>
      </c>
      <c r="GH47" s="811">
        <v>10.5</v>
      </c>
      <c r="GI47" s="811">
        <v>10.5</v>
      </c>
      <c r="GJ47" s="811">
        <v>10.5</v>
      </c>
      <c r="GK47" s="811">
        <v>10.5</v>
      </c>
      <c r="GL47" s="811">
        <v>10.5</v>
      </c>
      <c r="GM47" s="811">
        <v>5</v>
      </c>
      <c r="GN47" s="811"/>
      <c r="GO47" s="811"/>
    </row>
    <row r="48" spans="2:328" ht="16.5" thickBot="1" x14ac:dyDescent="0.3">
      <c r="F48" s="45"/>
      <c r="EB48" s="879" t="s">
        <v>76</v>
      </c>
      <c r="EC48" s="880"/>
      <c r="ED48" s="880"/>
      <c r="EE48" s="824"/>
      <c r="EF48" s="818" t="s">
        <v>304</v>
      </c>
      <c r="EG48" s="811">
        <v>10.5</v>
      </c>
      <c r="EH48" s="811">
        <v>10.5</v>
      </c>
      <c r="EI48" s="861">
        <v>5</v>
      </c>
      <c r="EJ48" s="861"/>
      <c r="EK48" s="861"/>
      <c r="EL48" s="861"/>
      <c r="EM48" s="861"/>
      <c r="EN48" s="861"/>
      <c r="EO48" s="861"/>
      <c r="EP48" s="861"/>
      <c r="EQ48" s="811"/>
      <c r="ER48" s="811"/>
      <c r="ES48" s="811"/>
      <c r="ET48" s="811"/>
      <c r="EU48" s="811"/>
      <c r="EV48" s="811"/>
      <c r="EW48" s="815">
        <v>5</v>
      </c>
      <c r="EX48" s="815">
        <v>10.5</v>
      </c>
      <c r="EY48" s="815">
        <v>10.5</v>
      </c>
      <c r="EZ48" s="815">
        <v>10.5</v>
      </c>
      <c r="FA48" s="815">
        <v>10.5</v>
      </c>
      <c r="FB48" s="815">
        <v>10.5</v>
      </c>
      <c r="FC48" s="815">
        <v>10.5</v>
      </c>
      <c r="FD48" s="815">
        <v>10.5</v>
      </c>
      <c r="FE48" s="815">
        <v>10.5</v>
      </c>
      <c r="FF48" s="815">
        <v>10.5</v>
      </c>
      <c r="FG48" s="815">
        <v>10.5</v>
      </c>
      <c r="FH48" s="815">
        <v>10.5</v>
      </c>
      <c r="FI48" s="815">
        <v>10.5</v>
      </c>
      <c r="FJ48" s="815">
        <v>10.5</v>
      </c>
      <c r="FK48" s="877">
        <v>5</v>
      </c>
      <c r="FL48" s="878"/>
      <c r="FM48" s="878"/>
      <c r="FN48" s="878"/>
      <c r="FO48" s="878"/>
      <c r="FP48" s="878"/>
      <c r="FQ48" s="878"/>
      <c r="FR48" s="857"/>
      <c r="FS48" s="811"/>
      <c r="FT48" s="812"/>
      <c r="FU48" s="811"/>
      <c r="FV48" s="811"/>
      <c r="FW48" s="811"/>
      <c r="FX48" s="811"/>
      <c r="FY48" s="811" t="s">
        <v>379</v>
      </c>
      <c r="FZ48" s="811" t="s">
        <v>379</v>
      </c>
      <c r="GA48" s="811" t="s">
        <v>379</v>
      </c>
      <c r="GB48" s="811" t="s">
        <v>379</v>
      </c>
      <c r="GC48" s="811" t="s">
        <v>379</v>
      </c>
      <c r="GD48" s="811" t="s">
        <v>379</v>
      </c>
      <c r="GE48" s="811" t="s">
        <v>379</v>
      </c>
      <c r="GF48" s="811" t="s">
        <v>379</v>
      </c>
      <c r="GG48" s="811" t="s">
        <v>379</v>
      </c>
      <c r="GH48" s="811" t="s">
        <v>379</v>
      </c>
      <c r="GI48" s="811" t="s">
        <v>379</v>
      </c>
      <c r="GJ48" s="811">
        <v>5</v>
      </c>
      <c r="GK48" s="811">
        <v>10.5</v>
      </c>
      <c r="GL48" s="811">
        <v>10.5</v>
      </c>
      <c r="GM48" s="811">
        <v>5</v>
      </c>
      <c r="GN48" s="811"/>
      <c r="GO48" s="811"/>
    </row>
    <row r="49" spans="2:197" ht="16.5" thickBot="1" x14ac:dyDescent="0.3">
      <c r="B49" s="795"/>
      <c r="C49" s="795"/>
      <c r="D49" s="795"/>
      <c r="E49" s="795"/>
      <c r="F49" s="795"/>
      <c r="G49" s="38"/>
      <c r="H49" s="38"/>
      <c r="DZ49" s="318" t="s">
        <v>770</v>
      </c>
      <c r="EB49" s="804" t="s">
        <v>66</v>
      </c>
      <c r="EC49" s="845"/>
      <c r="ED49" s="845"/>
      <c r="EE49" s="824"/>
      <c r="EF49" s="818" t="s">
        <v>303</v>
      </c>
      <c r="EG49" s="811"/>
      <c r="EH49" s="855"/>
      <c r="EI49" s="858"/>
      <c r="EJ49" s="859"/>
      <c r="EK49" s="859"/>
      <c r="EL49" s="859"/>
      <c r="EM49" s="859"/>
      <c r="EN49" s="859"/>
      <c r="EO49" s="859"/>
      <c r="EP49" s="860">
        <v>5</v>
      </c>
      <c r="EQ49" s="856">
        <v>10.5</v>
      </c>
      <c r="ER49" s="811">
        <v>10.5</v>
      </c>
      <c r="ES49" s="811">
        <v>10.5</v>
      </c>
      <c r="ET49" s="811">
        <v>10.5</v>
      </c>
      <c r="EU49" s="811">
        <v>10.5</v>
      </c>
      <c r="EV49" s="811">
        <v>10.5</v>
      </c>
      <c r="EW49" s="814">
        <v>10.5</v>
      </c>
      <c r="EX49" s="814">
        <v>10.5</v>
      </c>
      <c r="EY49" s="814">
        <v>10.5</v>
      </c>
      <c r="EZ49" s="814">
        <v>10.5</v>
      </c>
      <c r="FA49" s="814">
        <v>10.5</v>
      </c>
      <c r="FB49" s="814">
        <v>10.5</v>
      </c>
      <c r="FC49" s="814">
        <v>10.5</v>
      </c>
      <c r="FD49" s="814">
        <v>10.5</v>
      </c>
      <c r="FE49" s="814">
        <v>10.5</v>
      </c>
      <c r="FF49" s="814">
        <v>10.5</v>
      </c>
      <c r="FG49" s="814">
        <v>10.5</v>
      </c>
      <c r="FH49" s="814">
        <v>10.5</v>
      </c>
      <c r="FI49" s="814">
        <v>10.5</v>
      </c>
      <c r="FJ49" s="814">
        <v>10.5</v>
      </c>
      <c r="FK49" s="862">
        <v>5</v>
      </c>
      <c r="FL49" s="858"/>
      <c r="FM49" s="859"/>
      <c r="FN49" s="859"/>
      <c r="FO49" s="859"/>
      <c r="FP49" s="859"/>
      <c r="FQ49" s="860"/>
      <c r="FR49" s="847">
        <v>5</v>
      </c>
      <c r="FS49" s="811">
        <v>10.5</v>
      </c>
      <c r="FT49" s="812">
        <v>10.5</v>
      </c>
      <c r="FU49" s="811">
        <v>10.5</v>
      </c>
      <c r="FV49" s="811">
        <v>10.5</v>
      </c>
      <c r="FW49" s="811">
        <v>10.5</v>
      </c>
      <c r="FX49" s="811">
        <v>10.5</v>
      </c>
      <c r="FY49" s="811">
        <v>5</v>
      </c>
      <c r="FZ49" s="811"/>
      <c r="GA49" s="811"/>
      <c r="GB49" s="811"/>
      <c r="GC49" s="811"/>
      <c r="GD49" s="811"/>
      <c r="GE49" s="811"/>
      <c r="GF49" s="811"/>
      <c r="GG49" s="811"/>
      <c r="GH49" s="811"/>
      <c r="GI49" s="811"/>
      <c r="GJ49" s="811"/>
      <c r="GK49" s="811"/>
      <c r="GL49" s="811"/>
      <c r="GM49" s="811">
        <v>5</v>
      </c>
      <c r="GN49" s="811">
        <v>10.5</v>
      </c>
      <c r="GO49" s="811">
        <v>10.5</v>
      </c>
    </row>
    <row r="50" spans="2:197" ht="16.5" thickBot="1" x14ac:dyDescent="0.3">
      <c r="B50" s="387"/>
      <c r="C50" s="387"/>
      <c r="D50" s="387"/>
      <c r="E50" s="387"/>
      <c r="F50" s="47"/>
      <c r="G50" s="808"/>
      <c r="H50" s="238"/>
      <c r="DZ50" s="318" t="s">
        <v>773</v>
      </c>
      <c r="EB50" s="804" t="s">
        <v>494</v>
      </c>
      <c r="EC50" s="845"/>
      <c r="ED50" s="845"/>
      <c r="EE50" s="824"/>
      <c r="EF50" s="819" t="s">
        <v>303</v>
      </c>
      <c r="EG50" s="811"/>
      <c r="EH50" s="855"/>
      <c r="EI50" s="858"/>
      <c r="EJ50" s="859"/>
      <c r="EK50" s="859"/>
      <c r="EL50" s="859"/>
      <c r="EM50" s="859"/>
      <c r="EN50" s="859"/>
      <c r="EO50" s="859"/>
      <c r="EP50" s="860">
        <v>5</v>
      </c>
      <c r="EQ50" s="856">
        <v>10.5</v>
      </c>
      <c r="ER50" s="811">
        <v>10.5</v>
      </c>
      <c r="ES50" s="811">
        <v>10.5</v>
      </c>
      <c r="ET50" s="811">
        <v>10.5</v>
      </c>
      <c r="EU50" s="811">
        <v>10.5</v>
      </c>
      <c r="EV50" s="811">
        <v>10.5</v>
      </c>
      <c r="EW50" s="814">
        <v>10.5</v>
      </c>
      <c r="EX50" s="814">
        <v>10.5</v>
      </c>
      <c r="EY50" s="814">
        <v>10.5</v>
      </c>
      <c r="EZ50" s="814">
        <v>10.5</v>
      </c>
      <c r="FA50" s="814">
        <v>10.5</v>
      </c>
      <c r="FB50" s="814">
        <v>10.5</v>
      </c>
      <c r="FC50" s="814">
        <v>10.5</v>
      </c>
      <c r="FD50" s="865">
        <v>10.5</v>
      </c>
      <c r="FE50" s="865">
        <v>10.5</v>
      </c>
      <c r="FF50" s="865">
        <v>10.5</v>
      </c>
      <c r="FG50" s="865">
        <v>10.5</v>
      </c>
      <c r="FH50" s="865">
        <v>10.5</v>
      </c>
      <c r="FI50" s="865">
        <v>10.5</v>
      </c>
      <c r="FJ50" s="865">
        <v>10.5</v>
      </c>
      <c r="FK50" s="866">
        <v>5</v>
      </c>
      <c r="FL50" s="858"/>
      <c r="FM50" s="859"/>
      <c r="FN50" s="859"/>
      <c r="FO50" s="859"/>
      <c r="FP50" s="859"/>
      <c r="FQ50" s="860"/>
      <c r="FR50" s="856">
        <v>10.5</v>
      </c>
      <c r="FS50" s="811">
        <v>10.5</v>
      </c>
      <c r="FT50" s="812">
        <v>10.5</v>
      </c>
      <c r="FU50" s="811">
        <v>10.5</v>
      </c>
      <c r="FV50" s="811">
        <v>10.5</v>
      </c>
      <c r="FW50" s="811">
        <v>10.5</v>
      </c>
      <c r="FX50" s="811">
        <v>10.5</v>
      </c>
      <c r="FY50" s="811">
        <v>5</v>
      </c>
      <c r="FZ50" s="811"/>
      <c r="GA50" s="811"/>
      <c r="GB50" s="811"/>
      <c r="GC50" s="811"/>
      <c r="GD50" s="811"/>
      <c r="GE50" s="811"/>
      <c r="GF50" s="811"/>
      <c r="GG50" s="811"/>
      <c r="GH50" s="811"/>
      <c r="GI50" s="811"/>
      <c r="GJ50" s="811"/>
      <c r="GK50" s="811"/>
      <c r="GL50" s="811"/>
      <c r="GM50" s="811">
        <v>5</v>
      </c>
      <c r="GN50" s="811">
        <v>10.5</v>
      </c>
      <c r="GO50" s="811">
        <v>10.5</v>
      </c>
    </row>
    <row r="51" spans="2:197" ht="16.5" thickBot="1" x14ac:dyDescent="0.3">
      <c r="B51" s="387"/>
      <c r="C51" s="387"/>
      <c r="D51" s="387"/>
      <c r="E51" s="387"/>
      <c r="F51" s="47"/>
      <c r="G51" s="808"/>
      <c r="H51" s="238"/>
      <c r="DZ51" s="835" t="s">
        <v>771</v>
      </c>
      <c r="EB51" s="834" t="s">
        <v>741</v>
      </c>
      <c r="EC51" s="845"/>
      <c r="ED51" s="845"/>
      <c r="EE51" s="824"/>
      <c r="EF51" s="818" t="s">
        <v>303</v>
      </c>
      <c r="EG51" s="811"/>
      <c r="EH51" s="811"/>
      <c r="EI51" s="857">
        <v>5</v>
      </c>
      <c r="EJ51" s="857">
        <v>10.5</v>
      </c>
      <c r="EK51" s="857">
        <v>10.5</v>
      </c>
      <c r="EL51" s="857">
        <v>10.5</v>
      </c>
      <c r="EM51" s="857">
        <v>10.5</v>
      </c>
      <c r="EN51" s="857">
        <v>10.5</v>
      </c>
      <c r="EO51" s="857">
        <v>10.5</v>
      </c>
      <c r="EP51" s="857">
        <v>10.5</v>
      </c>
      <c r="EQ51" s="811">
        <v>10.5</v>
      </c>
      <c r="ER51" s="811">
        <v>10.5</v>
      </c>
      <c r="ES51" s="811">
        <v>10.5</v>
      </c>
      <c r="ET51" s="811">
        <v>10.5</v>
      </c>
      <c r="EU51" s="811">
        <v>10.5</v>
      </c>
      <c r="EV51" s="811">
        <v>10.5</v>
      </c>
      <c r="EW51" s="811">
        <v>5</v>
      </c>
      <c r="EX51" s="811"/>
      <c r="EY51" s="812"/>
      <c r="EZ51" s="786"/>
      <c r="FA51" s="811"/>
      <c r="FB51" s="811"/>
      <c r="FC51" s="855"/>
      <c r="FD51" s="867">
        <v>5</v>
      </c>
      <c r="FE51" s="868">
        <v>10.5</v>
      </c>
      <c r="FF51" s="868">
        <v>10.5</v>
      </c>
      <c r="FG51" s="868">
        <v>10.5</v>
      </c>
      <c r="FH51" s="868">
        <v>10.5</v>
      </c>
      <c r="FI51" s="868">
        <v>10.5</v>
      </c>
      <c r="FJ51" s="869">
        <v>10.5</v>
      </c>
      <c r="FK51" s="874">
        <v>10.5</v>
      </c>
      <c r="FL51" s="864">
        <v>10.5</v>
      </c>
      <c r="FM51" s="863">
        <v>10.5</v>
      </c>
      <c r="FN51" s="863">
        <v>10.5</v>
      </c>
      <c r="FO51" s="863">
        <v>10.5</v>
      </c>
      <c r="FP51" s="863">
        <v>10.5</v>
      </c>
      <c r="FQ51" s="863">
        <v>10.5</v>
      </c>
      <c r="FR51" s="817">
        <v>10.5</v>
      </c>
      <c r="FS51" s="786">
        <v>10.5</v>
      </c>
      <c r="FT51" s="812">
        <v>10.5</v>
      </c>
      <c r="FU51" s="786">
        <v>10.5</v>
      </c>
      <c r="FV51" s="786">
        <v>10.5</v>
      </c>
      <c r="FW51" s="786">
        <v>10.5</v>
      </c>
      <c r="FX51" s="786">
        <v>10.5</v>
      </c>
      <c r="FY51" s="786">
        <v>5</v>
      </c>
      <c r="FZ51" s="811"/>
      <c r="GA51" s="811"/>
      <c r="GB51" s="811"/>
      <c r="GC51" s="811"/>
      <c r="GD51" s="811"/>
      <c r="GE51" s="811"/>
      <c r="GF51" s="811"/>
      <c r="GG51" s="811"/>
      <c r="GH51" s="811"/>
      <c r="GI51" s="811"/>
      <c r="GJ51" s="811"/>
      <c r="GK51" s="811"/>
      <c r="GL51" s="811"/>
      <c r="GM51" s="811" t="s">
        <v>379</v>
      </c>
      <c r="GN51" s="811" t="s">
        <v>379</v>
      </c>
      <c r="GO51" s="811" t="s">
        <v>379</v>
      </c>
    </row>
    <row r="52" spans="2:197" ht="16.5" thickBot="1" x14ac:dyDescent="0.3">
      <c r="B52" s="809"/>
      <c r="C52" s="387"/>
      <c r="D52" s="387"/>
      <c r="E52" s="387"/>
      <c r="F52" s="47"/>
      <c r="G52" s="238"/>
      <c r="H52" s="238"/>
      <c r="DZ52" s="318" t="s">
        <v>767</v>
      </c>
      <c r="EA52" s="318" t="s">
        <v>772</v>
      </c>
      <c r="EB52" s="804" t="s">
        <v>47</v>
      </c>
      <c r="EC52" s="845"/>
      <c r="ED52" s="845"/>
      <c r="EE52" s="824"/>
      <c r="EF52" s="818" t="s">
        <v>307</v>
      </c>
      <c r="EG52" s="811"/>
      <c r="EH52" s="811"/>
      <c r="EI52" s="817">
        <v>5</v>
      </c>
      <c r="EJ52" s="817">
        <v>10.5</v>
      </c>
      <c r="EK52" s="817">
        <v>10.5</v>
      </c>
      <c r="EL52" s="817">
        <v>10.5</v>
      </c>
      <c r="EM52" s="817">
        <v>10.5</v>
      </c>
      <c r="EN52" s="817">
        <v>10.5</v>
      </c>
      <c r="EO52" s="817">
        <v>10.5</v>
      </c>
      <c r="EP52" s="817">
        <v>10.5</v>
      </c>
      <c r="EQ52" s="817">
        <v>10.5</v>
      </c>
      <c r="ER52" s="817">
        <v>10.5</v>
      </c>
      <c r="ES52" s="817">
        <v>10.5</v>
      </c>
      <c r="ET52" s="817">
        <v>10.5</v>
      </c>
      <c r="EU52" s="817">
        <v>10.5</v>
      </c>
      <c r="EV52" s="817">
        <v>10.5</v>
      </c>
      <c r="EW52" s="817">
        <v>5</v>
      </c>
      <c r="EX52" s="811"/>
      <c r="EY52" s="812"/>
      <c r="EZ52" s="786"/>
      <c r="FA52" s="811"/>
      <c r="FB52" s="811"/>
      <c r="FC52" s="855"/>
      <c r="FD52" s="871">
        <v>5</v>
      </c>
      <c r="FE52" s="872">
        <v>10.5</v>
      </c>
      <c r="FF52" s="872">
        <v>10.5</v>
      </c>
      <c r="FG52" s="872">
        <v>10.5</v>
      </c>
      <c r="FH52" s="872">
        <v>10.5</v>
      </c>
      <c r="FI52" s="872">
        <v>10.5</v>
      </c>
      <c r="FJ52" s="873">
        <v>10.5</v>
      </c>
      <c r="FK52" s="870">
        <v>10.5</v>
      </c>
      <c r="FL52" s="816">
        <v>10.5</v>
      </c>
      <c r="FM52" s="816">
        <v>10.5</v>
      </c>
      <c r="FN52" s="816">
        <v>10.5</v>
      </c>
      <c r="FO52" s="816">
        <v>10.5</v>
      </c>
      <c r="FP52" s="816">
        <v>10.5</v>
      </c>
      <c r="FQ52" s="816">
        <v>10.5</v>
      </c>
      <c r="FR52" s="816">
        <v>10.5</v>
      </c>
      <c r="FS52" s="816">
        <v>10.5</v>
      </c>
      <c r="FT52" s="816">
        <v>10.5</v>
      </c>
      <c r="FU52" s="816">
        <v>10.5</v>
      </c>
      <c r="FV52" s="816">
        <v>10.5</v>
      </c>
      <c r="FW52" s="816">
        <v>10.5</v>
      </c>
      <c r="FX52" s="816">
        <v>10.5</v>
      </c>
      <c r="FY52" s="816">
        <v>5</v>
      </c>
      <c r="FZ52" s="811"/>
      <c r="GA52" s="811"/>
      <c r="GB52" s="811"/>
      <c r="GC52" s="811"/>
      <c r="GD52" s="811"/>
      <c r="GE52" s="811"/>
      <c r="GF52" s="811"/>
      <c r="GG52" s="811"/>
      <c r="GH52" s="811"/>
      <c r="GI52" s="811"/>
      <c r="GJ52" s="811"/>
      <c r="GK52" s="811"/>
      <c r="GL52" s="811"/>
      <c r="GM52" s="817">
        <v>5</v>
      </c>
      <c r="GN52" s="817">
        <v>10.5</v>
      </c>
      <c r="GO52" s="817">
        <v>10.5</v>
      </c>
    </row>
    <row r="53" spans="2:197" ht="15.75" x14ac:dyDescent="0.25">
      <c r="B53" s="809"/>
      <c r="C53" s="387"/>
      <c r="D53" s="387"/>
      <c r="E53" s="387"/>
      <c r="F53" s="47"/>
      <c r="G53" s="238"/>
      <c r="H53" s="238"/>
      <c r="DZ53" s="835" t="s">
        <v>774</v>
      </c>
      <c r="EB53" s="804" t="s">
        <v>75</v>
      </c>
      <c r="EC53" s="845"/>
      <c r="ED53" s="845"/>
      <c r="EE53" s="824"/>
      <c r="EF53" s="818" t="s">
        <v>305</v>
      </c>
      <c r="EG53" s="811"/>
      <c r="EH53" s="811"/>
      <c r="EI53" s="816">
        <v>5</v>
      </c>
      <c r="EJ53" s="816">
        <v>10.5</v>
      </c>
      <c r="EK53" s="816">
        <v>10.5</v>
      </c>
      <c r="EL53" s="816">
        <v>10.5</v>
      </c>
      <c r="EM53" s="816">
        <v>10.5</v>
      </c>
      <c r="EN53" s="816">
        <v>10.5</v>
      </c>
      <c r="EO53" s="816">
        <v>10.5</v>
      </c>
      <c r="EP53" s="816">
        <v>10.5</v>
      </c>
      <c r="EQ53" s="816">
        <v>10.5</v>
      </c>
      <c r="ER53" s="816">
        <v>10.5</v>
      </c>
      <c r="ES53" s="816">
        <v>10.5</v>
      </c>
      <c r="ET53" s="816">
        <v>10.5</v>
      </c>
      <c r="EU53" s="816">
        <v>10.5</v>
      </c>
      <c r="EV53" s="816">
        <v>10.5</v>
      </c>
      <c r="EW53" s="816">
        <v>5</v>
      </c>
      <c r="EX53" s="811"/>
      <c r="EY53" s="812"/>
      <c r="EZ53" s="786"/>
      <c r="FA53" s="811"/>
      <c r="FB53" s="811"/>
      <c r="FC53" s="811"/>
      <c r="FD53" s="850"/>
      <c r="FE53" s="850"/>
      <c r="FF53" s="850"/>
      <c r="FG53" s="850"/>
      <c r="FH53" s="850"/>
      <c r="FI53" s="850"/>
      <c r="FJ53" s="850"/>
      <c r="FK53" s="817">
        <v>5</v>
      </c>
      <c r="FL53" s="817">
        <v>10.5</v>
      </c>
      <c r="FM53" s="817">
        <v>10.5</v>
      </c>
      <c r="FN53" s="817">
        <v>10.5</v>
      </c>
      <c r="FO53" s="817">
        <v>10.5</v>
      </c>
      <c r="FP53" s="817">
        <v>10.5</v>
      </c>
      <c r="FQ53" s="817">
        <v>10.5</v>
      </c>
      <c r="FR53" s="817">
        <v>10.5</v>
      </c>
      <c r="FS53" s="817">
        <v>10.5</v>
      </c>
      <c r="FT53" s="817">
        <v>10.5</v>
      </c>
      <c r="FU53" s="817">
        <v>10.5</v>
      </c>
      <c r="FV53" s="817">
        <v>10.5</v>
      </c>
      <c r="FW53" s="817">
        <v>10.5</v>
      </c>
      <c r="FX53" s="817">
        <v>10.5</v>
      </c>
      <c r="FY53" s="817">
        <v>5</v>
      </c>
      <c r="FZ53" s="811"/>
      <c r="GA53" s="811"/>
      <c r="GB53" s="811"/>
      <c r="GC53" s="811"/>
      <c r="GD53" s="811"/>
      <c r="GE53" s="811"/>
      <c r="GF53" s="811"/>
      <c r="GG53" s="811"/>
      <c r="GH53" s="811"/>
      <c r="GI53" s="811"/>
      <c r="GJ53" s="811"/>
      <c r="GK53" s="811"/>
      <c r="GL53" s="811"/>
      <c r="GM53" s="811">
        <v>5</v>
      </c>
      <c r="GN53" s="811">
        <v>10.5</v>
      </c>
      <c r="GO53" s="811">
        <v>10.5</v>
      </c>
    </row>
    <row r="54" spans="2:197" ht="15.75" x14ac:dyDescent="0.25">
      <c r="B54" s="809"/>
      <c r="C54" s="387"/>
      <c r="D54" s="387"/>
      <c r="E54" s="387"/>
      <c r="F54" s="47"/>
      <c r="G54" s="238"/>
      <c r="H54" s="238"/>
      <c r="EB54" s="804" t="s">
        <v>704</v>
      </c>
      <c r="EC54" s="845"/>
      <c r="ED54" s="845"/>
      <c r="EE54" s="797"/>
      <c r="EF54" s="800" t="s">
        <v>350</v>
      </c>
      <c r="EG54" s="811"/>
      <c r="EH54" s="811"/>
      <c r="EI54" s="811"/>
      <c r="EJ54" s="811"/>
      <c r="EK54" s="811"/>
      <c r="EL54" s="811"/>
      <c r="EM54" s="811"/>
      <c r="EN54" s="811"/>
      <c r="EO54" s="811"/>
      <c r="EP54" s="811">
        <v>10</v>
      </c>
      <c r="EQ54" s="811">
        <v>10</v>
      </c>
      <c r="ER54" s="811">
        <v>10</v>
      </c>
      <c r="ES54" s="811">
        <v>10</v>
      </c>
      <c r="ET54" s="811">
        <v>10</v>
      </c>
      <c r="EU54" s="811">
        <v>10</v>
      </c>
      <c r="EV54" s="811">
        <v>10</v>
      </c>
      <c r="EW54" s="811">
        <v>10</v>
      </c>
      <c r="EX54" s="811">
        <v>10</v>
      </c>
      <c r="EY54" s="812">
        <v>10</v>
      </c>
      <c r="EZ54" s="786">
        <v>10</v>
      </c>
      <c r="FA54" s="811">
        <v>10</v>
      </c>
      <c r="FB54" s="811">
        <v>10</v>
      </c>
      <c r="FC54" s="811">
        <v>10</v>
      </c>
      <c r="FD54" s="811">
        <v>10</v>
      </c>
      <c r="FE54" s="811">
        <v>10</v>
      </c>
      <c r="FF54" s="811">
        <v>10</v>
      </c>
      <c r="FG54" s="811">
        <v>10</v>
      </c>
      <c r="FH54" s="811">
        <v>10</v>
      </c>
      <c r="FI54" s="811">
        <v>10</v>
      </c>
      <c r="FJ54" s="811">
        <v>10</v>
      </c>
      <c r="FK54" s="811">
        <v>10</v>
      </c>
      <c r="FL54" s="811">
        <v>10</v>
      </c>
      <c r="FM54" s="811">
        <v>10</v>
      </c>
      <c r="FN54" s="811">
        <v>10</v>
      </c>
      <c r="FO54" s="811">
        <v>10</v>
      </c>
      <c r="FP54" s="811">
        <v>10</v>
      </c>
      <c r="FQ54" s="811">
        <v>10</v>
      </c>
      <c r="FR54" s="811"/>
      <c r="FS54" s="811"/>
      <c r="FT54" s="812"/>
      <c r="FU54" s="811"/>
      <c r="FV54" s="811"/>
      <c r="FW54" s="811"/>
      <c r="FX54" s="811"/>
      <c r="FY54" s="811"/>
      <c r="FZ54" s="811"/>
      <c r="GA54" s="811"/>
      <c r="GB54" s="811"/>
      <c r="GC54" s="811"/>
      <c r="GD54" s="811"/>
      <c r="GE54" s="811"/>
      <c r="GF54" s="811"/>
      <c r="GG54" s="811"/>
      <c r="GH54" s="811"/>
      <c r="GI54" s="811"/>
      <c r="GJ54" s="811"/>
      <c r="GK54" s="811"/>
      <c r="GL54" s="811"/>
      <c r="GM54" s="811"/>
      <c r="GN54" s="811"/>
      <c r="GO54" s="811"/>
    </row>
    <row r="55" spans="2:197" ht="15.75" x14ac:dyDescent="0.25">
      <c r="B55" s="387"/>
      <c r="C55" s="387"/>
      <c r="D55" s="387"/>
      <c r="E55" s="387"/>
      <c r="F55" s="47"/>
      <c r="G55" s="238"/>
      <c r="H55" s="238"/>
      <c r="EB55" s="799" t="s">
        <v>80</v>
      </c>
      <c r="EC55" s="824"/>
      <c r="ED55" s="797"/>
      <c r="EE55" s="797"/>
      <c r="EF55" s="800" t="s">
        <v>351</v>
      </c>
      <c r="EG55" s="811">
        <v>10</v>
      </c>
      <c r="EH55" s="811">
        <v>10</v>
      </c>
      <c r="EI55" s="811">
        <v>10</v>
      </c>
      <c r="EJ55" s="811">
        <v>10</v>
      </c>
      <c r="EK55" s="811">
        <v>10</v>
      </c>
      <c r="EL55" s="811">
        <v>10</v>
      </c>
      <c r="EM55" s="811">
        <v>10</v>
      </c>
      <c r="EN55" s="811">
        <v>10</v>
      </c>
      <c r="EO55" s="811">
        <v>10</v>
      </c>
      <c r="EP55" s="811"/>
      <c r="EQ55" s="811"/>
      <c r="ER55" s="811"/>
      <c r="ES55" s="811"/>
      <c r="ET55" s="811"/>
      <c r="EU55" s="811"/>
      <c r="EV55" s="811"/>
      <c r="EW55" s="811"/>
      <c r="EX55" s="811"/>
      <c r="EY55" s="812"/>
      <c r="EZ55" s="786"/>
      <c r="FA55" s="811"/>
      <c r="FB55" s="811"/>
      <c r="FC55" s="811"/>
      <c r="FD55" s="811"/>
      <c r="FE55" s="811"/>
      <c r="FF55" s="811"/>
      <c r="FG55" s="811"/>
      <c r="FH55" s="811"/>
      <c r="FI55" s="811"/>
      <c r="FJ55" s="811"/>
      <c r="FK55" s="811"/>
      <c r="FL55" s="811"/>
      <c r="FM55" s="811"/>
      <c r="FN55" s="811"/>
      <c r="FO55" s="811"/>
      <c r="FP55" s="811"/>
      <c r="FQ55" s="811"/>
      <c r="FR55" s="811">
        <v>10</v>
      </c>
      <c r="FS55" s="811">
        <v>10</v>
      </c>
      <c r="FT55" s="812">
        <v>10</v>
      </c>
      <c r="FU55" s="811">
        <v>10</v>
      </c>
      <c r="FV55" s="811">
        <v>10</v>
      </c>
      <c r="FW55" s="811">
        <v>10</v>
      </c>
      <c r="FX55" s="811">
        <v>10</v>
      </c>
      <c r="FY55" s="811">
        <v>10</v>
      </c>
      <c r="FZ55" s="811">
        <v>10</v>
      </c>
      <c r="GA55" s="811">
        <v>10</v>
      </c>
      <c r="GB55" s="811">
        <v>10</v>
      </c>
      <c r="GC55" s="811">
        <v>10</v>
      </c>
      <c r="GD55" s="811">
        <v>10</v>
      </c>
      <c r="GE55" s="811">
        <v>10</v>
      </c>
      <c r="GF55" s="811">
        <v>10</v>
      </c>
      <c r="GG55" s="811">
        <v>10</v>
      </c>
      <c r="GH55" s="811">
        <v>10</v>
      </c>
      <c r="GI55" s="811">
        <v>10</v>
      </c>
      <c r="GJ55" s="811">
        <v>10</v>
      </c>
      <c r="GK55" s="811">
        <v>10</v>
      </c>
      <c r="GL55" s="811">
        <v>10</v>
      </c>
      <c r="GM55" s="811">
        <v>10</v>
      </c>
      <c r="GN55" s="811">
        <v>10</v>
      </c>
      <c r="GO55" s="811">
        <v>10</v>
      </c>
    </row>
    <row r="56" spans="2:197" ht="15.75" x14ac:dyDescent="0.25">
      <c r="B56" s="387"/>
      <c r="C56" s="387"/>
      <c r="D56" s="387"/>
      <c r="E56" s="387"/>
      <c r="F56" s="47"/>
      <c r="G56" s="238"/>
      <c r="H56" s="238"/>
      <c r="EB56" s="799" t="s">
        <v>97</v>
      </c>
      <c r="EC56" s="824"/>
      <c r="ED56" s="797"/>
      <c r="EE56" s="797"/>
      <c r="EF56" s="800" t="s">
        <v>352</v>
      </c>
      <c r="EG56" s="811">
        <v>10</v>
      </c>
      <c r="EH56" s="811">
        <v>10</v>
      </c>
      <c r="EI56" s="811"/>
      <c r="EJ56" s="811"/>
      <c r="EK56" s="811"/>
      <c r="EL56" s="811"/>
      <c r="EM56" s="811"/>
      <c r="EN56" s="811"/>
      <c r="EO56" s="811"/>
      <c r="EP56" s="811"/>
      <c r="EQ56" s="811"/>
      <c r="ER56" s="811"/>
      <c r="ES56" s="811"/>
      <c r="ET56" s="811"/>
      <c r="EU56" s="811"/>
      <c r="EV56" s="811"/>
      <c r="EW56" s="811"/>
      <c r="EX56" s="811"/>
      <c r="EY56" s="812"/>
      <c r="EZ56" s="786"/>
      <c r="FA56" s="811"/>
      <c r="FB56" s="811"/>
      <c r="FC56" s="811"/>
      <c r="FD56" s="811"/>
      <c r="FE56" s="811"/>
      <c r="FF56" s="811"/>
      <c r="FG56" s="811"/>
      <c r="FH56" s="811"/>
      <c r="FI56" s="811"/>
      <c r="FJ56" s="811"/>
      <c r="FK56" s="811">
        <v>10</v>
      </c>
      <c r="FL56" s="811">
        <v>10</v>
      </c>
      <c r="FM56" s="811">
        <v>10</v>
      </c>
      <c r="FN56" s="811">
        <v>10</v>
      </c>
      <c r="FO56" s="811">
        <v>10</v>
      </c>
      <c r="FP56" s="811">
        <v>10</v>
      </c>
      <c r="FQ56" s="811">
        <v>10</v>
      </c>
      <c r="FR56" s="811">
        <v>10</v>
      </c>
      <c r="FS56" s="811">
        <v>10</v>
      </c>
      <c r="FT56" s="812">
        <v>10</v>
      </c>
      <c r="FU56" s="811">
        <v>10</v>
      </c>
      <c r="FV56" s="811">
        <v>10</v>
      </c>
      <c r="FW56" s="811">
        <v>10</v>
      </c>
      <c r="FX56" s="811">
        <v>10</v>
      </c>
      <c r="FY56" s="811">
        <v>10</v>
      </c>
      <c r="FZ56" s="811">
        <v>10</v>
      </c>
      <c r="GA56" s="811">
        <v>10</v>
      </c>
      <c r="GB56" s="811">
        <v>10</v>
      </c>
      <c r="GC56" s="811">
        <v>10</v>
      </c>
      <c r="GD56" s="811">
        <v>10</v>
      </c>
      <c r="GE56" s="811">
        <v>10</v>
      </c>
      <c r="GF56" s="811">
        <v>10</v>
      </c>
      <c r="GG56" s="811">
        <v>10</v>
      </c>
      <c r="GH56" s="811">
        <v>10</v>
      </c>
      <c r="GI56" s="811">
        <v>10</v>
      </c>
      <c r="GJ56" s="811">
        <v>10</v>
      </c>
      <c r="GK56" s="811">
        <v>10</v>
      </c>
      <c r="GL56" s="811">
        <v>10</v>
      </c>
      <c r="GM56" s="811"/>
      <c r="GN56" s="811"/>
      <c r="GO56" s="811"/>
    </row>
    <row r="57" spans="2:197" ht="15.75" x14ac:dyDescent="0.25">
      <c r="B57" s="387"/>
      <c r="C57" s="387"/>
      <c r="D57" s="387"/>
      <c r="E57" s="387"/>
      <c r="F57" s="47"/>
      <c r="G57" s="238"/>
      <c r="H57" s="238"/>
      <c r="EB57" s="799" t="s">
        <v>96</v>
      </c>
      <c r="EC57" s="797"/>
      <c r="ED57" s="797"/>
      <c r="EE57" s="797"/>
      <c r="EF57" s="800" t="s">
        <v>353</v>
      </c>
      <c r="EG57" s="811"/>
      <c r="EH57" s="811"/>
      <c r="EI57" s="811">
        <v>10</v>
      </c>
      <c r="EJ57" s="811">
        <v>10</v>
      </c>
      <c r="EK57" s="811">
        <v>10</v>
      </c>
      <c r="EL57" s="811">
        <v>10</v>
      </c>
      <c r="EM57" s="811">
        <v>10</v>
      </c>
      <c r="EN57" s="811">
        <v>10</v>
      </c>
      <c r="EO57" s="811">
        <v>10</v>
      </c>
      <c r="EP57" s="811">
        <v>10</v>
      </c>
      <c r="EQ57" s="811">
        <v>10</v>
      </c>
      <c r="ER57" s="811">
        <v>10</v>
      </c>
      <c r="ES57" s="811">
        <v>10</v>
      </c>
      <c r="ET57" s="811">
        <v>10</v>
      </c>
      <c r="EU57" s="811">
        <v>10</v>
      </c>
      <c r="EV57" s="811">
        <v>10</v>
      </c>
      <c r="EW57" s="811">
        <v>10</v>
      </c>
      <c r="EX57" s="811">
        <v>10</v>
      </c>
      <c r="EY57" s="812">
        <v>10</v>
      </c>
      <c r="EZ57" s="786">
        <v>10</v>
      </c>
      <c r="FA57" s="811">
        <v>10</v>
      </c>
      <c r="FB57" s="811">
        <v>10</v>
      </c>
      <c r="FC57" s="811">
        <v>10</v>
      </c>
      <c r="FD57" s="811">
        <v>10</v>
      </c>
      <c r="FE57" s="811">
        <v>10</v>
      </c>
      <c r="FF57" s="811">
        <v>10</v>
      </c>
      <c r="FG57" s="811">
        <v>10</v>
      </c>
      <c r="FH57" s="811">
        <v>10</v>
      </c>
      <c r="FI57" s="811">
        <v>10</v>
      </c>
      <c r="FJ57" s="811">
        <v>10</v>
      </c>
      <c r="FK57" s="811"/>
      <c r="FL57" s="811"/>
      <c r="FM57" s="811"/>
      <c r="FN57" s="811"/>
      <c r="FO57" s="811"/>
      <c r="FP57" s="811"/>
      <c r="FQ57" s="811"/>
      <c r="FR57" s="811"/>
      <c r="FS57" s="811"/>
      <c r="FT57" s="812"/>
      <c r="FU57" s="811"/>
      <c r="FV57" s="811"/>
      <c r="FW57" s="811"/>
      <c r="FX57" s="811"/>
      <c r="FY57" s="811"/>
      <c r="FZ57" s="811"/>
      <c r="GA57" s="811"/>
      <c r="GB57" s="811"/>
      <c r="GC57" s="811"/>
      <c r="GD57" s="811"/>
      <c r="GE57" s="811"/>
      <c r="GF57" s="811"/>
      <c r="GG57" s="811"/>
      <c r="GH57" s="811"/>
      <c r="GI57" s="811"/>
      <c r="GJ57" s="811"/>
      <c r="GK57" s="811"/>
      <c r="GL57" s="811"/>
      <c r="GM57" s="811">
        <v>10</v>
      </c>
      <c r="GN57" s="811">
        <v>10</v>
      </c>
      <c r="GO57" s="811">
        <v>10</v>
      </c>
    </row>
    <row r="58" spans="2:197" ht="15.75" x14ac:dyDescent="0.25">
      <c r="B58" s="387"/>
      <c r="C58" s="387"/>
      <c r="D58" s="387"/>
      <c r="E58" s="387"/>
      <c r="F58" s="47"/>
      <c r="G58" s="238"/>
      <c r="H58" s="238"/>
      <c r="EB58" s="797"/>
      <c r="EC58" s="801"/>
      <c r="ED58" s="801"/>
      <c r="EE58" s="801"/>
      <c r="EF58" s="802" t="s">
        <v>263</v>
      </c>
      <c r="EG58" s="177">
        <f t="shared" ref="EG58:FL58" si="23">COUNT(EG36:EG57)-COUNTIF(EG36:EG57,"=0")</f>
        <v>11</v>
      </c>
      <c r="EH58" s="177">
        <f t="shared" si="23"/>
        <v>11</v>
      </c>
      <c r="EI58" s="177">
        <f t="shared" si="23"/>
        <v>14</v>
      </c>
      <c r="EJ58" s="177">
        <f t="shared" si="23"/>
        <v>9</v>
      </c>
      <c r="EK58" s="177">
        <f t="shared" si="23"/>
        <v>9</v>
      </c>
      <c r="EL58" s="177">
        <f t="shared" si="23"/>
        <v>9</v>
      </c>
      <c r="EM58" s="177">
        <f t="shared" si="23"/>
        <v>9</v>
      </c>
      <c r="EN58" s="177">
        <f t="shared" si="23"/>
        <v>9</v>
      </c>
      <c r="EO58" s="177">
        <f t="shared" si="23"/>
        <v>9</v>
      </c>
      <c r="EP58" s="177">
        <f t="shared" si="23"/>
        <v>14</v>
      </c>
      <c r="EQ58" s="177">
        <f t="shared" si="23"/>
        <v>10</v>
      </c>
      <c r="ER58" s="177">
        <f t="shared" si="23"/>
        <v>10</v>
      </c>
      <c r="ES58" s="177">
        <f t="shared" si="23"/>
        <v>10</v>
      </c>
      <c r="ET58" s="177">
        <f t="shared" si="23"/>
        <v>10</v>
      </c>
      <c r="EU58" s="177">
        <f t="shared" si="23"/>
        <v>10</v>
      </c>
      <c r="EV58" s="177">
        <f t="shared" si="23"/>
        <v>10</v>
      </c>
      <c r="EW58" s="177">
        <f t="shared" si="23"/>
        <v>18</v>
      </c>
      <c r="EX58" s="177">
        <f t="shared" si="23"/>
        <v>15</v>
      </c>
      <c r="EY58" s="177">
        <f t="shared" si="23"/>
        <v>15</v>
      </c>
      <c r="EZ58" s="177">
        <f t="shared" si="23"/>
        <v>15</v>
      </c>
      <c r="FA58" s="177">
        <f t="shared" si="23"/>
        <v>15</v>
      </c>
      <c r="FB58" s="177">
        <f t="shared" si="23"/>
        <v>15</v>
      </c>
      <c r="FC58" s="177">
        <f t="shared" si="23"/>
        <v>15</v>
      </c>
      <c r="FD58" s="177">
        <f t="shared" si="23"/>
        <v>19</v>
      </c>
      <c r="FE58" s="177">
        <f t="shared" si="23"/>
        <v>16</v>
      </c>
      <c r="FF58" s="177">
        <f t="shared" si="23"/>
        <v>16</v>
      </c>
      <c r="FG58" s="177">
        <f t="shared" si="23"/>
        <v>16</v>
      </c>
      <c r="FH58" s="177">
        <f t="shared" si="23"/>
        <v>16</v>
      </c>
      <c r="FI58" s="177">
        <f t="shared" si="23"/>
        <v>16</v>
      </c>
      <c r="FJ58" s="177">
        <f t="shared" si="23"/>
        <v>16</v>
      </c>
      <c r="FK58" s="177">
        <f t="shared" si="23"/>
        <v>17</v>
      </c>
      <c r="FL58" s="177">
        <f t="shared" si="23"/>
        <v>10</v>
      </c>
      <c r="FM58" s="177">
        <f t="shared" ref="FM58:GO58" si="24">COUNT(FM36:FM57)-COUNTIF(FM36:FM57,"=0")</f>
        <v>10</v>
      </c>
      <c r="FN58" s="177">
        <f t="shared" si="24"/>
        <v>10</v>
      </c>
      <c r="FO58" s="177">
        <f t="shared" si="24"/>
        <v>10</v>
      </c>
      <c r="FP58" s="177">
        <f t="shared" si="24"/>
        <v>10</v>
      </c>
      <c r="FQ58" s="177">
        <f t="shared" si="24"/>
        <v>10</v>
      </c>
      <c r="FR58" s="177">
        <f t="shared" si="24"/>
        <v>16</v>
      </c>
      <c r="FS58" s="177">
        <f t="shared" si="24"/>
        <v>11</v>
      </c>
      <c r="FT58" s="177">
        <f t="shared" si="24"/>
        <v>11</v>
      </c>
      <c r="FU58" s="177">
        <f t="shared" si="24"/>
        <v>11</v>
      </c>
      <c r="FV58" s="177">
        <f t="shared" si="24"/>
        <v>11</v>
      </c>
      <c r="FW58" s="177">
        <f t="shared" si="24"/>
        <v>11</v>
      </c>
      <c r="FX58" s="177">
        <f t="shared" si="24"/>
        <v>11</v>
      </c>
      <c r="FY58" s="177">
        <f t="shared" si="24"/>
        <v>15</v>
      </c>
      <c r="FZ58" s="177">
        <f t="shared" si="24"/>
        <v>10</v>
      </c>
      <c r="GA58" s="177">
        <f t="shared" si="24"/>
        <v>10</v>
      </c>
      <c r="GB58" s="177">
        <f t="shared" si="24"/>
        <v>10</v>
      </c>
      <c r="GC58" s="177">
        <f t="shared" si="24"/>
        <v>10</v>
      </c>
      <c r="GD58" s="177">
        <f t="shared" si="24"/>
        <v>10</v>
      </c>
      <c r="GE58" s="177">
        <f t="shared" si="24"/>
        <v>10</v>
      </c>
      <c r="GF58" s="177">
        <f t="shared" si="24"/>
        <v>14</v>
      </c>
      <c r="GG58" s="177">
        <f t="shared" si="24"/>
        <v>10</v>
      </c>
      <c r="GH58" s="177">
        <f t="shared" si="24"/>
        <v>10</v>
      </c>
      <c r="GI58" s="177">
        <f t="shared" si="24"/>
        <v>10</v>
      </c>
      <c r="GJ58" s="177">
        <f t="shared" si="24"/>
        <v>11</v>
      </c>
      <c r="GK58" s="177">
        <f t="shared" si="24"/>
        <v>11</v>
      </c>
      <c r="GL58" s="177">
        <f t="shared" si="24"/>
        <v>11</v>
      </c>
      <c r="GM58" s="177">
        <f t="shared" si="24"/>
        <v>15</v>
      </c>
      <c r="GN58" s="177">
        <f t="shared" si="24"/>
        <v>10</v>
      </c>
      <c r="GO58" s="177">
        <f t="shared" si="24"/>
        <v>10</v>
      </c>
    </row>
    <row r="59" spans="2:197" ht="15.75" x14ac:dyDescent="0.25">
      <c r="B59" s="387"/>
      <c r="C59" s="387"/>
      <c r="D59" s="387"/>
      <c r="E59" s="387"/>
      <c r="F59" s="47"/>
      <c r="G59" s="238"/>
      <c r="H59" s="238"/>
    </row>
    <row r="60" spans="2:197" ht="15.75" x14ac:dyDescent="0.25">
      <c r="B60" s="387"/>
      <c r="C60" s="387"/>
      <c r="D60" s="387"/>
      <c r="E60" s="387"/>
      <c r="F60" s="47"/>
      <c r="G60" s="238"/>
      <c r="H60" s="238"/>
    </row>
    <row r="61" spans="2:197" ht="15.75" x14ac:dyDescent="0.25">
      <c r="B61" s="387"/>
      <c r="C61" s="387"/>
      <c r="D61" s="387"/>
      <c r="E61" s="387"/>
      <c r="F61" s="47"/>
      <c r="G61" s="238"/>
      <c r="H61" s="238"/>
    </row>
    <row r="62" spans="2:197" ht="15.75" x14ac:dyDescent="0.25">
      <c r="B62" s="387"/>
      <c r="C62" s="387"/>
      <c r="D62" s="387"/>
      <c r="E62" s="387"/>
      <c r="F62" s="47"/>
      <c r="G62" s="238"/>
      <c r="H62" s="238"/>
    </row>
    <row r="63" spans="2:197" ht="15.75" x14ac:dyDescent="0.25">
      <c r="B63" s="387"/>
      <c r="C63" s="387"/>
      <c r="D63" s="387"/>
      <c r="E63" s="387"/>
      <c r="F63" s="47"/>
      <c r="G63" s="238"/>
      <c r="H63" s="238"/>
    </row>
    <row r="64" spans="2:197" ht="15.75" x14ac:dyDescent="0.25">
      <c r="B64" s="387"/>
      <c r="C64" s="387"/>
      <c r="D64" s="387"/>
      <c r="E64" s="387"/>
      <c r="F64" s="47"/>
      <c r="G64" s="238"/>
      <c r="H64" s="810"/>
    </row>
    <row r="65" spans="2:8" ht="15.75" x14ac:dyDescent="0.25">
      <c r="B65" s="809"/>
      <c r="C65" s="387"/>
      <c r="D65" s="387"/>
      <c r="E65" s="387"/>
      <c r="F65" s="47"/>
      <c r="G65" s="238"/>
      <c r="H65" s="238"/>
    </row>
    <row r="66" spans="2:8" ht="15.75" x14ac:dyDescent="0.25">
      <c r="B66" s="387"/>
      <c r="C66" s="387"/>
      <c r="D66" s="387"/>
      <c r="E66" s="387"/>
      <c r="F66" s="47"/>
      <c r="G66" s="238"/>
      <c r="H66" s="238"/>
    </row>
    <row r="67" spans="2:8" ht="15.75" x14ac:dyDescent="0.25">
      <c r="B67" s="387"/>
      <c r="C67" s="387"/>
      <c r="D67" s="387"/>
      <c r="E67" s="387"/>
      <c r="F67" s="47"/>
      <c r="G67" s="238"/>
      <c r="H67" s="238"/>
    </row>
    <row r="68" spans="2:8" ht="15.75" x14ac:dyDescent="0.25">
      <c r="B68" s="387"/>
      <c r="C68" s="387"/>
      <c r="D68" s="387"/>
      <c r="E68" s="387"/>
      <c r="F68" s="47"/>
      <c r="G68" s="367"/>
      <c r="H68" s="367"/>
    </row>
    <row r="69" spans="2:8" ht="15.75" x14ac:dyDescent="0.25">
      <c r="B69" s="387"/>
      <c r="C69" s="387"/>
      <c r="D69" s="387"/>
      <c r="E69" s="387"/>
      <c r="F69" s="47"/>
      <c r="G69" s="367"/>
      <c r="H69" s="367"/>
    </row>
    <row r="70" spans="2:8" ht="15.75" x14ac:dyDescent="0.25">
      <c r="B70" s="387"/>
      <c r="C70" s="387"/>
      <c r="D70" s="387"/>
      <c r="E70" s="387"/>
      <c r="F70" s="47"/>
      <c r="G70" s="367"/>
      <c r="H70" s="367"/>
    </row>
    <row r="71" spans="2:8" ht="15.75" x14ac:dyDescent="0.25">
      <c r="B71" s="387"/>
      <c r="C71" s="387"/>
      <c r="D71" s="387"/>
      <c r="E71" s="387"/>
      <c r="F71" s="47"/>
      <c r="G71" s="367"/>
      <c r="H71" s="367"/>
    </row>
    <row r="72" spans="2:8" ht="15.75" x14ac:dyDescent="0.25">
      <c r="B72" s="387"/>
      <c r="C72" s="387"/>
      <c r="D72" s="387"/>
      <c r="E72" s="387"/>
      <c r="F72" s="47"/>
      <c r="G72" s="92"/>
      <c r="H72" s="218"/>
    </row>
  </sheetData>
  <mergeCells count="19">
    <mergeCell ref="FL1:GO1"/>
    <mergeCell ref="NR2:NR3"/>
    <mergeCell ref="Q1:AU1"/>
    <mergeCell ref="AV1:BW1"/>
    <mergeCell ref="BX1:DB1"/>
    <mergeCell ref="DC1:EF1"/>
    <mergeCell ref="EG1:FK1"/>
    <mergeCell ref="NR1:OV1"/>
    <mergeCell ref="GP1:HT1"/>
    <mergeCell ref="HU1:IY1"/>
    <mergeCell ref="IZ1:KC1"/>
    <mergeCell ref="KD1:LH1"/>
    <mergeCell ref="LI1:ML1"/>
    <mergeCell ref="MM1:NQ1"/>
    <mergeCell ref="FU33:GO33"/>
    <mergeCell ref="EB35:ED35"/>
    <mergeCell ref="EE35:EF35"/>
    <mergeCell ref="EY33:FT33"/>
    <mergeCell ref="EG33:EX33"/>
  </mergeCells>
  <conditionalFormatting sqref="Q3:AS3 NS3:NU3 AV3:NQ3">
    <cfRule type="expression" dxfId="129" priority="8">
      <formula>Q$3=TODAY()</formula>
    </cfRule>
  </conditionalFormatting>
  <conditionalFormatting sqref="NS28:NU28 Q28:NQ28">
    <cfRule type="expression" dxfId="128" priority="7">
      <formula>Q$3=TODAY()</formula>
    </cfRule>
  </conditionalFormatting>
  <conditionalFormatting sqref="AU3">
    <cfRule type="expression" dxfId="127" priority="6">
      <formula>AU$3=TODAY()</formula>
    </cfRule>
  </conditionalFormatting>
  <conditionalFormatting sqref="AT3">
    <cfRule type="expression" dxfId="126" priority="5">
      <formula>AT$3=TODAY()</formula>
    </cfRule>
  </conditionalFormatting>
  <conditionalFormatting sqref="NR2">
    <cfRule type="expression" dxfId="125" priority="440">
      <formula>NR$2=TODAY()</formula>
    </cfRule>
  </conditionalFormatting>
  <conditionalFormatting sqref="NR28">
    <cfRule type="expression" dxfId="124" priority="442">
      <formula>NR$2=TODAY()</formula>
    </cfRule>
  </conditionalFormatting>
  <conditionalFormatting sqref="EG35:EY35 FU35:GO35 FA35:FS35">
    <cfRule type="expression" dxfId="123" priority="4">
      <formula>EG$3=TODAY()</formula>
    </cfRule>
  </conditionalFormatting>
  <conditionalFormatting sqref="EG58:GO58">
    <cfRule type="expression" dxfId="122" priority="3">
      <formula>EG$3=TODAY()</formula>
    </cfRule>
  </conditionalFormatting>
  <conditionalFormatting sqref="FT35">
    <cfRule type="expression" dxfId="121" priority="2">
      <formula>FT$3=TODAY()</formula>
    </cfRule>
  </conditionalFormatting>
  <conditionalFormatting sqref="EZ35">
    <cfRule type="expression" dxfId="120" priority="1">
      <formula>EZ$3=TODAY()</formula>
    </cfRule>
  </conditionalFormatting>
  <dataValidations disablePrompts="1" count="2">
    <dataValidation type="custom" allowBlank="1" showInputMessage="1" showErrorMessage="1" error="юоипкекекекекеке" sqref="BR43">
      <formula1>OR(BR43="u",BR43="t")</formula1>
    </dataValidation>
    <dataValidation type="whole" allowBlank="1" showInputMessage="1" showErrorMessage="1" error="юои" sqref="BR41">
      <formula1>5</formula1>
      <formula2>9</formula2>
    </dataValidation>
  </dataValidations>
  <hyperlinks>
    <hyperlink ref="G41" r:id="rId1"/>
  </hyperlinks>
  <pageMargins left="0.7" right="0.7" top="0.75" bottom="0.75" header="0.3" footer="0.3"/>
  <pageSetup paperSize="8" orientation="landscape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OW72"/>
  <sheetViews>
    <sheetView zoomScale="70" zoomScaleNormal="70" workbookViewId="0">
      <pane xSplit="16" ySplit="3" topLeftCell="CO4" activePane="bottomRight" state="frozen"/>
      <selection pane="topRight" activeCell="R1" sqref="R1"/>
      <selection pane="bottomLeft" activeCell="A4" sqref="A4"/>
      <selection pane="bottomRight" activeCell="B10" sqref="B10"/>
    </sheetView>
  </sheetViews>
  <sheetFormatPr defaultRowHeight="15" outlineLevelCol="1" x14ac:dyDescent="0.25"/>
  <cols>
    <col min="1" max="1" width="4.140625" customWidth="1"/>
    <col min="2" max="2" width="28.7109375" customWidth="1"/>
    <col min="3" max="3" width="16.28515625" hidden="1" customWidth="1"/>
    <col min="4" max="4" width="11.28515625" hidden="1" customWidth="1"/>
    <col min="5" max="5" width="10.140625" hidden="1" customWidth="1"/>
    <col min="6" max="6" width="20.85546875" customWidth="1"/>
    <col min="7" max="7" width="5.85546875" customWidth="1"/>
    <col min="8" max="8" width="12.85546875" customWidth="1"/>
    <col min="9" max="9" width="9" hidden="1" customWidth="1" collapsed="1"/>
    <col min="10" max="11" width="7" hidden="1" customWidth="1" outlineLevel="1"/>
    <col min="12" max="12" width="10.140625" hidden="1" customWidth="1" outlineLevel="1"/>
    <col min="13" max="13" width="5.42578125" hidden="1" customWidth="1" outlineLevel="1"/>
    <col min="14" max="15" width="5.140625" hidden="1" customWidth="1" outlineLevel="1"/>
    <col min="16" max="16" width="6.140625" hidden="1" customWidth="1" outlineLevel="1"/>
    <col min="17" max="17" width="6.140625" customWidth="1" collapsed="1"/>
    <col min="18" max="47" width="5.7109375" customWidth="1"/>
    <col min="48" max="56" width="5.5703125" style="318" customWidth="1"/>
    <col min="57" max="71" width="6.42578125" style="318" customWidth="1"/>
    <col min="72" max="72" width="6.5703125" style="318" customWidth="1"/>
    <col min="73" max="75" width="6.42578125" style="318" customWidth="1"/>
    <col min="76" max="84" width="5.7109375" style="318" customWidth="1"/>
    <col min="85" max="106" width="6.5703125" style="318" customWidth="1"/>
    <col min="107" max="115" width="5.42578125" style="318" customWidth="1"/>
    <col min="116" max="133" width="6.28515625" style="318" customWidth="1"/>
    <col min="134" max="134" width="7.7109375" style="318" customWidth="1"/>
    <col min="135" max="136" width="6.28515625" style="318" customWidth="1"/>
    <col min="137" max="138" width="6.28515625" style="318" bestFit="1" customWidth="1"/>
    <col min="139" max="139" width="6.42578125" style="318" customWidth="1"/>
    <col min="140" max="140" width="6.140625" style="318" customWidth="1"/>
    <col min="141" max="141" width="6.7109375" style="318" customWidth="1"/>
    <col min="142" max="142" width="6.28515625" style="318" customWidth="1"/>
    <col min="143" max="145" width="6.28515625" style="318" bestFit="1" customWidth="1"/>
    <col min="146" max="167" width="6.5703125" style="318" customWidth="1"/>
    <col min="168" max="168" width="5.7109375" style="318" customWidth="1"/>
    <col min="169" max="176" width="5.7109375" style="318" bestFit="1" customWidth="1"/>
    <col min="177" max="197" width="6.5703125" style="318" bestFit="1" customWidth="1"/>
    <col min="198" max="198" width="6.140625" style="318" customWidth="1"/>
    <col min="199" max="206" width="5.5703125" style="318" bestFit="1" customWidth="1"/>
    <col min="207" max="215" width="6.42578125" style="318" bestFit="1" customWidth="1"/>
    <col min="216" max="216" width="6.42578125" style="318" customWidth="1"/>
    <col min="217" max="217" width="6.42578125" style="318" bestFit="1" customWidth="1"/>
    <col min="218" max="218" width="6.42578125" style="318" customWidth="1"/>
    <col min="219" max="223" width="6.42578125" style="318" bestFit="1" customWidth="1"/>
    <col min="224" max="224" width="6" style="318" customWidth="1"/>
    <col min="225" max="228" width="6.42578125" style="318" bestFit="1" customWidth="1"/>
    <col min="229" max="229" width="5.85546875" style="318" customWidth="1"/>
    <col min="230" max="237" width="5.28515625" style="318" bestFit="1" customWidth="1"/>
    <col min="238" max="259" width="6.140625" style="318" bestFit="1" customWidth="1"/>
    <col min="260" max="263" width="5.5703125" style="318" customWidth="1"/>
    <col min="264" max="266" width="5.140625" style="318" bestFit="1" customWidth="1"/>
    <col min="267" max="269" width="5.7109375" style="318" customWidth="1"/>
    <col min="270" max="289" width="6" style="318" bestFit="1" customWidth="1"/>
    <col min="290" max="298" width="5.85546875" style="318" bestFit="1" customWidth="1"/>
    <col min="299" max="320" width="6.7109375" style="318" bestFit="1" customWidth="1"/>
    <col min="321" max="321" width="6.28515625" style="318" customWidth="1"/>
    <col min="322" max="329" width="5.42578125" style="318" bestFit="1" customWidth="1"/>
    <col min="330" max="350" width="6.28515625" style="318" bestFit="1" customWidth="1"/>
    <col min="351" max="359" width="5.28515625" style="318" bestFit="1" customWidth="1"/>
    <col min="360" max="381" width="6.140625" style="318" bestFit="1" customWidth="1"/>
    <col min="382" max="382" width="6.140625" style="318" customWidth="1"/>
    <col min="383" max="383" width="9" style="318" customWidth="1"/>
    <col min="384" max="384" width="13.28515625" style="318" customWidth="1"/>
    <col min="385" max="385" width="6.42578125" style="318" customWidth="1"/>
    <col min="386" max="391" width="5.28515625" style="318" bestFit="1" customWidth="1"/>
    <col min="392" max="413" width="6.140625" style="318" bestFit="1" customWidth="1"/>
  </cols>
  <sheetData>
    <row r="1" spans="1:413" ht="15.75" thickBot="1" x14ac:dyDescent="0.3">
      <c r="Q1" s="1331" t="s">
        <v>202</v>
      </c>
      <c r="R1" s="1332"/>
      <c r="S1" s="1332"/>
      <c r="T1" s="1332"/>
      <c r="U1" s="1332"/>
      <c r="V1" s="1332"/>
      <c r="W1" s="1332"/>
      <c r="X1" s="1332"/>
      <c r="Y1" s="1332"/>
      <c r="Z1" s="1332"/>
      <c r="AA1" s="1332"/>
      <c r="AB1" s="1332"/>
      <c r="AC1" s="1332"/>
      <c r="AD1" s="1332"/>
      <c r="AE1" s="1332"/>
      <c r="AF1" s="1332"/>
      <c r="AG1" s="1332"/>
      <c r="AH1" s="1332"/>
      <c r="AI1" s="1332"/>
      <c r="AJ1" s="1332"/>
      <c r="AK1" s="1332"/>
      <c r="AL1" s="1332"/>
      <c r="AM1" s="1332"/>
      <c r="AN1" s="1332"/>
      <c r="AO1" s="1332"/>
      <c r="AP1" s="1332"/>
      <c r="AQ1" s="1332"/>
      <c r="AR1" s="1332"/>
      <c r="AS1" s="1332"/>
      <c r="AT1" s="1332"/>
      <c r="AU1" s="1333"/>
      <c r="AV1" s="1342" t="s">
        <v>265</v>
      </c>
      <c r="AW1" s="1343"/>
      <c r="AX1" s="1343"/>
      <c r="AY1" s="1343"/>
      <c r="AZ1" s="1343"/>
      <c r="BA1" s="1343"/>
      <c r="BB1" s="1343"/>
      <c r="BC1" s="1343"/>
      <c r="BD1" s="1343"/>
      <c r="BE1" s="1343"/>
      <c r="BF1" s="1343"/>
      <c r="BG1" s="1343"/>
      <c r="BH1" s="1343"/>
      <c r="BI1" s="1343"/>
      <c r="BJ1" s="1343"/>
      <c r="BK1" s="1343"/>
      <c r="BL1" s="1343"/>
      <c r="BM1" s="1343"/>
      <c r="BN1" s="1343"/>
      <c r="BO1" s="1343"/>
      <c r="BP1" s="1343"/>
      <c r="BQ1" s="1343"/>
      <c r="BR1" s="1343"/>
      <c r="BS1" s="1343"/>
      <c r="BT1" s="1343"/>
      <c r="BU1" s="1343"/>
      <c r="BV1" s="1343"/>
      <c r="BW1" s="1343"/>
      <c r="BX1" s="1344"/>
      <c r="BY1" s="1342" t="s">
        <v>115</v>
      </c>
      <c r="BZ1" s="1343"/>
      <c r="CA1" s="1343"/>
      <c r="CB1" s="1343"/>
      <c r="CC1" s="1343"/>
      <c r="CD1" s="1343"/>
      <c r="CE1" s="1343"/>
      <c r="CF1" s="1343"/>
      <c r="CG1" s="1343"/>
      <c r="CH1" s="1343"/>
      <c r="CI1" s="1343"/>
      <c r="CJ1" s="1343"/>
      <c r="CK1" s="1343"/>
      <c r="CL1" s="1343"/>
      <c r="CM1" s="1343"/>
      <c r="CN1" s="1343"/>
      <c r="CO1" s="1343"/>
      <c r="CP1" s="1343"/>
      <c r="CQ1" s="1343"/>
      <c r="CR1" s="1343"/>
      <c r="CS1" s="1343"/>
      <c r="CT1" s="1343"/>
      <c r="CU1" s="1343"/>
      <c r="CV1" s="1343"/>
      <c r="CW1" s="1343"/>
      <c r="CX1" s="1343"/>
      <c r="CY1" s="1343"/>
      <c r="CZ1" s="1343"/>
      <c r="DA1" s="1343"/>
      <c r="DB1" s="1343"/>
      <c r="DC1" s="1344"/>
      <c r="DD1" s="1342" t="s">
        <v>114</v>
      </c>
      <c r="DE1" s="1343"/>
      <c r="DF1" s="1343"/>
      <c r="DG1" s="1343"/>
      <c r="DH1" s="1343"/>
      <c r="DI1" s="1343"/>
      <c r="DJ1" s="1343"/>
      <c r="DK1" s="1343"/>
      <c r="DL1" s="1343"/>
      <c r="DM1" s="1343"/>
      <c r="DN1" s="1343"/>
      <c r="DO1" s="1343"/>
      <c r="DP1" s="1343"/>
      <c r="DQ1" s="1343"/>
      <c r="DR1" s="1343"/>
      <c r="DS1" s="1343"/>
      <c r="DT1" s="1343"/>
      <c r="DU1" s="1343"/>
      <c r="DV1" s="1343"/>
      <c r="DW1" s="1343"/>
      <c r="DX1" s="1343"/>
      <c r="DY1" s="1343"/>
      <c r="DZ1" s="1343"/>
      <c r="EA1" s="1343"/>
      <c r="EB1" s="1343"/>
      <c r="EC1" s="1343"/>
      <c r="ED1" s="1343"/>
      <c r="EE1" s="1343"/>
      <c r="EF1" s="1343"/>
      <c r="EG1" s="1343"/>
      <c r="EH1" s="1342" t="s">
        <v>104</v>
      </c>
      <c r="EI1" s="1343"/>
      <c r="EJ1" s="1343"/>
      <c r="EK1" s="1343"/>
      <c r="EL1" s="1343"/>
      <c r="EM1" s="1343"/>
      <c r="EN1" s="1343"/>
      <c r="EO1" s="1343"/>
      <c r="EP1" s="1343"/>
      <c r="EQ1" s="1343"/>
      <c r="ER1" s="1343"/>
      <c r="ES1" s="1343"/>
      <c r="ET1" s="1343"/>
      <c r="EU1" s="1343"/>
      <c r="EV1" s="1343"/>
      <c r="EW1" s="1343"/>
      <c r="EX1" s="1343"/>
      <c r="EY1" s="1343"/>
      <c r="EZ1" s="1343"/>
      <c r="FA1" s="1343"/>
      <c r="FB1" s="1343"/>
      <c r="FC1" s="1343"/>
      <c r="FD1" s="1343"/>
      <c r="FE1" s="1343"/>
      <c r="FF1" s="1343"/>
      <c r="FG1" s="1343"/>
      <c r="FH1" s="1343"/>
      <c r="FI1" s="1343"/>
      <c r="FJ1" s="1343"/>
      <c r="FK1" s="1343"/>
      <c r="FL1" s="1344"/>
      <c r="FM1" s="1342" t="s">
        <v>103</v>
      </c>
      <c r="FN1" s="1343"/>
      <c r="FO1" s="1343"/>
      <c r="FP1" s="1343"/>
      <c r="FQ1" s="1343"/>
      <c r="FR1" s="1343"/>
      <c r="FS1" s="1343"/>
      <c r="FT1" s="1343"/>
      <c r="FU1" s="1343"/>
      <c r="FV1" s="1343"/>
      <c r="FW1" s="1343"/>
      <c r="FX1" s="1343"/>
      <c r="FY1" s="1343"/>
      <c r="FZ1" s="1343"/>
      <c r="GA1" s="1343"/>
      <c r="GB1" s="1343"/>
      <c r="GC1" s="1343"/>
      <c r="GD1" s="1343"/>
      <c r="GE1" s="1343"/>
      <c r="GF1" s="1343"/>
      <c r="GG1" s="1343"/>
      <c r="GH1" s="1343"/>
      <c r="GI1" s="1343"/>
      <c r="GJ1" s="1343"/>
      <c r="GK1" s="1343"/>
      <c r="GL1" s="1343"/>
      <c r="GM1" s="1343"/>
      <c r="GN1" s="1343"/>
      <c r="GO1" s="1343"/>
      <c r="GP1" s="1343"/>
      <c r="GQ1" s="1342" t="s">
        <v>105</v>
      </c>
      <c r="GR1" s="1343"/>
      <c r="GS1" s="1343"/>
      <c r="GT1" s="1343"/>
      <c r="GU1" s="1343"/>
      <c r="GV1" s="1343"/>
      <c r="GW1" s="1343"/>
      <c r="GX1" s="1343"/>
      <c r="GY1" s="1343"/>
      <c r="GZ1" s="1343"/>
      <c r="HA1" s="1343"/>
      <c r="HB1" s="1343"/>
      <c r="HC1" s="1343"/>
      <c r="HD1" s="1343"/>
      <c r="HE1" s="1343"/>
      <c r="HF1" s="1343"/>
      <c r="HG1" s="1343"/>
      <c r="HH1" s="1343"/>
      <c r="HI1" s="1343"/>
      <c r="HJ1" s="1343"/>
      <c r="HK1" s="1343"/>
      <c r="HL1" s="1343"/>
      <c r="HM1" s="1343"/>
      <c r="HN1" s="1343"/>
      <c r="HO1" s="1343"/>
      <c r="HP1" s="1343"/>
      <c r="HQ1" s="1343"/>
      <c r="HR1" s="1343"/>
      <c r="HS1" s="1343"/>
      <c r="HT1" s="1343"/>
      <c r="HU1" s="1343"/>
      <c r="HV1" s="1342" t="s">
        <v>41</v>
      </c>
      <c r="HW1" s="1343"/>
      <c r="HX1" s="1343"/>
      <c r="HY1" s="1343"/>
      <c r="HZ1" s="1343"/>
      <c r="IA1" s="1343"/>
      <c r="IB1" s="1343"/>
      <c r="IC1" s="1343"/>
      <c r="ID1" s="1343"/>
      <c r="IE1" s="1343"/>
      <c r="IF1" s="1343"/>
      <c r="IG1" s="1343"/>
      <c r="IH1" s="1343"/>
      <c r="II1" s="1343"/>
      <c r="IJ1" s="1343"/>
      <c r="IK1" s="1343"/>
      <c r="IL1" s="1343"/>
      <c r="IM1" s="1343"/>
      <c r="IN1" s="1343"/>
      <c r="IO1" s="1343"/>
      <c r="IP1" s="1343"/>
      <c r="IQ1" s="1343"/>
      <c r="IR1" s="1343"/>
      <c r="IS1" s="1343"/>
      <c r="IT1" s="1343"/>
      <c r="IU1" s="1343"/>
      <c r="IV1" s="1343"/>
      <c r="IW1" s="1343"/>
      <c r="IX1" s="1343"/>
      <c r="IY1" s="1343"/>
      <c r="IZ1" s="1343"/>
      <c r="JA1" s="1342" t="s">
        <v>123</v>
      </c>
      <c r="JB1" s="1343"/>
      <c r="JC1" s="1343"/>
      <c r="JD1" s="1343"/>
      <c r="JE1" s="1343"/>
      <c r="JF1" s="1343"/>
      <c r="JG1" s="1343"/>
      <c r="JH1" s="1343"/>
      <c r="JI1" s="1343"/>
      <c r="JJ1" s="1343"/>
      <c r="JK1" s="1343"/>
      <c r="JL1" s="1343"/>
      <c r="JM1" s="1343"/>
      <c r="JN1" s="1343"/>
      <c r="JO1" s="1343"/>
      <c r="JP1" s="1343"/>
      <c r="JQ1" s="1343"/>
      <c r="JR1" s="1343"/>
      <c r="JS1" s="1343"/>
      <c r="JT1" s="1343"/>
      <c r="JU1" s="1343"/>
      <c r="JV1" s="1343"/>
      <c r="JW1" s="1343"/>
      <c r="JX1" s="1343"/>
      <c r="JY1" s="1343"/>
      <c r="JZ1" s="1343"/>
      <c r="KA1" s="1343"/>
      <c r="KB1" s="1343"/>
      <c r="KC1" s="1343"/>
      <c r="KD1" s="1343"/>
      <c r="KE1" s="1342" t="s">
        <v>43</v>
      </c>
      <c r="KF1" s="1343"/>
      <c r="KG1" s="1343"/>
      <c r="KH1" s="1343"/>
      <c r="KI1" s="1343"/>
      <c r="KJ1" s="1343"/>
      <c r="KK1" s="1343"/>
      <c r="KL1" s="1343"/>
      <c r="KM1" s="1343"/>
      <c r="KN1" s="1343"/>
      <c r="KO1" s="1343"/>
      <c r="KP1" s="1343"/>
      <c r="KQ1" s="1343"/>
      <c r="KR1" s="1343"/>
      <c r="KS1" s="1343"/>
      <c r="KT1" s="1343"/>
      <c r="KU1" s="1343"/>
      <c r="KV1" s="1343"/>
      <c r="KW1" s="1343"/>
      <c r="KX1" s="1343"/>
      <c r="KY1" s="1343"/>
      <c r="KZ1" s="1343"/>
      <c r="LA1" s="1343"/>
      <c r="LB1" s="1343"/>
      <c r="LC1" s="1343"/>
      <c r="LD1" s="1343"/>
      <c r="LE1" s="1343"/>
      <c r="LF1" s="1343"/>
      <c r="LG1" s="1343"/>
      <c r="LH1" s="1343"/>
      <c r="LI1" s="1344"/>
      <c r="LJ1" s="1342" t="s">
        <v>204</v>
      </c>
      <c r="LK1" s="1343"/>
      <c r="LL1" s="1343"/>
      <c r="LM1" s="1343"/>
      <c r="LN1" s="1343"/>
      <c r="LO1" s="1343"/>
      <c r="LP1" s="1343"/>
      <c r="LQ1" s="1343"/>
      <c r="LR1" s="1343"/>
      <c r="LS1" s="1343"/>
      <c r="LT1" s="1343"/>
      <c r="LU1" s="1343"/>
      <c r="LV1" s="1343"/>
      <c r="LW1" s="1343"/>
      <c r="LX1" s="1343"/>
      <c r="LY1" s="1343"/>
      <c r="LZ1" s="1343"/>
      <c r="MA1" s="1343"/>
      <c r="MB1" s="1343"/>
      <c r="MC1" s="1343"/>
      <c r="MD1" s="1343"/>
      <c r="ME1" s="1343"/>
      <c r="MF1" s="1343"/>
      <c r="MG1" s="1343"/>
      <c r="MH1" s="1343"/>
      <c r="MI1" s="1343"/>
      <c r="MJ1" s="1343"/>
      <c r="MK1" s="1343"/>
      <c r="ML1" s="1343"/>
      <c r="MM1" s="1343"/>
      <c r="MN1" s="1345" t="s">
        <v>205</v>
      </c>
      <c r="MO1" s="1346"/>
      <c r="MP1" s="1346"/>
      <c r="MQ1" s="1346"/>
      <c r="MR1" s="1346"/>
      <c r="MS1" s="1346"/>
      <c r="MT1" s="1346"/>
      <c r="MU1" s="1346"/>
      <c r="MV1" s="1346"/>
      <c r="MW1" s="1346"/>
      <c r="MX1" s="1346"/>
      <c r="MY1" s="1346"/>
      <c r="MZ1" s="1346"/>
      <c r="NA1" s="1346"/>
      <c r="NB1" s="1346"/>
      <c r="NC1" s="1346"/>
      <c r="ND1" s="1346"/>
      <c r="NE1" s="1346"/>
      <c r="NF1" s="1346"/>
      <c r="NG1" s="1346"/>
      <c r="NH1" s="1346"/>
      <c r="NI1" s="1346"/>
      <c r="NJ1" s="1346"/>
      <c r="NK1" s="1346"/>
      <c r="NL1" s="1346"/>
      <c r="NM1" s="1346"/>
      <c r="NN1" s="1346"/>
      <c r="NO1" s="1346"/>
      <c r="NP1" s="1346"/>
      <c r="NQ1" s="1346"/>
      <c r="NR1" s="1347"/>
      <c r="NS1" s="1338"/>
      <c r="NT1" s="1339"/>
      <c r="NU1" s="1339"/>
      <c r="NV1" s="1339"/>
      <c r="NW1" s="1339"/>
      <c r="NX1" s="1339"/>
      <c r="NY1" s="1339"/>
      <c r="NZ1" s="1339"/>
      <c r="OA1" s="1339"/>
      <c r="OB1" s="1339"/>
      <c r="OC1" s="1339"/>
      <c r="OD1" s="1339"/>
      <c r="OE1" s="1339"/>
      <c r="OF1" s="1339"/>
      <c r="OG1" s="1339"/>
      <c r="OH1" s="1339"/>
      <c r="OI1" s="1339"/>
      <c r="OJ1" s="1339"/>
      <c r="OK1" s="1339"/>
      <c r="OL1" s="1339"/>
      <c r="OM1" s="1339"/>
      <c r="ON1" s="1339"/>
      <c r="OO1" s="1339"/>
      <c r="OP1" s="1339"/>
      <c r="OQ1" s="1339"/>
      <c r="OR1" s="1339"/>
      <c r="OS1" s="1339"/>
      <c r="OT1" s="1339"/>
      <c r="OU1" s="1339"/>
      <c r="OV1" s="1339"/>
      <c r="OW1" s="1339"/>
    </row>
    <row r="2" spans="1:413" ht="15.75" customHeight="1" thickBot="1" x14ac:dyDescent="0.3">
      <c r="Q2" s="1179" t="s">
        <v>89</v>
      </c>
      <c r="R2" s="1180" t="s">
        <v>90</v>
      </c>
      <c r="S2" s="1181" t="s">
        <v>91</v>
      </c>
      <c r="T2" s="1180" t="s">
        <v>92</v>
      </c>
      <c r="U2" s="1180" t="s">
        <v>93</v>
      </c>
      <c r="V2" s="1180" t="s">
        <v>94</v>
      </c>
      <c r="W2" s="1180" t="s">
        <v>88</v>
      </c>
      <c r="X2" s="1180" t="s">
        <v>89</v>
      </c>
      <c r="Y2" s="1180" t="s">
        <v>90</v>
      </c>
      <c r="Z2" s="1181" t="s">
        <v>91</v>
      </c>
      <c r="AA2" s="1180" t="s">
        <v>92</v>
      </c>
      <c r="AB2" s="1180" t="s">
        <v>93</v>
      </c>
      <c r="AC2" s="1180" t="s">
        <v>94</v>
      </c>
      <c r="AD2" s="1180" t="s">
        <v>88</v>
      </c>
      <c r="AE2" s="1180" t="s">
        <v>89</v>
      </c>
      <c r="AF2" s="1180" t="s">
        <v>90</v>
      </c>
      <c r="AG2" s="1181" t="s">
        <v>91</v>
      </c>
      <c r="AH2" s="1180" t="s">
        <v>92</v>
      </c>
      <c r="AI2" s="1180" t="s">
        <v>93</v>
      </c>
      <c r="AJ2" s="1180" t="s">
        <v>94</v>
      </c>
      <c r="AK2" s="1180" t="s">
        <v>88</v>
      </c>
      <c r="AL2" s="1180" t="s">
        <v>89</v>
      </c>
      <c r="AM2" s="1180" t="s">
        <v>90</v>
      </c>
      <c r="AN2" s="1181" t="s">
        <v>91</v>
      </c>
      <c r="AO2" s="1180" t="s">
        <v>92</v>
      </c>
      <c r="AP2" s="1180" t="s">
        <v>93</v>
      </c>
      <c r="AQ2" s="1180" t="s">
        <v>94</v>
      </c>
      <c r="AR2" s="1180" t="s">
        <v>88</v>
      </c>
      <c r="AS2" s="1180" t="s">
        <v>89</v>
      </c>
      <c r="AT2" s="1180" t="s">
        <v>90</v>
      </c>
      <c r="AU2" s="1182" t="s">
        <v>91</v>
      </c>
      <c r="AV2" s="1176" t="s">
        <v>92</v>
      </c>
      <c r="AW2" s="1169" t="s">
        <v>93</v>
      </c>
      <c r="AX2" s="1169" t="s">
        <v>94</v>
      </c>
      <c r="AY2" s="1169" t="s">
        <v>88</v>
      </c>
      <c r="AZ2" s="1169" t="s">
        <v>89</v>
      </c>
      <c r="BA2" s="1169" t="s">
        <v>90</v>
      </c>
      <c r="BB2" s="1170" t="s">
        <v>91</v>
      </c>
      <c r="BC2" s="1169" t="s">
        <v>92</v>
      </c>
      <c r="BD2" s="1169" t="s">
        <v>93</v>
      </c>
      <c r="BE2" s="1169" t="s">
        <v>94</v>
      </c>
      <c r="BF2" s="1169" t="s">
        <v>88</v>
      </c>
      <c r="BG2" s="1169" t="s">
        <v>89</v>
      </c>
      <c r="BH2" s="1169" t="s">
        <v>90</v>
      </c>
      <c r="BI2" s="1170" t="s">
        <v>91</v>
      </c>
      <c r="BJ2" s="1169" t="s">
        <v>92</v>
      </c>
      <c r="BK2" s="1169" t="s">
        <v>93</v>
      </c>
      <c r="BL2" s="1169" t="s">
        <v>94</v>
      </c>
      <c r="BM2" s="1169" t="s">
        <v>88</v>
      </c>
      <c r="BN2" s="1169" t="s">
        <v>89</v>
      </c>
      <c r="BO2" s="1169" t="s">
        <v>90</v>
      </c>
      <c r="BP2" s="1170" t="s">
        <v>91</v>
      </c>
      <c r="BQ2" s="1169" t="s">
        <v>92</v>
      </c>
      <c r="BR2" s="1169" t="s">
        <v>93</v>
      </c>
      <c r="BS2" s="1169" t="s">
        <v>94</v>
      </c>
      <c r="BT2" s="1169" t="s">
        <v>88</v>
      </c>
      <c r="BU2" s="1169" t="s">
        <v>89</v>
      </c>
      <c r="BV2" s="1171" t="s">
        <v>90</v>
      </c>
      <c r="BW2" s="1168" t="s">
        <v>91</v>
      </c>
      <c r="BX2" s="1169" t="s">
        <v>92</v>
      </c>
      <c r="BY2" s="1169" t="s">
        <v>93</v>
      </c>
      <c r="BZ2" s="1169" t="s">
        <v>94</v>
      </c>
      <c r="CA2" s="1169" t="s">
        <v>88</v>
      </c>
      <c r="CB2" s="1169" t="s">
        <v>89</v>
      </c>
      <c r="CC2" s="1169" t="s">
        <v>90</v>
      </c>
      <c r="CD2" s="1168" t="s">
        <v>91</v>
      </c>
      <c r="CE2" s="1169" t="s">
        <v>92</v>
      </c>
      <c r="CF2" s="1169" t="s">
        <v>93</v>
      </c>
      <c r="CG2" s="1169" t="s">
        <v>94</v>
      </c>
      <c r="CH2" s="1169" t="s">
        <v>88</v>
      </c>
      <c r="CI2" s="1169" t="s">
        <v>89</v>
      </c>
      <c r="CJ2" s="1169" t="s">
        <v>90</v>
      </c>
      <c r="CK2" s="1170" t="s">
        <v>91</v>
      </c>
      <c r="CL2" s="1169" t="s">
        <v>92</v>
      </c>
      <c r="CM2" s="1169" t="s">
        <v>93</v>
      </c>
      <c r="CN2" s="1169" t="s">
        <v>94</v>
      </c>
      <c r="CO2" s="1169" t="s">
        <v>88</v>
      </c>
      <c r="CP2" s="1169" t="s">
        <v>89</v>
      </c>
      <c r="CQ2" s="1169" t="s">
        <v>90</v>
      </c>
      <c r="CR2" s="1170" t="s">
        <v>91</v>
      </c>
      <c r="CS2" s="1169" t="s">
        <v>92</v>
      </c>
      <c r="CT2" s="1169" t="s">
        <v>93</v>
      </c>
      <c r="CU2" s="1169" t="s">
        <v>94</v>
      </c>
      <c r="CV2" s="1169" t="s">
        <v>88</v>
      </c>
      <c r="CW2" s="1169" t="s">
        <v>89</v>
      </c>
      <c r="CX2" s="1169" t="s">
        <v>90</v>
      </c>
      <c r="CY2" s="1170" t="s">
        <v>91</v>
      </c>
      <c r="CZ2" s="1169" t="s">
        <v>92</v>
      </c>
      <c r="DA2" s="1206" t="s">
        <v>93</v>
      </c>
      <c r="DB2" s="1205" t="s">
        <v>94</v>
      </c>
      <c r="DC2" s="1169" t="s">
        <v>88</v>
      </c>
      <c r="DD2" s="1169" t="s">
        <v>89</v>
      </c>
      <c r="DE2" s="1169" t="s">
        <v>90</v>
      </c>
      <c r="DF2" s="1170" t="s">
        <v>91</v>
      </c>
      <c r="DG2" s="1169" t="s">
        <v>92</v>
      </c>
      <c r="DH2" s="1169" t="s">
        <v>93</v>
      </c>
      <c r="DI2" s="1169" t="s">
        <v>94</v>
      </c>
      <c r="DJ2" s="1169" t="s">
        <v>88</v>
      </c>
      <c r="DK2" s="1169" t="s">
        <v>89</v>
      </c>
      <c r="DL2" s="1169" t="s">
        <v>90</v>
      </c>
      <c r="DM2" s="1170" t="s">
        <v>91</v>
      </c>
      <c r="DN2" s="1169" t="s">
        <v>92</v>
      </c>
      <c r="DO2" s="1169" t="s">
        <v>93</v>
      </c>
      <c r="DP2" s="1169" t="s">
        <v>94</v>
      </c>
      <c r="DQ2" s="1169" t="s">
        <v>88</v>
      </c>
      <c r="DR2" s="1169" t="s">
        <v>89</v>
      </c>
      <c r="DS2" s="1169" t="s">
        <v>90</v>
      </c>
      <c r="DT2" s="1170" t="s">
        <v>91</v>
      </c>
      <c r="DU2" s="1169" t="s">
        <v>92</v>
      </c>
      <c r="DV2" s="1169" t="s">
        <v>93</v>
      </c>
      <c r="DW2" s="1169" t="s">
        <v>94</v>
      </c>
      <c r="DX2" s="1169" t="s">
        <v>88</v>
      </c>
      <c r="DY2" s="1169" t="s">
        <v>89</v>
      </c>
      <c r="DZ2" s="1169" t="s">
        <v>90</v>
      </c>
      <c r="EA2" s="1170" t="s">
        <v>91</v>
      </c>
      <c r="EB2" s="1169" t="s">
        <v>92</v>
      </c>
      <c r="EC2" s="1169" t="s">
        <v>93</v>
      </c>
      <c r="ED2" s="1206" t="s">
        <v>94</v>
      </c>
      <c r="EE2" s="1208" t="s">
        <v>88</v>
      </c>
      <c r="EF2" s="1205" t="s">
        <v>89</v>
      </c>
      <c r="EG2" s="1169" t="s">
        <v>90</v>
      </c>
      <c r="EH2" s="1170" t="s">
        <v>91</v>
      </c>
      <c r="EI2" s="1169" t="s">
        <v>92</v>
      </c>
      <c r="EJ2" s="1169" t="s">
        <v>93</v>
      </c>
      <c r="EK2" s="1169" t="s">
        <v>94</v>
      </c>
      <c r="EL2" s="1169" t="s">
        <v>88</v>
      </c>
      <c r="EM2" s="1169" t="s">
        <v>89</v>
      </c>
      <c r="EN2" s="1192" t="s">
        <v>90</v>
      </c>
      <c r="EO2" s="1170" t="s">
        <v>91</v>
      </c>
      <c r="EP2" s="1169" t="s">
        <v>92</v>
      </c>
      <c r="EQ2" s="1169" t="s">
        <v>93</v>
      </c>
      <c r="ER2" s="1169" t="s">
        <v>94</v>
      </c>
      <c r="ES2" s="1169" t="s">
        <v>88</v>
      </c>
      <c r="ET2" s="1169" t="s">
        <v>89</v>
      </c>
      <c r="EU2" s="1169" t="s">
        <v>90</v>
      </c>
      <c r="EV2" s="1170" t="s">
        <v>91</v>
      </c>
      <c r="EW2" s="1169" t="s">
        <v>92</v>
      </c>
      <c r="EX2" s="1169" t="s">
        <v>93</v>
      </c>
      <c r="EY2" s="1169" t="s">
        <v>94</v>
      </c>
      <c r="EZ2" s="1169" t="s">
        <v>88</v>
      </c>
      <c r="FA2" s="1169" t="s">
        <v>89</v>
      </c>
      <c r="FB2" s="1169" t="s">
        <v>90</v>
      </c>
      <c r="FC2" s="1170" t="s">
        <v>91</v>
      </c>
      <c r="FD2" s="1169" t="s">
        <v>92</v>
      </c>
      <c r="FE2" s="1169" t="s">
        <v>93</v>
      </c>
      <c r="FF2" s="1169" t="s">
        <v>94</v>
      </c>
      <c r="FG2" s="1169" t="s">
        <v>88</v>
      </c>
      <c r="FH2" s="1169" t="s">
        <v>89</v>
      </c>
      <c r="FI2" s="1206" t="s">
        <v>90</v>
      </c>
      <c r="FJ2" s="1213" t="s">
        <v>91</v>
      </c>
      <c r="FK2" s="1176" t="s">
        <v>92</v>
      </c>
      <c r="FL2" s="1169" t="s">
        <v>93</v>
      </c>
      <c r="FM2" s="1169" t="s">
        <v>94</v>
      </c>
      <c r="FN2" s="1169" t="s">
        <v>88</v>
      </c>
      <c r="FO2" s="1169" t="s">
        <v>89</v>
      </c>
      <c r="FP2" s="1169" t="s">
        <v>90</v>
      </c>
      <c r="FQ2" s="1170" t="s">
        <v>91</v>
      </c>
      <c r="FR2" s="1169" t="s">
        <v>92</v>
      </c>
      <c r="FS2" s="1169" t="s">
        <v>93</v>
      </c>
      <c r="FT2" s="1169" t="s">
        <v>94</v>
      </c>
      <c r="FU2" s="1169" t="s">
        <v>88</v>
      </c>
      <c r="FV2" s="1169" t="s">
        <v>89</v>
      </c>
      <c r="FW2" s="1169" t="s">
        <v>90</v>
      </c>
      <c r="FX2" s="1170" t="s">
        <v>91</v>
      </c>
      <c r="FY2" s="1169" t="s">
        <v>92</v>
      </c>
      <c r="FZ2" s="1169" t="s">
        <v>93</v>
      </c>
      <c r="GA2" s="1169" t="s">
        <v>94</v>
      </c>
      <c r="GB2" s="1169" t="s">
        <v>88</v>
      </c>
      <c r="GC2" s="1169" t="s">
        <v>89</v>
      </c>
      <c r="GD2" s="1169" t="s">
        <v>90</v>
      </c>
      <c r="GE2" s="1170" t="s">
        <v>91</v>
      </c>
      <c r="GF2" s="1169" t="s">
        <v>92</v>
      </c>
      <c r="GG2" s="1169" t="s">
        <v>93</v>
      </c>
      <c r="GH2" s="1169" t="s">
        <v>94</v>
      </c>
      <c r="GI2" s="1169" t="s">
        <v>88</v>
      </c>
      <c r="GJ2" s="1169" t="s">
        <v>89</v>
      </c>
      <c r="GK2" s="1169" t="s">
        <v>90</v>
      </c>
      <c r="GL2" s="1192" t="s">
        <v>91</v>
      </c>
      <c r="GM2" s="1169" t="s">
        <v>92</v>
      </c>
      <c r="GN2" s="1206" t="s">
        <v>93</v>
      </c>
      <c r="GO2" s="1205" t="s">
        <v>94</v>
      </c>
      <c r="GP2" s="1169" t="s">
        <v>88</v>
      </c>
      <c r="GQ2" s="1169" t="s">
        <v>89</v>
      </c>
      <c r="GR2" s="1169" t="s">
        <v>90</v>
      </c>
      <c r="GS2" s="1170" t="s">
        <v>91</v>
      </c>
      <c r="GT2" s="1169" t="s">
        <v>92</v>
      </c>
      <c r="GU2" s="1169" t="s">
        <v>93</v>
      </c>
      <c r="GV2" s="1169" t="s">
        <v>94</v>
      </c>
      <c r="GW2" s="1169" t="s">
        <v>88</v>
      </c>
      <c r="GX2" s="1169" t="s">
        <v>89</v>
      </c>
      <c r="GY2" s="1169" t="s">
        <v>90</v>
      </c>
      <c r="GZ2" s="1170" t="s">
        <v>91</v>
      </c>
      <c r="HA2" s="1169" t="s">
        <v>92</v>
      </c>
      <c r="HB2" s="1169" t="s">
        <v>93</v>
      </c>
      <c r="HC2" s="1169" t="s">
        <v>94</v>
      </c>
      <c r="HD2" s="1169" t="s">
        <v>88</v>
      </c>
      <c r="HE2" s="1169" t="s">
        <v>89</v>
      </c>
      <c r="HF2" s="1169" t="s">
        <v>90</v>
      </c>
      <c r="HG2" s="1170" t="s">
        <v>91</v>
      </c>
      <c r="HH2" s="1169" t="s">
        <v>92</v>
      </c>
      <c r="HI2" s="1169" t="s">
        <v>93</v>
      </c>
      <c r="HJ2" s="1169" t="s">
        <v>94</v>
      </c>
      <c r="HK2" s="1169" t="s">
        <v>88</v>
      </c>
      <c r="HL2" s="1169" t="s">
        <v>89</v>
      </c>
      <c r="HM2" s="1169" t="s">
        <v>90</v>
      </c>
      <c r="HN2" s="1170" t="s">
        <v>91</v>
      </c>
      <c r="HO2" s="1169" t="s">
        <v>92</v>
      </c>
      <c r="HP2" s="1169" t="s">
        <v>93</v>
      </c>
      <c r="HQ2" s="1169" t="s">
        <v>94</v>
      </c>
      <c r="HR2" s="1169" t="s">
        <v>88</v>
      </c>
      <c r="HS2" s="1206" t="s">
        <v>89</v>
      </c>
      <c r="HT2" s="1205" t="s">
        <v>90</v>
      </c>
      <c r="HU2" s="1170" t="s">
        <v>91</v>
      </c>
      <c r="HV2" s="1169" t="s">
        <v>92</v>
      </c>
      <c r="HW2" s="1169" t="s">
        <v>93</v>
      </c>
      <c r="HX2" s="1169" t="s">
        <v>94</v>
      </c>
      <c r="HY2" s="1169" t="s">
        <v>88</v>
      </c>
      <c r="HZ2" s="1169" t="s">
        <v>89</v>
      </c>
      <c r="IA2" s="1169" t="s">
        <v>90</v>
      </c>
      <c r="IB2" s="1170" t="s">
        <v>91</v>
      </c>
      <c r="IC2" s="1169" t="s">
        <v>92</v>
      </c>
      <c r="ID2" s="1169" t="s">
        <v>93</v>
      </c>
      <c r="IE2" s="1169" t="s">
        <v>94</v>
      </c>
      <c r="IF2" s="1169" t="s">
        <v>88</v>
      </c>
      <c r="IG2" s="1169" t="s">
        <v>89</v>
      </c>
      <c r="IH2" s="1169" t="s">
        <v>90</v>
      </c>
      <c r="II2" s="1170" t="s">
        <v>91</v>
      </c>
      <c r="IJ2" s="1169" t="s">
        <v>92</v>
      </c>
      <c r="IK2" s="1169" t="s">
        <v>93</v>
      </c>
      <c r="IL2" s="1169" t="s">
        <v>94</v>
      </c>
      <c r="IM2" s="1169" t="s">
        <v>88</v>
      </c>
      <c r="IN2" s="1169" t="s">
        <v>89</v>
      </c>
      <c r="IO2" s="1169" t="s">
        <v>90</v>
      </c>
      <c r="IP2" s="1170" t="s">
        <v>91</v>
      </c>
      <c r="IQ2" s="1169" t="s">
        <v>92</v>
      </c>
      <c r="IR2" s="1169" t="s">
        <v>93</v>
      </c>
      <c r="IS2" s="1169" t="s">
        <v>94</v>
      </c>
      <c r="IT2" s="1169" t="s">
        <v>88</v>
      </c>
      <c r="IU2" s="1169" t="s">
        <v>89</v>
      </c>
      <c r="IV2" s="1169" t="s">
        <v>90</v>
      </c>
      <c r="IW2" s="1203" t="s">
        <v>91</v>
      </c>
      <c r="IX2" s="1171" t="s">
        <v>92</v>
      </c>
      <c r="IY2" s="1210" t="s">
        <v>93</v>
      </c>
      <c r="IZ2" s="1169" t="s">
        <v>94</v>
      </c>
      <c r="JA2" s="1169" t="s">
        <v>88</v>
      </c>
      <c r="JB2" s="1169" t="s">
        <v>89</v>
      </c>
      <c r="JC2" s="1169" t="s">
        <v>90</v>
      </c>
      <c r="JD2" s="1170" t="s">
        <v>91</v>
      </c>
      <c r="JE2" s="1169" t="s">
        <v>92</v>
      </c>
      <c r="JF2" s="1169" t="s">
        <v>93</v>
      </c>
      <c r="JG2" s="1169" t="s">
        <v>94</v>
      </c>
      <c r="JH2" s="1169" t="s">
        <v>88</v>
      </c>
      <c r="JI2" s="1169" t="s">
        <v>89</v>
      </c>
      <c r="JJ2" s="1169" t="s">
        <v>90</v>
      </c>
      <c r="JK2" s="1170" t="s">
        <v>91</v>
      </c>
      <c r="JL2" s="1169" t="s">
        <v>92</v>
      </c>
      <c r="JM2" s="1169" t="s">
        <v>93</v>
      </c>
      <c r="JN2" s="1169" t="s">
        <v>94</v>
      </c>
      <c r="JO2" s="1169" t="s">
        <v>88</v>
      </c>
      <c r="JP2" s="1169" t="s">
        <v>89</v>
      </c>
      <c r="JQ2" s="1169" t="s">
        <v>90</v>
      </c>
      <c r="JR2" s="1170" t="s">
        <v>91</v>
      </c>
      <c r="JS2" s="1169" t="s">
        <v>92</v>
      </c>
      <c r="JT2" s="1169" t="s">
        <v>93</v>
      </c>
      <c r="JU2" s="1169" t="s">
        <v>94</v>
      </c>
      <c r="JV2" s="1169" t="s">
        <v>88</v>
      </c>
      <c r="JW2" s="1169" t="s">
        <v>89</v>
      </c>
      <c r="JX2" s="1169" t="s">
        <v>90</v>
      </c>
      <c r="JY2" s="1170" t="s">
        <v>91</v>
      </c>
      <c r="JZ2" s="1169" t="s">
        <v>92</v>
      </c>
      <c r="KA2" s="1171" t="s">
        <v>93</v>
      </c>
      <c r="KB2" s="1171" t="s">
        <v>94</v>
      </c>
      <c r="KC2" s="1210" t="s">
        <v>88</v>
      </c>
      <c r="KD2" s="1169" t="s">
        <v>89</v>
      </c>
      <c r="KE2" s="1169" t="s">
        <v>90</v>
      </c>
      <c r="KF2" s="1170" t="s">
        <v>91</v>
      </c>
      <c r="KG2" s="1169" t="s">
        <v>92</v>
      </c>
      <c r="KH2" s="1169" t="s">
        <v>93</v>
      </c>
      <c r="KI2" s="1169" t="s">
        <v>94</v>
      </c>
      <c r="KJ2" s="1169" t="s">
        <v>88</v>
      </c>
      <c r="KK2" s="1169" t="s">
        <v>89</v>
      </c>
      <c r="KL2" s="1169" t="s">
        <v>90</v>
      </c>
      <c r="KM2" s="1170" t="s">
        <v>91</v>
      </c>
      <c r="KN2" s="1169" t="s">
        <v>92</v>
      </c>
      <c r="KO2" s="1169" t="s">
        <v>93</v>
      </c>
      <c r="KP2" s="1169" t="s">
        <v>94</v>
      </c>
      <c r="KQ2" s="1169" t="s">
        <v>88</v>
      </c>
      <c r="KR2" s="1169" t="s">
        <v>89</v>
      </c>
      <c r="KS2" s="1169" t="s">
        <v>90</v>
      </c>
      <c r="KT2" s="1170" t="s">
        <v>91</v>
      </c>
      <c r="KU2" s="1169" t="s">
        <v>92</v>
      </c>
      <c r="KV2" s="1169" t="s">
        <v>93</v>
      </c>
      <c r="KW2" s="1169" t="s">
        <v>94</v>
      </c>
      <c r="KX2" s="1169" t="s">
        <v>88</v>
      </c>
      <c r="KY2" s="1169" t="s">
        <v>89</v>
      </c>
      <c r="KZ2" s="1169" t="s">
        <v>90</v>
      </c>
      <c r="LA2" s="1170" t="s">
        <v>91</v>
      </c>
      <c r="LB2" s="1169" t="s">
        <v>92</v>
      </c>
      <c r="LC2" s="1169" t="s">
        <v>93</v>
      </c>
      <c r="LD2" s="1169" t="s">
        <v>94</v>
      </c>
      <c r="LE2" s="1169" t="s">
        <v>88</v>
      </c>
      <c r="LF2" s="1206" t="s">
        <v>89</v>
      </c>
      <c r="LG2" s="1208" t="s">
        <v>90</v>
      </c>
      <c r="LH2" s="1209" t="s">
        <v>91</v>
      </c>
      <c r="LI2" s="1169" t="s">
        <v>92</v>
      </c>
      <c r="LJ2" s="1169" t="s">
        <v>93</v>
      </c>
      <c r="LK2" s="1169" t="s">
        <v>94</v>
      </c>
      <c r="LL2" s="1169" t="s">
        <v>88</v>
      </c>
      <c r="LM2" s="1169" t="s">
        <v>89</v>
      </c>
      <c r="LN2" s="1169" t="s">
        <v>90</v>
      </c>
      <c r="LO2" s="1170" t="s">
        <v>91</v>
      </c>
      <c r="LP2" s="1169" t="s">
        <v>92</v>
      </c>
      <c r="LQ2" s="1169" t="s">
        <v>93</v>
      </c>
      <c r="LR2" s="1169" t="s">
        <v>94</v>
      </c>
      <c r="LS2" s="1169" t="s">
        <v>88</v>
      </c>
      <c r="LT2" s="1169" t="s">
        <v>89</v>
      </c>
      <c r="LU2" s="1169" t="s">
        <v>90</v>
      </c>
      <c r="LV2" s="1170" t="s">
        <v>91</v>
      </c>
      <c r="LW2" s="1169" t="s">
        <v>92</v>
      </c>
      <c r="LX2" s="1169" t="s">
        <v>93</v>
      </c>
      <c r="LY2" s="1169" t="s">
        <v>94</v>
      </c>
      <c r="LZ2" s="1169" t="s">
        <v>88</v>
      </c>
      <c r="MA2" s="1169" t="s">
        <v>89</v>
      </c>
      <c r="MB2" s="1169" t="s">
        <v>90</v>
      </c>
      <c r="MC2" s="1170" t="s">
        <v>91</v>
      </c>
      <c r="MD2" s="1169" t="s">
        <v>92</v>
      </c>
      <c r="ME2" s="1169" t="s">
        <v>93</v>
      </c>
      <c r="MF2" s="1169" t="s">
        <v>94</v>
      </c>
      <c r="MG2" s="1169" t="s">
        <v>88</v>
      </c>
      <c r="MH2" s="1169" t="s">
        <v>89</v>
      </c>
      <c r="MI2" s="1169" t="s">
        <v>90</v>
      </c>
      <c r="MJ2" s="1203" t="s">
        <v>91</v>
      </c>
      <c r="MK2" s="1204" t="s">
        <v>92</v>
      </c>
      <c r="ML2" s="1205" t="s">
        <v>93</v>
      </c>
      <c r="MM2" s="1206" t="s">
        <v>94</v>
      </c>
      <c r="MN2" s="1198" t="s">
        <v>88</v>
      </c>
      <c r="MO2" s="1199" t="s">
        <v>89</v>
      </c>
      <c r="MP2" s="1199" t="s">
        <v>90</v>
      </c>
      <c r="MQ2" s="1200" t="s">
        <v>91</v>
      </c>
      <c r="MR2" s="1199" t="s">
        <v>92</v>
      </c>
      <c r="MS2" s="1201" t="s">
        <v>93</v>
      </c>
      <c r="MT2" s="1199" t="s">
        <v>94</v>
      </c>
      <c r="MU2" s="1199" t="s">
        <v>88</v>
      </c>
      <c r="MV2" s="1199" t="s">
        <v>89</v>
      </c>
      <c r="MW2" s="1199" t="s">
        <v>90</v>
      </c>
      <c r="MX2" s="1200" t="s">
        <v>91</v>
      </c>
      <c r="MY2" s="1199" t="s">
        <v>92</v>
      </c>
      <c r="MZ2" s="1199" t="s">
        <v>93</v>
      </c>
      <c r="NA2" s="1199" t="s">
        <v>94</v>
      </c>
      <c r="NB2" s="1199" t="s">
        <v>88</v>
      </c>
      <c r="NC2" s="1199" t="s">
        <v>89</v>
      </c>
      <c r="ND2" s="1199" t="s">
        <v>90</v>
      </c>
      <c r="NE2" s="1200" t="s">
        <v>91</v>
      </c>
      <c r="NF2" s="1199" t="s">
        <v>92</v>
      </c>
      <c r="NG2" s="1199" t="s">
        <v>93</v>
      </c>
      <c r="NH2" s="1199" t="s">
        <v>94</v>
      </c>
      <c r="NI2" s="1199" t="s">
        <v>88</v>
      </c>
      <c r="NJ2" s="1199" t="s">
        <v>89</v>
      </c>
      <c r="NK2" s="1199" t="s">
        <v>90</v>
      </c>
      <c r="NL2" s="1200" t="s">
        <v>91</v>
      </c>
      <c r="NM2" s="1199" t="s">
        <v>92</v>
      </c>
      <c r="NN2" s="1199" t="s">
        <v>93</v>
      </c>
      <c r="NO2" s="1199" t="s">
        <v>94</v>
      </c>
      <c r="NP2" s="1199" t="s">
        <v>88</v>
      </c>
      <c r="NQ2" s="1199" t="s">
        <v>89</v>
      </c>
      <c r="NR2" s="1202" t="s">
        <v>90</v>
      </c>
      <c r="NS2" s="1330" t="s">
        <v>703</v>
      </c>
      <c r="NT2" s="689"/>
      <c r="NU2" s="689"/>
      <c r="NV2" s="689"/>
      <c r="NW2" s="689"/>
      <c r="NX2" s="689"/>
      <c r="NY2" s="689"/>
      <c r="NZ2" s="689"/>
      <c r="OA2" s="689"/>
      <c r="OB2" s="689"/>
      <c r="OC2" s="689"/>
      <c r="OD2" s="689"/>
      <c r="OE2" s="689"/>
      <c r="OF2" s="689"/>
      <c r="OG2" s="689"/>
      <c r="OH2" s="689"/>
      <c r="OI2" s="689"/>
      <c r="OJ2" s="689"/>
      <c r="OK2" s="689"/>
      <c r="OL2" s="689"/>
      <c r="OM2" s="689"/>
      <c r="ON2" s="689"/>
      <c r="OO2" s="689"/>
      <c r="OP2" s="689"/>
      <c r="OQ2" s="689"/>
      <c r="OR2" s="689"/>
      <c r="OS2" s="689"/>
      <c r="OT2" s="689"/>
      <c r="OU2" s="689"/>
      <c r="OV2" s="689"/>
      <c r="OW2" s="92"/>
    </row>
    <row r="3" spans="1:413" x14ac:dyDescent="0.25">
      <c r="A3" s="1"/>
      <c r="B3" s="741" t="s">
        <v>20</v>
      </c>
      <c r="C3" s="741"/>
      <c r="D3" s="741" t="s">
        <v>308</v>
      </c>
      <c r="E3" s="741" t="s">
        <v>309</v>
      </c>
      <c r="F3" s="741" t="s">
        <v>110</v>
      </c>
      <c r="G3" s="742" t="s">
        <v>604</v>
      </c>
      <c r="H3" s="742" t="s">
        <v>46</v>
      </c>
      <c r="I3" s="7" t="s">
        <v>382</v>
      </c>
      <c r="J3" s="7" t="s">
        <v>380</v>
      </c>
      <c r="K3" s="7" t="s">
        <v>378</v>
      </c>
      <c r="L3" s="7" t="s">
        <v>381</v>
      </c>
      <c r="M3" s="7" t="s">
        <v>201</v>
      </c>
      <c r="N3" s="7" t="s">
        <v>379</v>
      </c>
      <c r="O3" s="7" t="s">
        <v>362</v>
      </c>
      <c r="P3" s="7" t="s">
        <v>371</v>
      </c>
      <c r="Q3" s="1191">
        <v>44927</v>
      </c>
      <c r="R3" s="1173">
        <v>44928</v>
      </c>
      <c r="S3" s="1173">
        <v>44929</v>
      </c>
      <c r="T3" s="1173">
        <v>44930</v>
      </c>
      <c r="U3" s="1173">
        <v>44931</v>
      </c>
      <c r="V3" s="1173">
        <v>44932</v>
      </c>
      <c r="W3" s="1173">
        <v>44933</v>
      </c>
      <c r="X3" s="1173">
        <v>44934</v>
      </c>
      <c r="Y3" s="1173">
        <v>44935</v>
      </c>
      <c r="Z3" s="1173">
        <v>44936</v>
      </c>
      <c r="AA3" s="1173">
        <v>44937</v>
      </c>
      <c r="AB3" s="1173">
        <v>44938</v>
      </c>
      <c r="AC3" s="1173">
        <v>44939</v>
      </c>
      <c r="AD3" s="1173">
        <v>44940</v>
      </c>
      <c r="AE3" s="1173">
        <v>44941</v>
      </c>
      <c r="AF3" s="1173">
        <v>44942</v>
      </c>
      <c r="AG3" s="1173">
        <v>44943</v>
      </c>
      <c r="AH3" s="1173">
        <v>44944</v>
      </c>
      <c r="AI3" s="1173">
        <v>44945</v>
      </c>
      <c r="AJ3" s="1173">
        <v>44946</v>
      </c>
      <c r="AK3" s="1173">
        <v>44947</v>
      </c>
      <c r="AL3" s="1173">
        <v>44948</v>
      </c>
      <c r="AM3" s="1173">
        <v>44949</v>
      </c>
      <c r="AN3" s="1173">
        <v>44950</v>
      </c>
      <c r="AO3" s="1173">
        <v>44951</v>
      </c>
      <c r="AP3" s="1173">
        <v>44952</v>
      </c>
      <c r="AQ3" s="1173">
        <v>44953</v>
      </c>
      <c r="AR3" s="1173">
        <v>44954</v>
      </c>
      <c r="AS3" s="1173">
        <v>44955</v>
      </c>
      <c r="AT3" s="1173">
        <v>44956</v>
      </c>
      <c r="AU3" s="1173">
        <v>44957</v>
      </c>
      <c r="AV3" s="1172">
        <v>44958</v>
      </c>
      <c r="AW3" s="1173">
        <v>44959</v>
      </c>
      <c r="AX3" s="1173">
        <v>44960</v>
      </c>
      <c r="AY3" s="1173">
        <v>44961</v>
      </c>
      <c r="AZ3" s="1173">
        <v>44962</v>
      </c>
      <c r="BA3" s="1173">
        <v>44963</v>
      </c>
      <c r="BB3" s="1173">
        <v>44964</v>
      </c>
      <c r="BC3" s="1173">
        <v>44965</v>
      </c>
      <c r="BD3" s="1173">
        <v>44966</v>
      </c>
      <c r="BE3" s="1173">
        <v>44967</v>
      </c>
      <c r="BF3" s="1173">
        <v>44968</v>
      </c>
      <c r="BG3" s="1173">
        <v>44969</v>
      </c>
      <c r="BH3" s="1173">
        <v>44970</v>
      </c>
      <c r="BI3" s="1173">
        <v>44971</v>
      </c>
      <c r="BJ3" s="1173">
        <v>44972</v>
      </c>
      <c r="BK3" s="1173">
        <v>44973</v>
      </c>
      <c r="BL3" s="1173">
        <v>44974</v>
      </c>
      <c r="BM3" s="1173">
        <v>44975</v>
      </c>
      <c r="BN3" s="1173">
        <v>44976</v>
      </c>
      <c r="BO3" s="1173">
        <v>44977</v>
      </c>
      <c r="BP3" s="1173">
        <v>44978</v>
      </c>
      <c r="BQ3" s="1173">
        <v>44979</v>
      </c>
      <c r="BR3" s="1173">
        <v>44980</v>
      </c>
      <c r="BS3" s="1173">
        <v>44981</v>
      </c>
      <c r="BT3" s="1173">
        <v>44982</v>
      </c>
      <c r="BU3" s="1173">
        <v>44983</v>
      </c>
      <c r="BV3" s="1173">
        <v>44984</v>
      </c>
      <c r="BW3" s="1173">
        <v>44985</v>
      </c>
      <c r="BX3" s="1174">
        <v>45351</v>
      </c>
      <c r="BY3" s="1193">
        <v>44986</v>
      </c>
      <c r="BZ3" s="1194">
        <v>44987</v>
      </c>
      <c r="CA3" s="1194">
        <v>44988</v>
      </c>
      <c r="CB3" s="1194">
        <v>44989</v>
      </c>
      <c r="CC3" s="1194">
        <v>44990</v>
      </c>
      <c r="CD3" s="1194">
        <v>44991</v>
      </c>
      <c r="CE3" s="1194">
        <v>44992</v>
      </c>
      <c r="CF3" s="1194">
        <v>44993</v>
      </c>
      <c r="CG3" s="1194">
        <v>44994</v>
      </c>
      <c r="CH3" s="1194">
        <v>44995</v>
      </c>
      <c r="CI3" s="1194">
        <v>44996</v>
      </c>
      <c r="CJ3" s="1194">
        <v>44997</v>
      </c>
      <c r="CK3" s="1194">
        <v>44998</v>
      </c>
      <c r="CL3" s="1194">
        <v>44999</v>
      </c>
      <c r="CM3" s="1194">
        <v>45000</v>
      </c>
      <c r="CN3" s="1194">
        <v>45001</v>
      </c>
      <c r="CO3" s="1194">
        <v>45002</v>
      </c>
      <c r="CP3" s="1194">
        <v>45003</v>
      </c>
      <c r="CQ3" s="1194">
        <v>45004</v>
      </c>
      <c r="CR3" s="1194">
        <v>45005</v>
      </c>
      <c r="CS3" s="1194">
        <v>45006</v>
      </c>
      <c r="CT3" s="1194">
        <v>45007</v>
      </c>
      <c r="CU3" s="1194">
        <v>45008</v>
      </c>
      <c r="CV3" s="1194">
        <v>45009</v>
      </c>
      <c r="CW3" s="1194">
        <v>45010</v>
      </c>
      <c r="CX3" s="1194">
        <v>45011</v>
      </c>
      <c r="CY3" s="1194">
        <v>45012</v>
      </c>
      <c r="CZ3" s="1194">
        <v>45013</v>
      </c>
      <c r="DA3" s="1194">
        <v>45014</v>
      </c>
      <c r="DB3" s="1194">
        <v>45015</v>
      </c>
      <c r="DC3" s="1207">
        <v>45016</v>
      </c>
      <c r="DD3" s="1193">
        <v>45017</v>
      </c>
      <c r="DE3" s="1194">
        <v>45018</v>
      </c>
      <c r="DF3" s="1194">
        <v>45019</v>
      </c>
      <c r="DG3" s="1194">
        <v>45020</v>
      </c>
      <c r="DH3" s="1194">
        <v>45021</v>
      </c>
      <c r="DI3" s="1194">
        <v>45022</v>
      </c>
      <c r="DJ3" s="1194">
        <v>45023</v>
      </c>
      <c r="DK3" s="1194">
        <v>45024</v>
      </c>
      <c r="DL3" s="1194">
        <v>45025</v>
      </c>
      <c r="DM3" s="1194">
        <v>45026</v>
      </c>
      <c r="DN3" s="1194">
        <v>45027</v>
      </c>
      <c r="DO3" s="1194">
        <v>45028</v>
      </c>
      <c r="DP3" s="1194">
        <v>45029</v>
      </c>
      <c r="DQ3" s="1194">
        <v>45030</v>
      </c>
      <c r="DR3" s="1194">
        <v>45031</v>
      </c>
      <c r="DS3" s="1194">
        <v>45032</v>
      </c>
      <c r="DT3" s="1194">
        <v>45033</v>
      </c>
      <c r="DU3" s="1194">
        <v>45034</v>
      </c>
      <c r="DV3" s="1194">
        <v>45035</v>
      </c>
      <c r="DW3" s="1194">
        <v>45036</v>
      </c>
      <c r="DX3" s="1194">
        <v>45037</v>
      </c>
      <c r="DY3" s="1194">
        <v>45038</v>
      </c>
      <c r="DZ3" s="1194">
        <v>45039</v>
      </c>
      <c r="EA3" s="1194">
        <v>45040</v>
      </c>
      <c r="EB3" s="1194">
        <v>45041</v>
      </c>
      <c r="EC3" s="1194">
        <v>45042</v>
      </c>
      <c r="ED3" s="1194">
        <v>45043</v>
      </c>
      <c r="EE3" s="1194">
        <v>45044</v>
      </c>
      <c r="EF3" s="1194">
        <v>45045</v>
      </c>
      <c r="EG3" s="1207">
        <v>45046</v>
      </c>
      <c r="EH3" s="1193">
        <v>45047</v>
      </c>
      <c r="EI3" s="1214">
        <v>45048</v>
      </c>
      <c r="EJ3" s="1214">
        <v>45049</v>
      </c>
      <c r="EK3" s="1214">
        <v>45050</v>
      </c>
      <c r="EL3" s="1214">
        <v>45051</v>
      </c>
      <c r="EM3" s="1214">
        <v>45052</v>
      </c>
      <c r="EN3" s="1214">
        <v>45053</v>
      </c>
      <c r="EO3" s="1214">
        <v>45054</v>
      </c>
      <c r="EP3" s="1214">
        <v>45055</v>
      </c>
      <c r="EQ3" s="1214">
        <v>45056</v>
      </c>
      <c r="ER3" s="1214">
        <v>45057</v>
      </c>
      <c r="ES3" s="1214">
        <v>45058</v>
      </c>
      <c r="ET3" s="1214">
        <v>45059</v>
      </c>
      <c r="EU3" s="1214">
        <v>45060</v>
      </c>
      <c r="EV3" s="1194">
        <v>45061</v>
      </c>
      <c r="EW3" s="1194">
        <v>45062</v>
      </c>
      <c r="EX3" s="1194">
        <v>45063</v>
      </c>
      <c r="EY3" s="1194">
        <v>45064</v>
      </c>
      <c r="EZ3" s="1194">
        <v>45065</v>
      </c>
      <c r="FA3" s="1194">
        <v>45066</v>
      </c>
      <c r="FB3" s="1194">
        <v>45067</v>
      </c>
      <c r="FC3" s="1194">
        <v>45068</v>
      </c>
      <c r="FD3" s="1194">
        <v>45069</v>
      </c>
      <c r="FE3" s="1194">
        <v>45070</v>
      </c>
      <c r="FF3" s="1194">
        <v>45071</v>
      </c>
      <c r="FG3" s="1194">
        <v>45072</v>
      </c>
      <c r="FH3" s="1194">
        <v>45073</v>
      </c>
      <c r="FI3" s="1194">
        <v>45074</v>
      </c>
      <c r="FJ3" s="1194">
        <v>45075</v>
      </c>
      <c r="FK3" s="1194">
        <v>45076</v>
      </c>
      <c r="FL3" s="1207">
        <v>45077</v>
      </c>
      <c r="FM3" s="1193">
        <v>45078</v>
      </c>
      <c r="FN3" s="1194">
        <v>45079</v>
      </c>
      <c r="FO3" s="1194">
        <v>45080</v>
      </c>
      <c r="FP3" s="1194">
        <v>45081</v>
      </c>
      <c r="FQ3" s="1194">
        <v>45082</v>
      </c>
      <c r="FR3" s="1194">
        <v>45083</v>
      </c>
      <c r="FS3" s="1194">
        <v>45084</v>
      </c>
      <c r="FT3" s="1194">
        <v>45085</v>
      </c>
      <c r="FU3" s="1194">
        <v>45086</v>
      </c>
      <c r="FV3" s="1194">
        <v>45087</v>
      </c>
      <c r="FW3" s="1194">
        <v>45088</v>
      </c>
      <c r="FX3" s="1194">
        <v>45089</v>
      </c>
      <c r="FY3" s="1194">
        <v>45090</v>
      </c>
      <c r="FZ3" s="1194">
        <v>45091</v>
      </c>
      <c r="GA3" s="1194">
        <v>45092</v>
      </c>
      <c r="GB3" s="1194">
        <v>45093</v>
      </c>
      <c r="GC3" s="1194">
        <v>45094</v>
      </c>
      <c r="GD3" s="1194">
        <v>45095</v>
      </c>
      <c r="GE3" s="1194">
        <v>45096</v>
      </c>
      <c r="GF3" s="1194">
        <v>45097</v>
      </c>
      <c r="GG3" s="1194">
        <v>45098</v>
      </c>
      <c r="GH3" s="1194">
        <v>45099</v>
      </c>
      <c r="GI3" s="1194">
        <v>45100</v>
      </c>
      <c r="GJ3" s="1194">
        <v>45101</v>
      </c>
      <c r="GK3" s="1194">
        <v>45102</v>
      </c>
      <c r="GL3" s="1194">
        <v>45103</v>
      </c>
      <c r="GM3" s="1194">
        <v>45104</v>
      </c>
      <c r="GN3" s="1194">
        <v>45105</v>
      </c>
      <c r="GO3" s="1194">
        <v>45106</v>
      </c>
      <c r="GP3" s="1207">
        <v>45107</v>
      </c>
      <c r="GQ3" s="1193">
        <v>45108</v>
      </c>
      <c r="GR3" s="1194">
        <v>45109</v>
      </c>
      <c r="GS3" s="1194">
        <v>45110</v>
      </c>
      <c r="GT3" s="1194">
        <v>45111</v>
      </c>
      <c r="GU3" s="1194">
        <v>45112</v>
      </c>
      <c r="GV3" s="1194">
        <v>45113</v>
      </c>
      <c r="GW3" s="1194">
        <v>45114</v>
      </c>
      <c r="GX3" s="1194">
        <v>45115</v>
      </c>
      <c r="GY3" s="1194">
        <v>45116</v>
      </c>
      <c r="GZ3" s="1194">
        <v>45117</v>
      </c>
      <c r="HA3" s="1194">
        <v>45118</v>
      </c>
      <c r="HB3" s="1194">
        <v>45119</v>
      </c>
      <c r="HC3" s="1194">
        <v>45120</v>
      </c>
      <c r="HD3" s="1194">
        <v>45121</v>
      </c>
      <c r="HE3" s="1194">
        <v>45122</v>
      </c>
      <c r="HF3" s="1194">
        <v>45123</v>
      </c>
      <c r="HG3" s="1194">
        <v>45124</v>
      </c>
      <c r="HH3" s="1194">
        <v>45125</v>
      </c>
      <c r="HI3" s="1194">
        <v>45126</v>
      </c>
      <c r="HJ3" s="1194">
        <v>45127</v>
      </c>
      <c r="HK3" s="1194">
        <v>45128</v>
      </c>
      <c r="HL3" s="1194">
        <v>45129</v>
      </c>
      <c r="HM3" s="1194">
        <v>45130</v>
      </c>
      <c r="HN3" s="1194">
        <v>45131</v>
      </c>
      <c r="HO3" s="1194">
        <v>45132</v>
      </c>
      <c r="HP3" s="1194">
        <v>45133</v>
      </c>
      <c r="HQ3" s="1194">
        <v>45134</v>
      </c>
      <c r="HR3" s="1194">
        <v>45135</v>
      </c>
      <c r="HS3" s="1194">
        <v>45136</v>
      </c>
      <c r="HT3" s="1194">
        <v>45137</v>
      </c>
      <c r="HU3" s="1207">
        <v>45138</v>
      </c>
      <c r="HV3" s="1193">
        <v>45139</v>
      </c>
      <c r="HW3" s="1194">
        <v>45140</v>
      </c>
      <c r="HX3" s="1194">
        <v>45141</v>
      </c>
      <c r="HY3" s="1194">
        <v>45142</v>
      </c>
      <c r="HZ3" s="1194">
        <v>45143</v>
      </c>
      <c r="IA3" s="1194">
        <v>45144</v>
      </c>
      <c r="IB3" s="1194">
        <v>45145</v>
      </c>
      <c r="IC3" s="1194">
        <v>45146</v>
      </c>
      <c r="ID3" s="1194">
        <v>45147</v>
      </c>
      <c r="IE3" s="1194">
        <v>45148</v>
      </c>
      <c r="IF3" s="1194">
        <v>45149</v>
      </c>
      <c r="IG3" s="1194">
        <v>45150</v>
      </c>
      <c r="IH3" s="1194">
        <v>45151</v>
      </c>
      <c r="II3" s="1194">
        <v>45152</v>
      </c>
      <c r="IJ3" s="1194">
        <v>45153</v>
      </c>
      <c r="IK3" s="1194">
        <v>45154</v>
      </c>
      <c r="IL3" s="1194">
        <v>45155</v>
      </c>
      <c r="IM3" s="1194">
        <v>45156</v>
      </c>
      <c r="IN3" s="1194">
        <v>45157</v>
      </c>
      <c r="IO3" s="1194">
        <v>45158</v>
      </c>
      <c r="IP3" s="1194">
        <v>45159</v>
      </c>
      <c r="IQ3" s="1194">
        <v>45160</v>
      </c>
      <c r="IR3" s="1194">
        <v>45161</v>
      </c>
      <c r="IS3" s="1194">
        <v>45162</v>
      </c>
      <c r="IT3" s="1194">
        <v>45163</v>
      </c>
      <c r="IU3" s="1194">
        <v>45164</v>
      </c>
      <c r="IV3" s="1194">
        <v>45165</v>
      </c>
      <c r="IW3" s="1194">
        <v>45166</v>
      </c>
      <c r="IX3" s="1194">
        <v>45167</v>
      </c>
      <c r="IY3" s="1194">
        <v>45168</v>
      </c>
      <c r="IZ3" s="1207">
        <v>45169</v>
      </c>
      <c r="JA3" s="1193">
        <v>45170</v>
      </c>
      <c r="JB3" s="1194">
        <v>45171</v>
      </c>
      <c r="JC3" s="1194">
        <v>45172</v>
      </c>
      <c r="JD3" s="1194">
        <v>45173</v>
      </c>
      <c r="JE3" s="1194">
        <v>45174</v>
      </c>
      <c r="JF3" s="1194">
        <v>45175</v>
      </c>
      <c r="JG3" s="1194">
        <v>45176</v>
      </c>
      <c r="JH3" s="1194">
        <v>45177</v>
      </c>
      <c r="JI3" s="1194">
        <v>45178</v>
      </c>
      <c r="JJ3" s="1194">
        <v>45179</v>
      </c>
      <c r="JK3" s="1194">
        <v>45180</v>
      </c>
      <c r="JL3" s="1194">
        <v>45181</v>
      </c>
      <c r="JM3" s="1194">
        <v>45182</v>
      </c>
      <c r="JN3" s="1194">
        <v>45183</v>
      </c>
      <c r="JO3" s="1194">
        <v>45184</v>
      </c>
      <c r="JP3" s="1194">
        <v>45185</v>
      </c>
      <c r="JQ3" s="1194">
        <v>45186</v>
      </c>
      <c r="JR3" s="1194">
        <v>45187</v>
      </c>
      <c r="JS3" s="1194">
        <v>45188</v>
      </c>
      <c r="JT3" s="1194">
        <v>45189</v>
      </c>
      <c r="JU3" s="1194">
        <v>45190</v>
      </c>
      <c r="JV3" s="1194">
        <v>45191</v>
      </c>
      <c r="JW3" s="1194">
        <v>45192</v>
      </c>
      <c r="JX3" s="1194">
        <v>45193</v>
      </c>
      <c r="JY3" s="1194">
        <v>45194</v>
      </c>
      <c r="JZ3" s="1194">
        <v>45195</v>
      </c>
      <c r="KA3" s="1194">
        <v>45196</v>
      </c>
      <c r="KB3" s="1194">
        <v>45197</v>
      </c>
      <c r="KC3" s="1194">
        <v>45198</v>
      </c>
      <c r="KD3" s="1207">
        <v>45199</v>
      </c>
      <c r="KE3" s="1193">
        <v>45200</v>
      </c>
      <c r="KF3" s="1194">
        <v>45201</v>
      </c>
      <c r="KG3" s="1194">
        <v>45202</v>
      </c>
      <c r="KH3" s="1194">
        <v>45203</v>
      </c>
      <c r="KI3" s="1194">
        <v>45204</v>
      </c>
      <c r="KJ3" s="1194">
        <v>45205</v>
      </c>
      <c r="KK3" s="1194">
        <v>45206</v>
      </c>
      <c r="KL3" s="1194">
        <v>45207</v>
      </c>
      <c r="KM3" s="1194">
        <v>45208</v>
      </c>
      <c r="KN3" s="1194">
        <v>45209</v>
      </c>
      <c r="KO3" s="1194">
        <v>45210</v>
      </c>
      <c r="KP3" s="1194">
        <v>45211</v>
      </c>
      <c r="KQ3" s="1194">
        <v>45212</v>
      </c>
      <c r="KR3" s="1194">
        <v>45213</v>
      </c>
      <c r="KS3" s="1194">
        <v>45214</v>
      </c>
      <c r="KT3" s="1194">
        <v>45215</v>
      </c>
      <c r="KU3" s="1194">
        <v>45216</v>
      </c>
      <c r="KV3" s="1194">
        <v>45217</v>
      </c>
      <c r="KW3" s="1194">
        <v>45218</v>
      </c>
      <c r="KX3" s="1194">
        <v>45219</v>
      </c>
      <c r="KY3" s="1194">
        <v>45220</v>
      </c>
      <c r="KZ3" s="1194">
        <v>45221</v>
      </c>
      <c r="LA3" s="1194">
        <v>45222</v>
      </c>
      <c r="LB3" s="1194">
        <v>45223</v>
      </c>
      <c r="LC3" s="1194">
        <v>45224</v>
      </c>
      <c r="LD3" s="1194">
        <v>45225</v>
      </c>
      <c r="LE3" s="1194">
        <v>45226</v>
      </c>
      <c r="LF3" s="1194">
        <v>45227</v>
      </c>
      <c r="LG3" s="1194">
        <v>45228</v>
      </c>
      <c r="LH3" s="1194">
        <v>45229</v>
      </c>
      <c r="LI3" s="1207">
        <v>45230</v>
      </c>
      <c r="LJ3" s="1193">
        <v>45231</v>
      </c>
      <c r="LK3" s="1194">
        <v>45232</v>
      </c>
      <c r="LL3" s="1194">
        <v>45233</v>
      </c>
      <c r="LM3" s="1194">
        <v>45234</v>
      </c>
      <c r="LN3" s="1194">
        <v>45235</v>
      </c>
      <c r="LO3" s="1194">
        <v>45236</v>
      </c>
      <c r="LP3" s="1194">
        <v>45237</v>
      </c>
      <c r="LQ3" s="1194">
        <v>45238</v>
      </c>
      <c r="LR3" s="1194">
        <v>45239</v>
      </c>
      <c r="LS3" s="1194">
        <v>45240</v>
      </c>
      <c r="LT3" s="1194">
        <v>45241</v>
      </c>
      <c r="LU3" s="1194">
        <v>45242</v>
      </c>
      <c r="LV3" s="1194">
        <v>45243</v>
      </c>
      <c r="LW3" s="1194">
        <v>45244</v>
      </c>
      <c r="LX3" s="1194">
        <v>45245</v>
      </c>
      <c r="LY3" s="1194">
        <v>45246</v>
      </c>
      <c r="LZ3" s="1194">
        <v>45247</v>
      </c>
      <c r="MA3" s="1194">
        <v>45248</v>
      </c>
      <c r="MB3" s="1194">
        <v>45249</v>
      </c>
      <c r="MC3" s="1194">
        <v>45250</v>
      </c>
      <c r="MD3" s="1194">
        <v>45251</v>
      </c>
      <c r="ME3" s="1194">
        <v>45252</v>
      </c>
      <c r="MF3" s="1194">
        <v>45253</v>
      </c>
      <c r="MG3" s="1194">
        <v>45254</v>
      </c>
      <c r="MH3" s="1194">
        <v>45255</v>
      </c>
      <c r="MI3" s="1194">
        <v>45256</v>
      </c>
      <c r="MJ3" s="1194">
        <v>45257</v>
      </c>
      <c r="MK3" s="1194">
        <v>45258</v>
      </c>
      <c r="ML3" s="1194">
        <v>45259</v>
      </c>
      <c r="MM3" s="1207">
        <v>45260</v>
      </c>
      <c r="MN3" s="1195">
        <v>45261</v>
      </c>
      <c r="MO3" s="1196">
        <v>45262</v>
      </c>
      <c r="MP3" s="1196">
        <v>45263</v>
      </c>
      <c r="MQ3" s="1196">
        <v>45264</v>
      </c>
      <c r="MR3" s="1196">
        <v>45265</v>
      </c>
      <c r="MS3" s="1196">
        <v>45266</v>
      </c>
      <c r="MT3" s="1196">
        <v>45267</v>
      </c>
      <c r="MU3" s="1196">
        <v>45268</v>
      </c>
      <c r="MV3" s="1196">
        <v>45269</v>
      </c>
      <c r="MW3" s="1196">
        <v>45270</v>
      </c>
      <c r="MX3" s="1196">
        <v>45271</v>
      </c>
      <c r="MY3" s="1196">
        <v>45272</v>
      </c>
      <c r="MZ3" s="1196">
        <v>45273</v>
      </c>
      <c r="NA3" s="1196">
        <v>45274</v>
      </c>
      <c r="NB3" s="1196">
        <v>45275</v>
      </c>
      <c r="NC3" s="1196">
        <v>45276</v>
      </c>
      <c r="ND3" s="1196">
        <v>45277</v>
      </c>
      <c r="NE3" s="1196">
        <v>45278</v>
      </c>
      <c r="NF3" s="1196">
        <v>45279</v>
      </c>
      <c r="NG3" s="1196">
        <v>45280</v>
      </c>
      <c r="NH3" s="1196">
        <v>45281</v>
      </c>
      <c r="NI3" s="1196">
        <v>45282</v>
      </c>
      <c r="NJ3" s="1196">
        <v>45283</v>
      </c>
      <c r="NK3" s="1196">
        <v>45284</v>
      </c>
      <c r="NL3" s="1196">
        <v>45285</v>
      </c>
      <c r="NM3" s="1196">
        <v>45286</v>
      </c>
      <c r="NN3" s="1196">
        <v>45287</v>
      </c>
      <c r="NO3" s="1196">
        <v>45288</v>
      </c>
      <c r="NP3" s="1196">
        <v>45289</v>
      </c>
      <c r="NQ3" s="1196">
        <v>45290</v>
      </c>
      <c r="NR3" s="1197">
        <v>45291</v>
      </c>
      <c r="NS3" s="1330"/>
      <c r="NT3" s="690"/>
      <c r="NU3" s="690"/>
      <c r="NV3" s="690"/>
      <c r="NW3" s="690"/>
      <c r="NX3" s="690"/>
      <c r="NY3" s="690"/>
      <c r="NZ3" s="690"/>
      <c r="OA3" s="690"/>
      <c r="OB3" s="690"/>
      <c r="OC3" s="690"/>
      <c r="OD3" s="690"/>
      <c r="OE3" s="690"/>
      <c r="OF3" s="690"/>
      <c r="OG3" s="690"/>
      <c r="OH3" s="690"/>
      <c r="OI3" s="690"/>
      <c r="OJ3" s="690"/>
      <c r="OK3" s="690"/>
      <c r="OL3" s="690"/>
      <c r="OM3" s="690"/>
      <c r="ON3" s="690"/>
      <c r="OO3" s="690"/>
      <c r="OP3" s="690"/>
      <c r="OQ3" s="690"/>
      <c r="OR3" s="690"/>
      <c r="OS3" s="690"/>
      <c r="OT3" s="690"/>
      <c r="OU3" s="690"/>
      <c r="OV3" s="690"/>
      <c r="OW3" s="690"/>
    </row>
    <row r="4" spans="1:413" ht="15.75" x14ac:dyDescent="0.25">
      <c r="A4" s="1161" t="s">
        <v>207</v>
      </c>
      <c r="B4" s="594" t="s">
        <v>95</v>
      </c>
      <c r="C4" s="599" t="str">
        <f t="shared" ref="C4:C9" si="0">LEFT(B4,FIND(" ",B4))</f>
        <v xml:space="preserve">Ихматуллаев </v>
      </c>
      <c r="D4" s="596">
        <v>6</v>
      </c>
      <c r="E4" s="596">
        <v>3</v>
      </c>
      <c r="F4" s="597" t="s">
        <v>51</v>
      </c>
      <c r="G4" s="659">
        <v>11</v>
      </c>
      <c r="H4" s="591" t="s">
        <v>301</v>
      </c>
      <c r="I4" s="592"/>
      <c r="J4" s="368">
        <v>1995</v>
      </c>
      <c r="K4" s="368" t="e">
        <f ca="1">SUM(#REF!:OFFSET(#REF!,0,DATEVALUE("31.12."&amp;(YEAR(TODAY())))-DATEVALUE("01.01."&amp;YEAR(TODAY()))))</f>
        <v>#REF!</v>
      </c>
      <c r="L4" s="368" t="e">
        <f ca="1">SUM(#REF!:OFFSET(#REF!,0,TODAY()-DATEVALUE("01.01."&amp;YEAR(TODAY()))))</f>
        <v>#REF!</v>
      </c>
      <c r="M4" s="364" t="e">
        <f ca="1">COUNTIF(#REF!:OFFSET(#REF!,0,TODAY()-DATEVALUE("01.01."&amp;YEAR(TODAY()))),$M$3)</f>
        <v>#REF!</v>
      </c>
      <c r="N4" s="364" t="e">
        <f ca="1">COUNTIFS(#REF!:OFFSET(#REF!,0,TODAY()-DATEVALUE("01.01."&amp;YEAR(TODAY()))),$N$3,#REF!:OFFSET(#REF!,0,TODAY()-DATEVALUE("01.01."&amp;YEAR(TODAY()))),"&lt;&gt;вс")</f>
        <v>#REF!</v>
      </c>
      <c r="O4" s="364" t="e">
        <f ca="1">COUNTIF(#REF!:OFFSET(#REF!,0,TODAY()-DATEVALUE("01.01."&amp;YEAR(TODAY()))),"БЛ")</f>
        <v>#REF!</v>
      </c>
      <c r="P4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4" s="268">
        <v>10.5</v>
      </c>
      <c r="R4" s="1159">
        <v>10.5</v>
      </c>
      <c r="S4" s="1159">
        <v>5</v>
      </c>
      <c r="T4" s="1159"/>
      <c r="U4" s="1159"/>
      <c r="V4" s="1159"/>
      <c r="W4" s="1159"/>
      <c r="X4" s="1159"/>
      <c r="Y4" s="1159"/>
      <c r="Z4" s="1159"/>
      <c r="AA4" s="1159"/>
      <c r="AB4" s="1159"/>
      <c r="AC4" s="1159"/>
      <c r="AD4" s="1159"/>
      <c r="AE4" s="1159"/>
      <c r="AF4" s="1159"/>
      <c r="AG4" s="1159">
        <v>5</v>
      </c>
      <c r="AH4" s="1159">
        <v>10.5</v>
      </c>
      <c r="AI4" s="1159">
        <v>10.5</v>
      </c>
      <c r="AJ4" s="1159">
        <v>10.5</v>
      </c>
      <c r="AK4" s="1159">
        <v>10.5</v>
      </c>
      <c r="AL4" s="1159">
        <v>10.5</v>
      </c>
      <c r="AM4" s="1159">
        <v>10.5</v>
      </c>
      <c r="AN4" s="1159">
        <v>10.5</v>
      </c>
      <c r="AO4" s="1159">
        <v>10.5</v>
      </c>
      <c r="AP4" s="1159">
        <v>10.5</v>
      </c>
      <c r="AQ4" s="1159">
        <v>10.5</v>
      </c>
      <c r="AR4" s="1159">
        <v>10.5</v>
      </c>
      <c r="AS4" s="1159">
        <v>10.5</v>
      </c>
      <c r="AT4" s="1159">
        <v>10.5</v>
      </c>
      <c r="AU4" s="1159">
        <v>5</v>
      </c>
      <c r="AV4" s="268"/>
      <c r="AW4" s="1159"/>
      <c r="AX4" s="1159"/>
      <c r="AY4" s="1159"/>
      <c r="AZ4" s="1159"/>
      <c r="BA4" s="1159"/>
      <c r="BB4" s="1159"/>
      <c r="BC4" s="1159"/>
      <c r="BD4" s="1159"/>
      <c r="BE4" s="1159"/>
      <c r="BF4" s="1159"/>
      <c r="BG4" s="1159"/>
      <c r="BH4" s="1159"/>
      <c r="BI4" s="249" t="s">
        <v>379</v>
      </c>
      <c r="BJ4" s="249" t="s">
        <v>379</v>
      </c>
      <c r="BK4" s="249" t="s">
        <v>379</v>
      </c>
      <c r="BL4" s="249" t="s">
        <v>379</v>
      </c>
      <c r="BM4" s="249" t="s">
        <v>379</v>
      </c>
      <c r="BN4" s="249" t="s">
        <v>379</v>
      </c>
      <c r="BO4" s="249" t="s">
        <v>379</v>
      </c>
      <c r="BP4" s="249" t="s">
        <v>379</v>
      </c>
      <c r="BQ4" s="249" t="s">
        <v>379</v>
      </c>
      <c r="BR4" s="249" t="s">
        <v>379</v>
      </c>
      <c r="BS4" s="249" t="s">
        <v>379</v>
      </c>
      <c r="BT4" s="249" t="s">
        <v>379</v>
      </c>
      <c r="BU4" s="249" t="s">
        <v>379</v>
      </c>
      <c r="BV4" s="249" t="s">
        <v>379</v>
      </c>
      <c r="BW4" s="249" t="s">
        <v>379</v>
      </c>
      <c r="BX4" s="249" t="s">
        <v>379</v>
      </c>
      <c r="BY4" s="249" t="s">
        <v>379</v>
      </c>
      <c r="BZ4" s="249" t="s">
        <v>379</v>
      </c>
      <c r="CA4" s="249" t="s">
        <v>379</v>
      </c>
      <c r="CB4" s="249" t="s">
        <v>379</v>
      </c>
      <c r="CC4" s="249" t="s">
        <v>379</v>
      </c>
      <c r="CD4" s="249" t="s">
        <v>379</v>
      </c>
      <c r="CE4" s="249" t="s">
        <v>379</v>
      </c>
      <c r="CF4" s="249" t="s">
        <v>379</v>
      </c>
      <c r="CG4" s="249" t="s">
        <v>379</v>
      </c>
      <c r="CH4" s="249" t="s">
        <v>379</v>
      </c>
      <c r="CI4" s="249" t="s">
        <v>379</v>
      </c>
      <c r="CJ4" s="249" t="s">
        <v>379</v>
      </c>
      <c r="CK4" s="249" t="s">
        <v>379</v>
      </c>
      <c r="CL4" s="1159">
        <v>10.5</v>
      </c>
      <c r="CM4" s="1159">
        <v>10.5</v>
      </c>
      <c r="CN4" s="1159">
        <v>10.5</v>
      </c>
      <c r="CO4" s="1159">
        <v>10.5</v>
      </c>
      <c r="CP4" s="1159">
        <v>10.5</v>
      </c>
      <c r="CQ4" s="1159">
        <v>10.5</v>
      </c>
      <c r="CR4" s="1159">
        <v>10.5</v>
      </c>
      <c r="CS4" s="1159">
        <v>10.5</v>
      </c>
      <c r="CT4" s="1159">
        <v>10.5</v>
      </c>
      <c r="CU4" s="1159">
        <v>10.5</v>
      </c>
      <c r="CV4" s="1159">
        <v>10.5</v>
      </c>
      <c r="CW4" s="1159">
        <v>10.5</v>
      </c>
      <c r="CX4" s="1159">
        <v>10.5</v>
      </c>
      <c r="CY4" s="1159">
        <v>5</v>
      </c>
      <c r="CZ4" s="1159"/>
      <c r="DA4" s="1159"/>
      <c r="DB4" s="1159"/>
      <c r="DC4" s="267"/>
      <c r="DD4" s="268"/>
      <c r="DE4" s="1159"/>
      <c r="DF4" s="1159"/>
      <c r="DG4" s="1159"/>
      <c r="DH4" s="1159"/>
      <c r="DI4" s="1159"/>
      <c r="DJ4" s="1159"/>
      <c r="DK4" s="1159"/>
      <c r="DL4" s="1159"/>
      <c r="DM4" s="1159">
        <v>5</v>
      </c>
      <c r="DN4" s="1159">
        <v>10.5</v>
      </c>
      <c r="DO4" s="1159">
        <v>10.5</v>
      </c>
      <c r="DP4" s="1159">
        <v>10.5</v>
      </c>
      <c r="DQ4" s="1159">
        <v>10.5</v>
      </c>
      <c r="DR4" s="1159">
        <v>10.5</v>
      </c>
      <c r="DS4" s="1159">
        <v>10.5</v>
      </c>
      <c r="DT4" s="1159">
        <v>10.5</v>
      </c>
      <c r="DU4" s="1159">
        <v>10.5</v>
      </c>
      <c r="DV4" s="1159">
        <v>10.5</v>
      </c>
      <c r="DW4" s="1159">
        <v>10.5</v>
      </c>
      <c r="DX4" s="1159">
        <v>10.5</v>
      </c>
      <c r="DY4" s="1159">
        <v>10.5</v>
      </c>
      <c r="DZ4" s="1159">
        <v>10.5</v>
      </c>
      <c r="EA4" s="1159">
        <v>5</v>
      </c>
      <c r="EB4" s="1159"/>
      <c r="EC4" s="1159"/>
      <c r="ED4" s="1159"/>
      <c r="EE4" s="1159"/>
      <c r="EF4" s="1159"/>
      <c r="EG4" s="267"/>
      <c r="EH4" s="268"/>
      <c r="EI4" s="1159"/>
      <c r="EJ4" s="1159"/>
      <c r="EK4" s="1159"/>
      <c r="EL4" s="1159"/>
      <c r="EM4" s="1159"/>
      <c r="EN4" s="1159"/>
      <c r="EO4" s="1159">
        <v>5</v>
      </c>
      <c r="EP4" s="1159">
        <v>10.5</v>
      </c>
      <c r="EQ4" s="1159">
        <v>10.5</v>
      </c>
      <c r="ER4" s="1159">
        <v>10.5</v>
      </c>
      <c r="ES4" s="1159">
        <v>10.5</v>
      </c>
      <c r="ET4" s="1159">
        <v>10.5</v>
      </c>
      <c r="EU4" s="1159">
        <v>10.5</v>
      </c>
      <c r="EV4" s="1159">
        <v>10.5</v>
      </c>
      <c r="EW4" s="1159">
        <v>10.5</v>
      </c>
      <c r="EX4" s="1159">
        <v>10.5</v>
      </c>
      <c r="EY4" s="1159">
        <v>10.5</v>
      </c>
      <c r="EZ4" s="1159">
        <v>10.5</v>
      </c>
      <c r="FA4" s="1159">
        <v>10.5</v>
      </c>
      <c r="FB4" s="1159">
        <v>10.5</v>
      </c>
      <c r="FC4" s="1159">
        <v>5</v>
      </c>
      <c r="FD4" s="38"/>
      <c r="FE4" s="38"/>
      <c r="FF4" s="38"/>
      <c r="FG4" s="38"/>
      <c r="FH4" s="38"/>
      <c r="FI4" s="38"/>
      <c r="FJ4" s="38"/>
      <c r="FK4" s="1159"/>
      <c r="FL4" s="267"/>
      <c r="FM4" s="268"/>
      <c r="FN4" s="1159"/>
      <c r="FO4" s="1159"/>
      <c r="FP4" s="1159"/>
      <c r="FQ4" s="1159">
        <v>5</v>
      </c>
      <c r="FR4" s="1159">
        <v>10.5</v>
      </c>
      <c r="FS4" s="1159">
        <v>10.5</v>
      </c>
      <c r="FT4" s="1159">
        <v>10.5</v>
      </c>
      <c r="FU4" s="1159">
        <v>10.5</v>
      </c>
      <c r="FV4" s="1159">
        <v>10.5</v>
      </c>
      <c r="FW4" s="1159">
        <v>10.5</v>
      </c>
      <c r="FX4" s="1159">
        <v>10.5</v>
      </c>
      <c r="FY4" s="1159">
        <v>10.5</v>
      </c>
      <c r="FZ4" s="1159">
        <v>10.5</v>
      </c>
      <c r="GA4" s="1159">
        <v>10.5</v>
      </c>
      <c r="GB4" s="1159">
        <v>10.5</v>
      </c>
      <c r="GC4" s="1159">
        <v>10.5</v>
      </c>
      <c r="GD4" s="1159">
        <v>10.5</v>
      </c>
      <c r="GE4" s="1159">
        <v>5</v>
      </c>
      <c r="GF4" s="1159"/>
      <c r="GG4" s="1159"/>
      <c r="GH4" s="1159"/>
      <c r="GI4" s="1159"/>
      <c r="GJ4" s="1159"/>
      <c r="GK4" s="1159"/>
      <c r="GL4" s="1159"/>
      <c r="GM4" s="1159"/>
      <c r="GN4" s="1159"/>
      <c r="GO4" s="1159"/>
      <c r="GP4" s="267"/>
      <c r="GQ4" s="268"/>
      <c r="GR4" s="1159"/>
      <c r="GS4" s="1159">
        <v>5</v>
      </c>
      <c r="GT4" s="1159">
        <v>10.5</v>
      </c>
      <c r="GU4" s="1159">
        <v>10.5</v>
      </c>
      <c r="GV4" s="1159">
        <v>10.5</v>
      </c>
      <c r="GW4" s="1159">
        <v>10.5</v>
      </c>
      <c r="GX4" s="1159">
        <v>10.5</v>
      </c>
      <c r="GY4" s="1159">
        <v>10.5</v>
      </c>
      <c r="GZ4" s="1159">
        <v>10.5</v>
      </c>
      <c r="HA4" s="1159">
        <v>10.5</v>
      </c>
      <c r="HB4" s="1159">
        <v>10.5</v>
      </c>
      <c r="HC4" s="1159">
        <v>10.5</v>
      </c>
      <c r="HD4" s="1159">
        <v>10.5</v>
      </c>
      <c r="HE4" s="1159">
        <v>10.5</v>
      </c>
      <c r="HF4" s="1159">
        <v>10.5</v>
      </c>
      <c r="HG4" s="1159">
        <v>5</v>
      </c>
      <c r="HH4" s="1159"/>
      <c r="HI4" s="1159"/>
      <c r="HJ4" s="1159"/>
      <c r="HK4" s="1159"/>
      <c r="HL4" s="1159"/>
      <c r="HM4" s="1159"/>
      <c r="HN4" s="1159"/>
      <c r="HO4" s="1159"/>
      <c r="HP4" s="1159"/>
      <c r="HQ4" s="1159"/>
      <c r="HR4" s="1159"/>
      <c r="HS4" s="1159"/>
      <c r="HT4" s="1159"/>
      <c r="HU4" s="267">
        <v>5</v>
      </c>
      <c r="HV4" s="268">
        <v>10.5</v>
      </c>
      <c r="HW4" s="1159">
        <v>10.5</v>
      </c>
      <c r="HX4" s="1159">
        <v>10.5</v>
      </c>
      <c r="HY4" s="1159">
        <v>10.5</v>
      </c>
      <c r="HZ4" s="1159">
        <v>10.5</v>
      </c>
      <c r="IA4" s="1159">
        <v>10.5</v>
      </c>
      <c r="IB4" s="1159">
        <v>10.5</v>
      </c>
      <c r="IC4" s="1159">
        <v>10.5</v>
      </c>
      <c r="ID4" s="1159">
        <v>10.5</v>
      </c>
      <c r="IE4" s="1159">
        <v>10.5</v>
      </c>
      <c r="IF4" s="1159">
        <v>10.5</v>
      </c>
      <c r="IG4" s="1159">
        <v>10.5</v>
      </c>
      <c r="IH4" s="1159">
        <v>10.5</v>
      </c>
      <c r="II4" s="1159">
        <v>5</v>
      </c>
      <c r="IJ4" s="1159"/>
      <c r="IK4" s="1159"/>
      <c r="IL4" s="1159"/>
      <c r="IM4" s="1159"/>
      <c r="IN4" s="1159"/>
      <c r="IO4" s="1159"/>
      <c r="IP4" s="1159"/>
      <c r="IQ4" s="1159"/>
      <c r="IR4" s="1159"/>
      <c r="IS4" s="1159"/>
      <c r="IT4" s="1159"/>
      <c r="IU4" s="1159"/>
      <c r="IV4" s="1159"/>
      <c r="IW4" s="1159">
        <v>5</v>
      </c>
      <c r="IX4" s="1159">
        <v>10.5</v>
      </c>
      <c r="IY4" s="1159">
        <v>10.5</v>
      </c>
      <c r="IZ4" s="267">
        <v>10.5</v>
      </c>
      <c r="JA4" s="268">
        <v>10.5</v>
      </c>
      <c r="JB4" s="1159">
        <v>10.5</v>
      </c>
      <c r="JC4" s="1159">
        <v>10.5</v>
      </c>
      <c r="JD4" s="1159">
        <v>10.5</v>
      </c>
      <c r="JE4" s="1159">
        <v>10.5</v>
      </c>
      <c r="JF4" s="1159">
        <v>10.5</v>
      </c>
      <c r="JG4" s="1159">
        <v>10.5</v>
      </c>
      <c r="JH4" s="1159">
        <v>10.5</v>
      </c>
      <c r="JI4" s="1159">
        <v>10.5</v>
      </c>
      <c r="JJ4" s="1159">
        <v>10.5</v>
      </c>
      <c r="JK4" s="1159">
        <v>5</v>
      </c>
      <c r="JL4" s="1159"/>
      <c r="JM4" s="1159"/>
      <c r="JN4" s="1159"/>
      <c r="JO4" s="1159"/>
      <c r="JP4" s="1159"/>
      <c r="JQ4" s="1159"/>
      <c r="JR4" s="1159"/>
      <c r="JS4" s="1159"/>
      <c r="JT4" s="1159"/>
      <c r="JU4" s="1159"/>
      <c r="JV4" s="1159"/>
      <c r="JW4" s="1159"/>
      <c r="JX4" s="1159"/>
      <c r="JY4" s="1159">
        <v>5</v>
      </c>
      <c r="JZ4" s="1159">
        <v>10.5</v>
      </c>
      <c r="KA4" s="1159">
        <v>10.5</v>
      </c>
      <c r="KB4" s="1159">
        <v>10.5</v>
      </c>
      <c r="KC4" s="1159">
        <v>10.5</v>
      </c>
      <c r="KD4" s="267">
        <v>10.5</v>
      </c>
      <c r="KE4" s="268">
        <v>10.5</v>
      </c>
      <c r="KF4" s="1159">
        <v>10.5</v>
      </c>
      <c r="KG4" s="1159">
        <v>10.5</v>
      </c>
      <c r="KH4" s="1159">
        <v>10.5</v>
      </c>
      <c r="KI4" s="1159">
        <v>10.5</v>
      </c>
      <c r="KJ4" s="1159">
        <v>10.5</v>
      </c>
      <c r="KK4" s="1159">
        <v>10.5</v>
      </c>
      <c r="KL4" s="1159">
        <v>10.5</v>
      </c>
      <c r="KM4" s="1159">
        <v>5</v>
      </c>
      <c r="KN4" s="1159"/>
      <c r="KO4" s="1159"/>
      <c r="KP4" s="1159"/>
      <c r="KQ4" s="1159"/>
      <c r="KR4" s="1159"/>
      <c r="KS4" s="1159"/>
      <c r="KT4" s="1159"/>
      <c r="KU4" s="1159"/>
      <c r="KV4" s="1159"/>
      <c r="KW4" s="1159"/>
      <c r="KX4" s="1159"/>
      <c r="KY4" s="1159"/>
      <c r="KZ4" s="1159"/>
      <c r="LA4" s="1159">
        <v>5</v>
      </c>
      <c r="LB4" s="1159">
        <v>10.5</v>
      </c>
      <c r="LC4" s="1159">
        <v>10.5</v>
      </c>
      <c r="LD4" s="1159">
        <v>10.5</v>
      </c>
      <c r="LE4" s="1159">
        <v>10.5</v>
      </c>
      <c r="LF4" s="1159">
        <v>10.5</v>
      </c>
      <c r="LG4" s="1159">
        <v>10.5</v>
      </c>
      <c r="LH4" s="1159">
        <v>10.5</v>
      </c>
      <c r="LI4" s="267">
        <v>10.5</v>
      </c>
      <c r="LJ4" s="268">
        <v>10.5</v>
      </c>
      <c r="LK4" s="1159">
        <v>10.5</v>
      </c>
      <c r="LL4" s="1159">
        <v>10.5</v>
      </c>
      <c r="LM4" s="1159">
        <v>10.5</v>
      </c>
      <c r="LN4" s="1159">
        <v>10.5</v>
      </c>
      <c r="LO4" s="1159">
        <v>5</v>
      </c>
      <c r="LP4" s="1159"/>
      <c r="LQ4" s="1159"/>
      <c r="LR4" s="1159"/>
      <c r="LS4" s="1159"/>
      <c r="LT4" s="1159"/>
      <c r="LU4" s="1159"/>
      <c r="LV4" s="1159"/>
      <c r="LW4" s="1159"/>
      <c r="LX4" s="1159"/>
      <c r="LY4" s="1159"/>
      <c r="LZ4" s="1159"/>
      <c r="MA4" s="1159"/>
      <c r="MB4" s="1159"/>
      <c r="MC4" s="1159">
        <v>5</v>
      </c>
      <c r="MD4" s="1159">
        <v>10.5</v>
      </c>
      <c r="ME4" s="1159">
        <v>10.5</v>
      </c>
      <c r="MF4" s="1159">
        <v>10.5</v>
      </c>
      <c r="MG4" s="1159">
        <v>10.5</v>
      </c>
      <c r="MH4" s="1159">
        <v>10.5</v>
      </c>
      <c r="MI4" s="1159">
        <v>10.5</v>
      </c>
      <c r="MJ4" s="1159">
        <v>10.5</v>
      </c>
      <c r="MK4" s="1159">
        <v>10.5</v>
      </c>
      <c r="ML4" s="1159">
        <v>10.5</v>
      </c>
      <c r="MM4" s="267">
        <v>10.5</v>
      </c>
      <c r="MN4" s="268">
        <v>10.5</v>
      </c>
      <c r="MO4" s="1159">
        <v>10.5</v>
      </c>
      <c r="MP4" s="1159">
        <v>10.5</v>
      </c>
      <c r="MQ4" s="1159">
        <v>5</v>
      </c>
      <c r="MR4" s="1159"/>
      <c r="MS4" s="1159"/>
      <c r="MT4" s="1159"/>
      <c r="MU4" s="1159"/>
      <c r="MV4" s="1159"/>
      <c r="MW4" s="1159"/>
      <c r="MX4" s="1159"/>
      <c r="MY4" s="1159"/>
      <c r="MZ4" s="1159"/>
      <c r="NA4" s="1159"/>
      <c r="NB4" s="1159"/>
      <c r="NC4" s="1159"/>
      <c r="ND4" s="1159"/>
      <c r="NE4" s="1159">
        <v>5</v>
      </c>
      <c r="NF4" s="1159">
        <v>10.5</v>
      </c>
      <c r="NG4" s="1159">
        <v>10.5</v>
      </c>
      <c r="NH4" s="1159">
        <v>10.5</v>
      </c>
      <c r="NI4" s="1159">
        <v>10.5</v>
      </c>
      <c r="NJ4" s="1159">
        <v>10.5</v>
      </c>
      <c r="NK4" s="1159">
        <v>10.5</v>
      </c>
      <c r="NL4" s="1159">
        <v>10.5</v>
      </c>
      <c r="NM4" s="1159">
        <v>10.5</v>
      </c>
      <c r="NN4" s="1159">
        <v>10.5</v>
      </c>
      <c r="NO4" s="1159">
        <v>10.5</v>
      </c>
      <c r="NP4" s="1159">
        <v>10.5</v>
      </c>
      <c r="NQ4" s="1159">
        <v>10.5</v>
      </c>
      <c r="NR4" s="267">
        <v>10.5</v>
      </c>
      <c r="NS4" s="1159">
        <f t="shared" ref="NS4:NS27" si="1">SUM(Q4:NP4)</f>
        <v>1753</v>
      </c>
      <c r="NV4" s="1159"/>
      <c r="NW4" s="1159"/>
      <c r="NX4" s="1159"/>
      <c r="NY4" s="1159"/>
      <c r="NZ4" s="1159"/>
      <c r="OA4" s="1159"/>
      <c r="OB4" s="1159"/>
      <c r="OC4" s="1159"/>
      <c r="OD4" s="1159"/>
      <c r="OE4" s="1159"/>
      <c r="OF4" s="1159"/>
      <c r="OG4" s="1159"/>
      <c r="OH4" s="1159"/>
      <c r="OI4" s="1159"/>
      <c r="OJ4" s="1159"/>
      <c r="OK4" s="1159"/>
      <c r="OL4" s="1159"/>
      <c r="OM4" s="1159"/>
      <c r="ON4" s="1159"/>
      <c r="OO4" s="1159"/>
      <c r="OP4" s="1159"/>
      <c r="OQ4" s="1159"/>
      <c r="OR4" s="1159"/>
      <c r="OS4" s="1159"/>
      <c r="OT4" s="1159"/>
      <c r="OU4" s="1159"/>
      <c r="OV4" s="1159"/>
      <c r="OW4" s="92"/>
    </row>
    <row r="5" spans="1:413" ht="15.75" x14ac:dyDescent="0.25">
      <c r="A5" s="1"/>
      <c r="B5" s="594" t="s">
        <v>77</v>
      </c>
      <c r="C5" s="598" t="str">
        <f t="shared" si="0"/>
        <v xml:space="preserve">Гузаров </v>
      </c>
      <c r="D5" s="596">
        <v>8</v>
      </c>
      <c r="E5" s="596">
        <v>1</v>
      </c>
      <c r="F5" s="597" t="s">
        <v>48</v>
      </c>
      <c r="G5" s="661">
        <v>5</v>
      </c>
      <c r="H5" s="591" t="s">
        <v>301</v>
      </c>
      <c r="I5" s="592"/>
      <c r="J5" s="368">
        <v>1995</v>
      </c>
      <c r="K5" s="368" t="e">
        <f ca="1">SUM(#REF!:OFFSET(#REF!,0,DATEVALUE("31.12."&amp;(YEAR(TODAY())))-DATEVALUE("01.01."&amp;YEAR(TODAY()))))</f>
        <v>#REF!</v>
      </c>
      <c r="L5" s="368" t="e">
        <f ca="1">SUM(#REF!:OFFSET(#REF!,0,TODAY()-DATEVALUE("01.01."&amp;YEAR(TODAY()))))</f>
        <v>#REF!</v>
      </c>
      <c r="M5" s="364" t="e">
        <f ca="1">COUNTIF(#REF!:OFFSET(#REF!,0,TODAY()-DATEVALUE("01.01."&amp;YEAR(TODAY()))),$M$3)</f>
        <v>#REF!</v>
      </c>
      <c r="N5" s="364" t="e">
        <f ca="1">COUNTIFS(#REF!:OFFSET(#REF!,0,TODAY()-DATEVALUE("01.01."&amp;YEAR(TODAY()))),$N$3,#REF!:OFFSET(#REF!,0,TODAY()-DATEVALUE("01.01."&amp;YEAR(TODAY()))),"&lt;&gt;вс")</f>
        <v>#REF!</v>
      </c>
      <c r="O5" s="364" t="e">
        <f ca="1">COUNTIF(#REF!:OFFSET(#REF!,0,TODAY()-DATEVALUE("01.01."&amp;YEAR(TODAY()))),"БЛ")</f>
        <v>#REF!</v>
      </c>
      <c r="P5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5" s="268">
        <v>10.5</v>
      </c>
      <c r="R5" s="1159">
        <v>10.5</v>
      </c>
      <c r="S5" s="1159">
        <v>5</v>
      </c>
      <c r="T5" s="1159"/>
      <c r="U5" s="1159"/>
      <c r="V5" s="1159"/>
      <c r="W5" s="1159"/>
      <c r="X5" s="1159"/>
      <c r="Y5" s="1159"/>
      <c r="Z5" s="1159"/>
      <c r="AA5" s="1159"/>
      <c r="AB5" s="1159"/>
      <c r="AC5" s="1159"/>
      <c r="AD5" s="1159"/>
      <c r="AE5" s="1159"/>
      <c r="AF5" s="1159"/>
      <c r="AG5" s="1159">
        <v>5</v>
      </c>
      <c r="AH5" s="1159">
        <v>10.5</v>
      </c>
      <c r="AI5" s="1159">
        <v>10.5</v>
      </c>
      <c r="AJ5" s="1159">
        <v>10.5</v>
      </c>
      <c r="AK5" s="1159">
        <v>10.5</v>
      </c>
      <c r="AL5" s="1159">
        <v>10.5</v>
      </c>
      <c r="AM5" s="1159">
        <v>10.5</v>
      </c>
      <c r="AN5" s="1159">
        <v>10.5</v>
      </c>
      <c r="AO5" s="1159">
        <v>10.5</v>
      </c>
      <c r="AP5" s="1159">
        <v>10.5</v>
      </c>
      <c r="AQ5" s="1159">
        <v>10.5</v>
      </c>
      <c r="AR5" s="1159">
        <v>10.5</v>
      </c>
      <c r="AS5" s="1159">
        <v>10.5</v>
      </c>
      <c r="AT5" s="1159">
        <v>10.5</v>
      </c>
      <c r="AU5" s="1159">
        <v>5</v>
      </c>
      <c r="AV5" s="268"/>
      <c r="AW5" s="1159"/>
      <c r="AX5" s="1159"/>
      <c r="AY5" s="1159"/>
      <c r="AZ5" s="1159"/>
      <c r="BA5" s="1159"/>
      <c r="BB5" s="1159"/>
      <c r="BC5" s="1159"/>
      <c r="BD5" s="1159"/>
      <c r="BE5" s="1159"/>
      <c r="BF5" s="1159"/>
      <c r="BG5" s="1159"/>
      <c r="BH5" s="1159"/>
      <c r="BI5" s="1159">
        <v>5</v>
      </c>
      <c r="BJ5" s="1159">
        <v>10.5</v>
      </c>
      <c r="BK5" s="1159">
        <v>10.5</v>
      </c>
      <c r="BL5" s="1159">
        <v>10.5</v>
      </c>
      <c r="BM5" s="1159">
        <v>10.5</v>
      </c>
      <c r="BN5" s="1159">
        <v>10.5</v>
      </c>
      <c r="BO5" s="1159">
        <v>10.5</v>
      </c>
      <c r="BP5" s="1159">
        <v>10.5</v>
      </c>
      <c r="BQ5" s="1159">
        <v>10.5</v>
      </c>
      <c r="BR5" s="1159">
        <v>10.5</v>
      </c>
      <c r="BS5" s="1159">
        <v>10.5</v>
      </c>
      <c r="BT5" s="1159">
        <v>10.5</v>
      </c>
      <c r="BU5" s="1159">
        <v>10.5</v>
      </c>
      <c r="BV5" s="1159">
        <v>10.5</v>
      </c>
      <c r="BW5" s="1159">
        <v>5</v>
      </c>
      <c r="BX5" s="267"/>
      <c r="BY5" s="268"/>
      <c r="BZ5" s="1159"/>
      <c r="CA5" s="1159"/>
      <c r="CB5" s="1159"/>
      <c r="CC5" s="1159"/>
      <c r="CD5" s="1159"/>
      <c r="CE5" s="1159"/>
      <c r="CF5" s="1159"/>
      <c r="CG5" s="1159"/>
      <c r="CH5" s="1159"/>
      <c r="CI5" s="1159"/>
      <c r="CJ5" s="1159"/>
      <c r="CK5" s="1159">
        <v>5</v>
      </c>
      <c r="CL5" s="1159">
        <v>10.5</v>
      </c>
      <c r="CM5" s="1159">
        <v>10.5</v>
      </c>
      <c r="CN5" s="1159">
        <v>10.5</v>
      </c>
      <c r="CO5" s="1159">
        <v>10.5</v>
      </c>
      <c r="CP5" s="1159">
        <v>10.5</v>
      </c>
      <c r="CQ5" s="1159">
        <v>10.5</v>
      </c>
      <c r="CR5" s="1159">
        <v>10.5</v>
      </c>
      <c r="CS5" s="1159">
        <v>10.5</v>
      </c>
      <c r="CT5" s="1159">
        <v>10.5</v>
      </c>
      <c r="CU5" s="1159">
        <v>10.5</v>
      </c>
      <c r="CV5" s="1159">
        <v>10.5</v>
      </c>
      <c r="CW5" s="1159">
        <v>10.5</v>
      </c>
      <c r="CX5" s="1159">
        <v>10.5</v>
      </c>
      <c r="CY5" s="1159">
        <v>5</v>
      </c>
      <c r="CZ5" s="1159"/>
      <c r="DA5" s="1159"/>
      <c r="DB5" s="1159"/>
      <c r="DC5" s="267"/>
      <c r="DD5" s="268"/>
      <c r="DE5" s="1159"/>
      <c r="DF5" s="1159"/>
      <c r="DG5" s="1159"/>
      <c r="DH5" s="1159"/>
      <c r="DI5" s="1159"/>
      <c r="DJ5" s="1159"/>
      <c r="DK5" s="1159"/>
      <c r="DL5" s="1159"/>
      <c r="DM5" s="1159">
        <v>5</v>
      </c>
      <c r="DN5" s="1159">
        <v>10.5</v>
      </c>
      <c r="DO5" s="1159">
        <v>10.5</v>
      </c>
      <c r="DP5" s="1159">
        <v>10.5</v>
      </c>
      <c r="DQ5" s="1159">
        <v>10.5</v>
      </c>
      <c r="DR5" s="1159">
        <v>10.5</v>
      </c>
      <c r="DS5" s="1159">
        <v>10.5</v>
      </c>
      <c r="DT5" s="1159">
        <v>10.5</v>
      </c>
      <c r="DU5" s="1159">
        <v>10.5</v>
      </c>
      <c r="DV5" s="1159">
        <v>10.5</v>
      </c>
      <c r="DW5" s="1159">
        <v>10.5</v>
      </c>
      <c r="DX5" s="1159">
        <v>10.5</v>
      </c>
      <c r="DY5" s="1159">
        <v>10.5</v>
      </c>
      <c r="DZ5" s="1159">
        <v>10.5</v>
      </c>
      <c r="EA5" s="1159">
        <v>5</v>
      </c>
      <c r="EB5" s="1159"/>
      <c r="EC5" s="1159"/>
      <c r="ED5" s="1159"/>
      <c r="EE5" s="1159"/>
      <c r="EF5" s="1159"/>
      <c r="EG5" s="267"/>
      <c r="EH5" s="268"/>
      <c r="EI5" s="1159"/>
      <c r="EJ5" s="1159"/>
      <c r="EK5" s="1159"/>
      <c r="EL5" s="1159"/>
      <c r="EM5" s="1159"/>
      <c r="EN5" s="1159"/>
      <c r="EO5" s="1159">
        <v>5</v>
      </c>
      <c r="EP5" s="1159">
        <v>10.5</v>
      </c>
      <c r="EQ5" s="1159">
        <v>10.5</v>
      </c>
      <c r="ER5" s="1159">
        <v>10.5</v>
      </c>
      <c r="ES5" s="1159">
        <v>10.5</v>
      </c>
      <c r="ET5" s="1159">
        <v>10.5</v>
      </c>
      <c r="EU5" s="1159">
        <v>10.5</v>
      </c>
      <c r="EV5" s="1159">
        <v>10.5</v>
      </c>
      <c r="EW5" s="1159">
        <v>10.5</v>
      </c>
      <c r="EX5" s="1159">
        <v>10.5</v>
      </c>
      <c r="EY5" s="1159">
        <v>10.5</v>
      </c>
      <c r="EZ5" s="1159">
        <v>10.5</v>
      </c>
      <c r="FA5" s="1159">
        <v>10.5</v>
      </c>
      <c r="FB5" s="1159">
        <v>10.5</v>
      </c>
      <c r="FC5" s="1159">
        <v>5</v>
      </c>
      <c r="FD5" s="1159"/>
      <c r="FE5" s="1159"/>
      <c r="FF5" s="1159"/>
      <c r="FG5" s="1159"/>
      <c r="FH5" s="1159"/>
      <c r="FI5" s="1159"/>
      <c r="FJ5" s="1159"/>
      <c r="FK5" s="1159"/>
      <c r="FL5" s="267"/>
      <c r="FM5" s="268"/>
      <c r="FN5" s="1159"/>
      <c r="FO5" s="1159"/>
      <c r="FP5" s="1159"/>
      <c r="FQ5" s="1159">
        <v>5</v>
      </c>
      <c r="FR5" s="1159">
        <v>10.5</v>
      </c>
      <c r="FS5" s="1159">
        <v>10.5</v>
      </c>
      <c r="FT5" s="1159">
        <v>10.5</v>
      </c>
      <c r="FU5" s="1159">
        <v>10.5</v>
      </c>
      <c r="FV5" s="1159">
        <v>10.5</v>
      </c>
      <c r="FW5" s="1159">
        <v>10.5</v>
      </c>
      <c r="FX5" s="1159">
        <v>10.5</v>
      </c>
      <c r="FY5" s="1159">
        <v>10.5</v>
      </c>
      <c r="FZ5" s="1159">
        <v>10.5</v>
      </c>
      <c r="GA5" s="1159">
        <v>10.5</v>
      </c>
      <c r="GB5" s="1159">
        <v>10.5</v>
      </c>
      <c r="GC5" s="1159">
        <v>10.5</v>
      </c>
      <c r="GD5" s="1159">
        <v>10.5</v>
      </c>
      <c r="GE5" s="1159">
        <v>5</v>
      </c>
      <c r="GF5" s="1159"/>
      <c r="GG5" s="1159"/>
      <c r="GH5" s="1159"/>
      <c r="GI5" s="1159"/>
      <c r="GJ5" s="1159"/>
      <c r="GK5" s="1159"/>
      <c r="GL5" s="1159"/>
      <c r="GM5" s="1159"/>
      <c r="GN5" s="1159"/>
      <c r="GO5" s="1159"/>
      <c r="GP5" s="267"/>
      <c r="GQ5" s="268"/>
      <c r="GR5" s="1159"/>
      <c r="GS5" s="1159">
        <v>5</v>
      </c>
      <c r="GT5" s="1159">
        <v>10.5</v>
      </c>
      <c r="GU5" s="1159">
        <v>10.5</v>
      </c>
      <c r="GV5" s="1159">
        <v>10.5</v>
      </c>
      <c r="GW5" s="1159">
        <v>10.5</v>
      </c>
      <c r="GX5" s="1159">
        <v>10.5</v>
      </c>
      <c r="GY5" s="1159">
        <v>10.5</v>
      </c>
      <c r="GZ5" s="1159">
        <v>10.5</v>
      </c>
      <c r="HA5" s="1159">
        <v>10.5</v>
      </c>
      <c r="HB5" s="1159">
        <v>10.5</v>
      </c>
      <c r="HC5" s="1159">
        <v>10.5</v>
      </c>
      <c r="HD5" s="1159">
        <v>10.5</v>
      </c>
      <c r="HE5" s="1159">
        <v>10.5</v>
      </c>
      <c r="HF5" s="1159">
        <v>10.5</v>
      </c>
      <c r="HG5" s="1159">
        <v>5</v>
      </c>
      <c r="HH5" s="1159"/>
      <c r="HI5" s="1159"/>
      <c r="HJ5" s="1159"/>
      <c r="HK5" s="1159"/>
      <c r="HL5" s="1159"/>
      <c r="HM5" s="1159"/>
      <c r="HN5" s="1159"/>
      <c r="HO5" s="1159"/>
      <c r="HP5" s="1159"/>
      <c r="HQ5" s="1159"/>
      <c r="HR5" s="1159"/>
      <c r="HS5" s="1159"/>
      <c r="HT5" s="1159"/>
      <c r="HU5" s="249" t="s">
        <v>379</v>
      </c>
      <c r="HV5" s="249" t="s">
        <v>379</v>
      </c>
      <c r="HW5" s="249" t="s">
        <v>379</v>
      </c>
      <c r="HX5" s="249" t="s">
        <v>379</v>
      </c>
      <c r="HY5" s="249" t="s">
        <v>379</v>
      </c>
      <c r="HZ5" s="249" t="s">
        <v>379</v>
      </c>
      <c r="IA5" s="249" t="s">
        <v>379</v>
      </c>
      <c r="IB5" s="249" t="s">
        <v>379</v>
      </c>
      <c r="IC5" s="249" t="s">
        <v>379</v>
      </c>
      <c r="ID5" s="249" t="s">
        <v>379</v>
      </c>
      <c r="IE5" s="249" t="s">
        <v>379</v>
      </c>
      <c r="IF5" s="249" t="s">
        <v>379</v>
      </c>
      <c r="IG5" s="249" t="s">
        <v>379</v>
      </c>
      <c r="IH5" s="249" t="s">
        <v>379</v>
      </c>
      <c r="II5" s="249" t="s">
        <v>379</v>
      </c>
      <c r="IJ5" s="249" t="s">
        <v>379</v>
      </c>
      <c r="IK5" s="249" t="s">
        <v>379</v>
      </c>
      <c r="IL5" s="249" t="s">
        <v>379</v>
      </c>
      <c r="IM5" s="249" t="s">
        <v>379</v>
      </c>
      <c r="IN5" s="249" t="s">
        <v>379</v>
      </c>
      <c r="IO5" s="249" t="s">
        <v>379</v>
      </c>
      <c r="IP5" s="249" t="s">
        <v>379</v>
      </c>
      <c r="IQ5" s="249" t="s">
        <v>379</v>
      </c>
      <c r="IR5" s="249" t="s">
        <v>379</v>
      </c>
      <c r="IS5" s="249" t="s">
        <v>379</v>
      </c>
      <c r="IT5" s="249" t="s">
        <v>379</v>
      </c>
      <c r="IU5" s="249" t="s">
        <v>379</v>
      </c>
      <c r="IV5" s="249" t="s">
        <v>379</v>
      </c>
      <c r="IW5" s="1159">
        <v>5</v>
      </c>
      <c r="IX5" s="1159">
        <v>10.5</v>
      </c>
      <c r="IY5" s="1159">
        <v>10.5</v>
      </c>
      <c r="IZ5" s="267">
        <v>10.5</v>
      </c>
      <c r="JA5" s="268">
        <v>10.5</v>
      </c>
      <c r="JB5" s="1159">
        <v>10.5</v>
      </c>
      <c r="JC5" s="1159">
        <v>10.5</v>
      </c>
      <c r="JD5" s="1159">
        <v>10.5</v>
      </c>
      <c r="JE5" s="1159">
        <v>10.5</v>
      </c>
      <c r="JF5" s="1159">
        <v>10.5</v>
      </c>
      <c r="JG5" s="1159">
        <v>10.5</v>
      </c>
      <c r="JH5" s="1159">
        <v>10.5</v>
      </c>
      <c r="JI5" s="1159">
        <v>10.5</v>
      </c>
      <c r="JJ5" s="1159">
        <v>10.5</v>
      </c>
      <c r="JK5" s="1159">
        <v>5</v>
      </c>
      <c r="JL5" s="1159"/>
      <c r="JM5" s="1159"/>
      <c r="JN5" s="1159"/>
      <c r="JO5" s="1159"/>
      <c r="JP5" s="1159"/>
      <c r="JQ5" s="1159"/>
      <c r="JR5" s="1159"/>
      <c r="JS5" s="1159"/>
      <c r="JT5" s="1159"/>
      <c r="JU5" s="1159"/>
      <c r="JV5" s="1159"/>
      <c r="JW5" s="1159"/>
      <c r="JX5" s="1159"/>
      <c r="JY5" s="1159">
        <v>5</v>
      </c>
      <c r="JZ5" s="1159">
        <v>10.5</v>
      </c>
      <c r="KA5" s="1159">
        <v>10.5</v>
      </c>
      <c r="KB5" s="1159">
        <v>10.5</v>
      </c>
      <c r="KC5" s="1159">
        <v>10.5</v>
      </c>
      <c r="KD5" s="267">
        <v>10.5</v>
      </c>
      <c r="KE5" s="268">
        <v>10.5</v>
      </c>
      <c r="KF5" s="1159">
        <v>10.5</v>
      </c>
      <c r="KG5" s="1159">
        <v>10.5</v>
      </c>
      <c r="KH5" s="1159">
        <v>10.5</v>
      </c>
      <c r="KI5" s="1159">
        <v>10.5</v>
      </c>
      <c r="KJ5" s="1159">
        <v>10.5</v>
      </c>
      <c r="KK5" s="1159">
        <v>10.5</v>
      </c>
      <c r="KL5" s="1159">
        <v>10.5</v>
      </c>
      <c r="KM5" s="1159">
        <v>5</v>
      </c>
      <c r="KN5" s="1184"/>
      <c r="KO5" s="1184"/>
      <c r="KP5" s="1184"/>
      <c r="KQ5" s="1184"/>
      <c r="KR5" s="1184"/>
      <c r="KS5" s="1184"/>
      <c r="KT5" s="1184"/>
      <c r="KU5" s="1159"/>
      <c r="KV5" s="1159"/>
      <c r="KW5" s="1159"/>
      <c r="KX5" s="1159"/>
      <c r="KY5" s="1159"/>
      <c r="KZ5" s="1159"/>
      <c r="LA5" s="1159">
        <v>5</v>
      </c>
      <c r="LB5" s="1159">
        <v>10.5</v>
      </c>
      <c r="LC5" s="1159">
        <v>10.5</v>
      </c>
      <c r="LD5" s="1159">
        <v>10.5</v>
      </c>
      <c r="LE5" s="1159">
        <v>10.5</v>
      </c>
      <c r="LF5" s="1159">
        <v>10.5</v>
      </c>
      <c r="LG5" s="1159">
        <v>10.5</v>
      </c>
      <c r="LH5" s="1159">
        <v>10.5</v>
      </c>
      <c r="LI5" s="267">
        <v>10.5</v>
      </c>
      <c r="LJ5" s="268">
        <v>10.5</v>
      </c>
      <c r="LK5" s="1159">
        <v>10.5</v>
      </c>
      <c r="LL5" s="1159">
        <v>10.5</v>
      </c>
      <c r="LM5" s="1159">
        <v>10.5</v>
      </c>
      <c r="LN5" s="1159">
        <v>10.5</v>
      </c>
      <c r="LO5" s="1159">
        <v>5</v>
      </c>
      <c r="LP5" s="1159"/>
      <c r="LQ5" s="1159"/>
      <c r="LR5" s="1159"/>
      <c r="LS5" s="1159"/>
      <c r="LT5" s="1159"/>
      <c r="LU5" s="1159"/>
      <c r="LV5" s="1159"/>
      <c r="LW5" s="1159"/>
      <c r="LX5" s="1159"/>
      <c r="LY5" s="1159"/>
      <c r="LZ5" s="1159"/>
      <c r="MA5" s="1159"/>
      <c r="MB5" s="1159"/>
      <c r="MC5" s="1159">
        <v>5</v>
      </c>
      <c r="MD5" s="1159">
        <v>10.5</v>
      </c>
      <c r="ME5" s="1159">
        <v>10.5</v>
      </c>
      <c r="MF5" s="1159">
        <v>10.5</v>
      </c>
      <c r="MG5" s="1159">
        <v>10.5</v>
      </c>
      <c r="MH5" s="1159">
        <v>10.5</v>
      </c>
      <c r="MI5" s="1159">
        <v>10.5</v>
      </c>
      <c r="MJ5" s="1159">
        <v>10.5</v>
      </c>
      <c r="MK5" s="1159">
        <v>10.5</v>
      </c>
      <c r="ML5" s="1159">
        <v>10.5</v>
      </c>
      <c r="MM5" s="267">
        <v>10.5</v>
      </c>
      <c r="MN5" s="268">
        <v>10.5</v>
      </c>
      <c r="MO5" s="1159">
        <v>10.5</v>
      </c>
      <c r="MP5" s="1159">
        <v>10.5</v>
      </c>
      <c r="MQ5" s="1159">
        <v>5</v>
      </c>
      <c r="MR5" s="1159"/>
      <c r="MS5" s="1159"/>
      <c r="MT5" s="1159"/>
      <c r="MU5" s="1159"/>
      <c r="MV5" s="1159"/>
      <c r="MW5" s="1159"/>
      <c r="MX5" s="1159"/>
      <c r="MY5" s="1159"/>
      <c r="MZ5" s="1159"/>
      <c r="NA5" s="1159"/>
      <c r="NB5" s="1159"/>
      <c r="NC5" s="1159"/>
      <c r="ND5" s="1159"/>
      <c r="NE5" s="1159">
        <v>5</v>
      </c>
      <c r="NF5" s="1159">
        <v>10.5</v>
      </c>
      <c r="NG5" s="1159">
        <v>10.5</v>
      </c>
      <c r="NH5" s="1159">
        <v>10.5</v>
      </c>
      <c r="NI5" s="1159">
        <v>10.5</v>
      </c>
      <c r="NJ5" s="1159">
        <v>10.5</v>
      </c>
      <c r="NK5" s="1159">
        <v>10.5</v>
      </c>
      <c r="NL5" s="1159">
        <v>10.5</v>
      </c>
      <c r="NM5" s="1159">
        <v>10.5</v>
      </c>
      <c r="NN5" s="1159">
        <v>10.5</v>
      </c>
      <c r="NO5" s="1159">
        <v>10.5</v>
      </c>
      <c r="NP5" s="1159">
        <v>10.5</v>
      </c>
      <c r="NQ5" s="1159">
        <v>10.5</v>
      </c>
      <c r="NR5" s="267">
        <v>10.5</v>
      </c>
      <c r="NS5" s="1159">
        <f t="shared" si="1"/>
        <v>1758</v>
      </c>
      <c r="NT5" s="693" t="s">
        <v>705</v>
      </c>
      <c r="NU5" s="318">
        <f>SUM(NS4:NS23)/2</f>
        <v>14143.5</v>
      </c>
      <c r="NV5" s="1159"/>
      <c r="NW5" s="1159"/>
      <c r="NX5" s="1159"/>
      <c r="NY5" s="1159"/>
      <c r="NZ5" s="1159"/>
      <c r="OA5" s="1159"/>
      <c r="OB5" s="1159"/>
      <c r="OC5" s="1159"/>
      <c r="OD5" s="1159"/>
      <c r="OE5" s="1159"/>
      <c r="OF5" s="1159"/>
      <c r="OG5" s="1159"/>
      <c r="OH5" s="1159"/>
      <c r="OI5" s="1159"/>
      <c r="OJ5" s="1159"/>
      <c r="OK5" s="1159"/>
      <c r="OL5" s="1159"/>
      <c r="OM5" s="1159"/>
      <c r="ON5" s="1159"/>
      <c r="OO5" s="1159"/>
      <c r="OP5" s="1159"/>
      <c r="OQ5" s="1159"/>
      <c r="OR5" s="1159"/>
      <c r="OS5" s="1159"/>
      <c r="OT5" s="1159"/>
      <c r="OU5" s="1159"/>
      <c r="OV5" s="1159"/>
      <c r="OW5" s="92"/>
    </row>
    <row r="6" spans="1:413" ht="15.75" x14ac:dyDescent="0.25">
      <c r="A6" s="1"/>
      <c r="B6" s="594" t="s">
        <v>839</v>
      </c>
      <c r="C6" s="598" t="str">
        <f>LEFT(B6,FIND(" ",B6))</f>
        <v xml:space="preserve">Клименко </v>
      </c>
      <c r="D6" s="596"/>
      <c r="E6" s="596"/>
      <c r="F6" s="597" t="s">
        <v>48</v>
      </c>
      <c r="G6" s="661">
        <v>5</v>
      </c>
      <c r="H6" s="591" t="s">
        <v>301</v>
      </c>
      <c r="I6" s="592"/>
      <c r="J6" s="368"/>
      <c r="K6" s="368"/>
      <c r="L6" s="368"/>
      <c r="M6" s="364"/>
      <c r="N6" s="364"/>
      <c r="O6" s="364"/>
      <c r="P6" s="364"/>
      <c r="Q6" s="268">
        <v>10.5</v>
      </c>
      <c r="R6" s="1159">
        <v>10.5</v>
      </c>
      <c r="S6" s="1159">
        <v>5</v>
      </c>
      <c r="T6" s="1159"/>
      <c r="U6" s="1159"/>
      <c r="V6" s="1159"/>
      <c r="W6" s="1159"/>
      <c r="X6" s="1159"/>
      <c r="Y6" s="1159"/>
      <c r="Z6" s="1159"/>
      <c r="AA6" s="1159"/>
      <c r="AB6" s="1159"/>
      <c r="AC6" s="1159"/>
      <c r="AD6" s="1159"/>
      <c r="AE6" s="1159"/>
      <c r="AF6" s="1159"/>
      <c r="AG6" s="1159">
        <v>5</v>
      </c>
      <c r="AH6" s="1159">
        <v>10.5</v>
      </c>
      <c r="AI6" s="1159">
        <v>10.5</v>
      </c>
      <c r="AJ6" s="1159">
        <v>10.5</v>
      </c>
      <c r="AK6" s="1159">
        <v>10.5</v>
      </c>
      <c r="AL6" s="1159">
        <v>10.5</v>
      </c>
      <c r="AM6" s="1159">
        <v>10.5</v>
      </c>
      <c r="AN6" s="1159">
        <v>10.5</v>
      </c>
      <c r="AO6" s="1159">
        <v>10.5</v>
      </c>
      <c r="AP6" s="1159">
        <v>10.5</v>
      </c>
      <c r="AQ6" s="1159">
        <v>10.5</v>
      </c>
      <c r="AR6" s="1159">
        <v>10.5</v>
      </c>
      <c r="AS6" s="1159">
        <v>10.5</v>
      </c>
      <c r="AT6" s="1159">
        <v>10.5</v>
      </c>
      <c r="AU6" s="1159">
        <v>5</v>
      </c>
      <c r="AV6" s="268"/>
      <c r="AW6" s="1159"/>
      <c r="AX6" s="1159"/>
      <c r="AY6" s="1159"/>
      <c r="AZ6" s="1159"/>
      <c r="BA6" s="1159"/>
      <c r="BB6" s="1159"/>
      <c r="BC6" s="1159"/>
      <c r="BD6" s="1159"/>
      <c r="BE6" s="1159"/>
      <c r="BF6" s="1159"/>
      <c r="BG6" s="1159"/>
      <c r="BH6" s="1159"/>
      <c r="BI6" s="1159">
        <v>5</v>
      </c>
      <c r="BJ6" s="1159">
        <v>10.5</v>
      </c>
      <c r="BK6" s="1159">
        <v>10.5</v>
      </c>
      <c r="BL6" s="1159">
        <v>10.5</v>
      </c>
      <c r="BM6" s="1159">
        <v>10.5</v>
      </c>
      <c r="BN6" s="1159">
        <v>10.5</v>
      </c>
      <c r="BO6" s="1159">
        <v>10.5</v>
      </c>
      <c r="BP6" s="1159">
        <v>10.5</v>
      </c>
      <c r="BQ6" s="1159">
        <v>10.5</v>
      </c>
      <c r="BR6" s="1159">
        <v>10.5</v>
      </c>
      <c r="BS6" s="1159">
        <v>10.5</v>
      </c>
      <c r="BT6" s="1159">
        <v>10.5</v>
      </c>
      <c r="BU6" s="1159">
        <v>10.5</v>
      </c>
      <c r="BV6" s="1159">
        <v>10.5</v>
      </c>
      <c r="BW6" s="1159">
        <v>5</v>
      </c>
      <c r="BX6" s="267"/>
      <c r="BY6" s="268"/>
      <c r="BZ6" s="1159"/>
      <c r="CA6" s="1159"/>
      <c r="CB6" s="1159"/>
      <c r="CC6" s="1159"/>
      <c r="CD6" s="1159"/>
      <c r="CE6" s="1159"/>
      <c r="CF6" s="1159"/>
      <c r="CG6" s="1159"/>
      <c r="CH6" s="1159"/>
      <c r="CI6" s="1159"/>
      <c r="CJ6" s="1159"/>
      <c r="CK6" s="1159">
        <v>5</v>
      </c>
      <c r="CL6" s="1159">
        <v>10.5</v>
      </c>
      <c r="CM6" s="1159">
        <v>10.5</v>
      </c>
      <c r="CN6" s="1159">
        <v>10.5</v>
      </c>
      <c r="CO6" s="1159">
        <v>10.5</v>
      </c>
      <c r="CP6" s="1159">
        <v>10.5</v>
      </c>
      <c r="CQ6" s="1159">
        <v>10.5</v>
      </c>
      <c r="CR6" s="1159">
        <v>10.5</v>
      </c>
      <c r="CS6" s="1159">
        <v>10.5</v>
      </c>
      <c r="CT6" s="1159">
        <v>10.5</v>
      </c>
      <c r="CU6" s="1159">
        <v>10.5</v>
      </c>
      <c r="CV6" s="1159">
        <v>10.5</v>
      </c>
      <c r="CW6" s="1159">
        <v>10.5</v>
      </c>
      <c r="CX6" s="1159">
        <v>10.5</v>
      </c>
      <c r="CY6" s="1159">
        <v>5</v>
      </c>
      <c r="CZ6" s="1159"/>
      <c r="DA6" s="1159"/>
      <c r="DB6" s="1159"/>
      <c r="DC6" s="267"/>
      <c r="DD6" s="268"/>
      <c r="DE6" s="1159"/>
      <c r="DF6" s="1159"/>
      <c r="DG6" s="1159"/>
      <c r="DH6" s="1159"/>
      <c r="DI6" s="1159"/>
      <c r="DJ6" s="1159"/>
      <c r="DK6" s="1159"/>
      <c r="DL6" s="1159"/>
      <c r="DM6" s="1159">
        <v>5</v>
      </c>
      <c r="DN6" s="1159">
        <v>10.5</v>
      </c>
      <c r="DO6" s="1159">
        <v>10.5</v>
      </c>
      <c r="DP6" s="1159">
        <v>10.5</v>
      </c>
      <c r="DQ6" s="1159">
        <v>10.5</v>
      </c>
      <c r="DR6" s="1159">
        <v>10.5</v>
      </c>
      <c r="DS6" s="1159">
        <v>10.5</v>
      </c>
      <c r="DT6" s="1159">
        <v>10.5</v>
      </c>
      <c r="DU6" s="1159">
        <v>10.5</v>
      </c>
      <c r="DV6" s="1159">
        <v>10.5</v>
      </c>
      <c r="DW6" s="1159">
        <v>10.5</v>
      </c>
      <c r="DX6" s="1159">
        <v>10.5</v>
      </c>
      <c r="DY6" s="1159">
        <v>10.5</v>
      </c>
      <c r="DZ6" s="1159">
        <v>10.5</v>
      </c>
      <c r="EA6" s="1159">
        <v>5</v>
      </c>
      <c r="EB6" s="1159"/>
      <c r="EC6" s="1159"/>
      <c r="ED6" s="1159"/>
      <c r="EE6" s="1159"/>
      <c r="EF6" s="1159"/>
      <c r="EG6" s="267"/>
      <c r="EH6" s="268"/>
      <c r="EI6" s="1159"/>
      <c r="EJ6" s="1159"/>
      <c r="EK6" s="1159"/>
      <c r="EL6" s="1159"/>
      <c r="EM6" s="1159"/>
      <c r="EN6" s="1159"/>
      <c r="EO6" s="1159">
        <v>5</v>
      </c>
      <c r="EP6" s="1159">
        <v>10.5</v>
      </c>
      <c r="EQ6" s="1159">
        <v>10.5</v>
      </c>
      <c r="ER6" s="1159">
        <v>10.5</v>
      </c>
      <c r="ES6" s="1159">
        <v>10.5</v>
      </c>
      <c r="ET6" s="1159">
        <v>10.5</v>
      </c>
      <c r="EU6" s="1159">
        <v>10.5</v>
      </c>
      <c r="EV6" s="1159">
        <v>10.5</v>
      </c>
      <c r="EW6" s="1159">
        <v>10.5</v>
      </c>
      <c r="EX6" s="1159">
        <v>10.5</v>
      </c>
      <c r="EY6" s="1159">
        <v>10.5</v>
      </c>
      <c r="EZ6" s="1159">
        <v>10.5</v>
      </c>
      <c r="FA6" s="1159">
        <v>10.5</v>
      </c>
      <c r="FB6" s="1159">
        <v>10.5</v>
      </c>
      <c r="FC6" s="1159">
        <v>5</v>
      </c>
      <c r="FD6" s="1159"/>
      <c r="FE6" s="1159"/>
      <c r="FF6" s="1159"/>
      <c r="FG6" s="1159"/>
      <c r="FH6" s="1159"/>
      <c r="FI6" s="1159"/>
      <c r="FJ6" s="1159"/>
      <c r="FK6" s="1159"/>
      <c r="FL6" s="267"/>
      <c r="FM6" s="268"/>
      <c r="FN6" s="1159"/>
      <c r="FO6" s="1159"/>
      <c r="FP6" s="1159"/>
      <c r="FQ6" s="1159">
        <v>5</v>
      </c>
      <c r="FR6" s="1159">
        <v>10.5</v>
      </c>
      <c r="FS6" s="1159">
        <v>10.5</v>
      </c>
      <c r="FT6" s="1159">
        <v>10.5</v>
      </c>
      <c r="FU6" s="1159">
        <v>10.5</v>
      </c>
      <c r="FV6" s="1159">
        <v>10.5</v>
      </c>
      <c r="FW6" s="1159">
        <v>10.5</v>
      </c>
      <c r="FX6" s="1159">
        <v>10.5</v>
      </c>
      <c r="FY6" s="1159">
        <v>10.5</v>
      </c>
      <c r="FZ6" s="1159">
        <v>10.5</v>
      </c>
      <c r="GA6" s="1159">
        <v>10.5</v>
      </c>
      <c r="GB6" s="1159">
        <v>10.5</v>
      </c>
      <c r="GC6" s="1159">
        <v>10.5</v>
      </c>
      <c r="GD6" s="1159">
        <v>10.5</v>
      </c>
      <c r="GE6" s="1159">
        <v>5</v>
      </c>
      <c r="GF6" s="1159"/>
      <c r="GG6" s="1159"/>
      <c r="GH6" s="1159"/>
      <c r="GI6" s="1159"/>
      <c r="GJ6" s="1159"/>
      <c r="GK6" s="1159"/>
      <c r="GL6" s="1159"/>
      <c r="GM6" s="1159"/>
      <c r="GN6" s="1159"/>
      <c r="GO6" s="1159"/>
      <c r="GP6" s="267"/>
      <c r="GQ6" s="268"/>
      <c r="GR6" s="1159"/>
      <c r="GS6" s="1159">
        <v>5</v>
      </c>
      <c r="GT6" s="1159">
        <v>10.5</v>
      </c>
      <c r="GU6" s="1159">
        <v>10.5</v>
      </c>
      <c r="GV6" s="1159">
        <v>10.5</v>
      </c>
      <c r="GW6" s="1159">
        <v>10.5</v>
      </c>
      <c r="GX6" s="1159">
        <v>10.5</v>
      </c>
      <c r="GY6" s="1159">
        <v>10.5</v>
      </c>
      <c r="GZ6" s="1159">
        <v>10.5</v>
      </c>
      <c r="HA6" s="1159">
        <v>10.5</v>
      </c>
      <c r="HB6" s="1159">
        <v>10.5</v>
      </c>
      <c r="HC6" s="1159">
        <v>10.5</v>
      </c>
      <c r="HD6" s="1159">
        <v>10.5</v>
      </c>
      <c r="HE6" s="1159">
        <v>10.5</v>
      </c>
      <c r="HF6" s="1159">
        <v>10.5</v>
      </c>
      <c r="HG6" s="1159">
        <v>5</v>
      </c>
      <c r="HH6" s="1159"/>
      <c r="HI6" s="1159"/>
      <c r="HJ6" s="1159"/>
      <c r="HK6" s="1159"/>
      <c r="HL6" s="1159"/>
      <c r="HM6" s="1159"/>
      <c r="HN6" s="1159"/>
      <c r="HO6" s="1159"/>
      <c r="HP6" s="1159"/>
      <c r="HQ6" s="1159"/>
      <c r="HR6" s="1159"/>
      <c r="HS6" s="1159"/>
      <c r="HT6" s="1159"/>
      <c r="HU6" s="267">
        <v>5</v>
      </c>
      <c r="HV6" s="268">
        <v>10.5</v>
      </c>
      <c r="HW6" s="1159">
        <v>10.5</v>
      </c>
      <c r="HX6" s="1159">
        <v>10.5</v>
      </c>
      <c r="HY6" s="1159">
        <v>10.5</v>
      </c>
      <c r="HZ6" s="1159">
        <v>10.5</v>
      </c>
      <c r="IA6" s="1159">
        <v>10.5</v>
      </c>
      <c r="IB6" s="1159">
        <v>10.5</v>
      </c>
      <c r="IC6" s="1159">
        <v>10.5</v>
      </c>
      <c r="ID6" s="1159">
        <v>10.5</v>
      </c>
      <c r="IE6" s="1159">
        <v>10.5</v>
      </c>
      <c r="IF6" s="1159">
        <v>10.5</v>
      </c>
      <c r="IG6" s="1159">
        <v>10.5</v>
      </c>
      <c r="IH6" s="1159">
        <v>10.5</v>
      </c>
      <c r="II6" s="1159">
        <v>5</v>
      </c>
      <c r="IJ6" s="1159"/>
      <c r="IK6" s="1159"/>
      <c r="IL6" s="1159"/>
      <c r="IM6" s="1159"/>
      <c r="IN6" s="1159"/>
      <c r="IO6" s="1159"/>
      <c r="IP6" s="1159"/>
      <c r="IQ6" s="1159"/>
      <c r="IR6" s="1159"/>
      <c r="IS6" s="1159"/>
      <c r="IT6" s="1159"/>
      <c r="IU6" s="1159"/>
      <c r="IV6" s="1159"/>
      <c r="IW6" s="1159">
        <v>5</v>
      </c>
      <c r="IX6" s="1159">
        <v>10.5</v>
      </c>
      <c r="IY6" s="1159">
        <v>10.5</v>
      </c>
      <c r="IZ6" s="267">
        <v>10.5</v>
      </c>
      <c r="JA6" s="268">
        <v>10.5</v>
      </c>
      <c r="JB6" s="1159">
        <v>10.5</v>
      </c>
      <c r="JC6" s="1159">
        <v>10.5</v>
      </c>
      <c r="JD6" s="1159">
        <v>10.5</v>
      </c>
      <c r="JE6" s="1159">
        <v>10.5</v>
      </c>
      <c r="JF6" s="1159">
        <v>10.5</v>
      </c>
      <c r="JG6" s="1159">
        <v>10.5</v>
      </c>
      <c r="JH6" s="1159">
        <v>10.5</v>
      </c>
      <c r="JI6" s="1159">
        <v>10.5</v>
      </c>
      <c r="JJ6" s="1159">
        <v>10.5</v>
      </c>
      <c r="JK6" s="1159">
        <v>5</v>
      </c>
      <c r="JL6" s="1159"/>
      <c r="JM6" s="1159"/>
      <c r="JN6" s="1159"/>
      <c r="JO6" s="1159"/>
      <c r="JP6" s="1159"/>
      <c r="JQ6" s="1159"/>
      <c r="JR6" s="1159"/>
      <c r="JS6" s="1159"/>
      <c r="JT6" s="1159"/>
      <c r="JU6" s="1159"/>
      <c r="JV6" s="1159"/>
      <c r="JW6" s="1159"/>
      <c r="JX6" s="1159"/>
      <c r="JY6" s="1159">
        <v>5</v>
      </c>
      <c r="JZ6" s="1159">
        <v>10.5</v>
      </c>
      <c r="KA6" s="1159">
        <v>10.5</v>
      </c>
      <c r="KB6" s="1159">
        <v>10.5</v>
      </c>
      <c r="KC6" s="1159">
        <v>10.5</v>
      </c>
      <c r="KD6" s="267">
        <v>10.5</v>
      </c>
      <c r="KE6" s="268">
        <v>10.5</v>
      </c>
      <c r="KF6" s="1159">
        <v>10.5</v>
      </c>
      <c r="KG6" s="1159">
        <v>10.5</v>
      </c>
      <c r="KH6" s="1159">
        <v>10.5</v>
      </c>
      <c r="KI6" s="1159">
        <v>10.5</v>
      </c>
      <c r="KJ6" s="1159">
        <v>10.5</v>
      </c>
      <c r="KK6" s="1159">
        <v>10.5</v>
      </c>
      <c r="KL6" s="1159">
        <v>10.5</v>
      </c>
      <c r="KM6" s="1159">
        <v>5</v>
      </c>
      <c r="KN6" s="1159"/>
      <c r="KO6" s="1159"/>
      <c r="KP6" s="1159"/>
      <c r="KQ6" s="1159"/>
      <c r="KR6" s="1159"/>
      <c r="KS6" s="1159"/>
      <c r="KT6" s="1159"/>
      <c r="KU6" s="1159"/>
      <c r="KV6" s="1159"/>
      <c r="KW6" s="1159"/>
      <c r="KX6" s="1159"/>
      <c r="KY6" s="1159"/>
      <c r="KZ6" s="1159"/>
      <c r="LA6" s="249" t="s">
        <v>379</v>
      </c>
      <c r="LB6" s="249" t="s">
        <v>379</v>
      </c>
      <c r="LC6" s="249" t="s">
        <v>379</v>
      </c>
      <c r="LD6" s="249" t="s">
        <v>379</v>
      </c>
      <c r="LE6" s="249" t="s">
        <v>379</v>
      </c>
      <c r="LF6" s="249" t="s">
        <v>379</v>
      </c>
      <c r="LG6" s="249" t="s">
        <v>379</v>
      </c>
      <c r="LH6" s="249" t="s">
        <v>379</v>
      </c>
      <c r="LI6" s="249" t="s">
        <v>379</v>
      </c>
      <c r="LJ6" s="249" t="s">
        <v>379</v>
      </c>
      <c r="LK6" s="249" t="s">
        <v>379</v>
      </c>
      <c r="LL6" s="249" t="s">
        <v>379</v>
      </c>
      <c r="LM6" s="249" t="s">
        <v>379</v>
      </c>
      <c r="LN6" s="249" t="s">
        <v>379</v>
      </c>
      <c r="LO6" s="249" t="s">
        <v>379</v>
      </c>
      <c r="LP6" s="249" t="s">
        <v>379</v>
      </c>
      <c r="LQ6" s="249" t="s">
        <v>379</v>
      </c>
      <c r="LR6" s="249" t="s">
        <v>379</v>
      </c>
      <c r="LS6" s="249" t="s">
        <v>379</v>
      </c>
      <c r="LT6" s="249" t="s">
        <v>379</v>
      </c>
      <c r="LU6" s="249" t="s">
        <v>379</v>
      </c>
      <c r="LV6" s="249" t="s">
        <v>379</v>
      </c>
      <c r="LW6" s="249" t="s">
        <v>379</v>
      </c>
      <c r="LX6" s="1159"/>
      <c r="LY6" s="1159"/>
      <c r="LZ6" s="1159"/>
      <c r="MA6" s="1159"/>
      <c r="MB6" s="1159"/>
      <c r="MC6" s="1159">
        <v>5</v>
      </c>
      <c r="MD6" s="1159">
        <v>10.5</v>
      </c>
      <c r="ME6" s="1159">
        <v>10.5</v>
      </c>
      <c r="MF6" s="1159">
        <v>10.5</v>
      </c>
      <c r="MG6" s="1159">
        <v>10.5</v>
      </c>
      <c r="MH6" s="1159">
        <v>10.5</v>
      </c>
      <c r="MI6" s="1159">
        <v>10.5</v>
      </c>
      <c r="MJ6" s="1159">
        <v>10.5</v>
      </c>
      <c r="MK6" s="1159">
        <v>10.5</v>
      </c>
      <c r="ML6" s="1159">
        <v>10.5</v>
      </c>
      <c r="MM6" s="267">
        <v>10.5</v>
      </c>
      <c r="MN6" s="268">
        <v>10.5</v>
      </c>
      <c r="MO6" s="1159">
        <v>10.5</v>
      </c>
      <c r="MP6" s="1159">
        <v>10.5</v>
      </c>
      <c r="MQ6" s="1159">
        <v>5</v>
      </c>
      <c r="MR6" s="1159"/>
      <c r="MS6" s="1159"/>
      <c r="MT6" s="1159"/>
      <c r="MU6" s="1159"/>
      <c r="MV6" s="1159"/>
      <c r="MW6" s="1159"/>
      <c r="MX6" s="1159"/>
      <c r="MY6" s="1159"/>
      <c r="MZ6" s="1159"/>
      <c r="NA6" s="1159"/>
      <c r="NB6" s="1159"/>
      <c r="NC6" s="1159"/>
      <c r="ND6" s="1159"/>
      <c r="NE6" s="1159">
        <v>5</v>
      </c>
      <c r="NF6" s="1159">
        <v>10.5</v>
      </c>
      <c r="NG6" s="1159">
        <v>10.5</v>
      </c>
      <c r="NH6" s="1159">
        <v>10.5</v>
      </c>
      <c r="NI6" s="1159">
        <v>10.5</v>
      </c>
      <c r="NJ6" s="1159">
        <v>10.5</v>
      </c>
      <c r="NK6" s="1159">
        <v>10.5</v>
      </c>
      <c r="NL6" s="1159">
        <v>10.5</v>
      </c>
      <c r="NM6" s="1159">
        <v>10.5</v>
      </c>
      <c r="NN6" s="1159">
        <v>10.5</v>
      </c>
      <c r="NO6" s="1159">
        <v>10.5</v>
      </c>
      <c r="NP6" s="1159">
        <v>10.5</v>
      </c>
      <c r="NQ6" s="1159">
        <v>10.5</v>
      </c>
      <c r="NR6" s="267">
        <v>10.5</v>
      </c>
      <c r="NS6" s="1159">
        <f t="shared" si="1"/>
        <v>1758</v>
      </c>
      <c r="NT6" s="1159" t="s">
        <v>706</v>
      </c>
      <c r="NU6" s="1159">
        <f>NU5/10.5</f>
        <v>1347</v>
      </c>
      <c r="NV6" s="1159"/>
      <c r="NW6" s="1159"/>
      <c r="NX6" s="1159"/>
      <c r="NY6" s="1159"/>
      <c r="NZ6" s="1159"/>
      <c r="OA6" s="1159"/>
      <c r="OB6" s="1159"/>
      <c r="OC6" s="1159"/>
      <c r="OD6" s="1159"/>
      <c r="OE6" s="1159"/>
      <c r="OF6" s="1159"/>
      <c r="OG6" s="1159"/>
      <c r="OH6" s="1159"/>
      <c r="OI6" s="1159"/>
      <c r="OJ6" s="1159"/>
      <c r="OK6" s="1159"/>
      <c r="OL6" s="1159"/>
      <c r="OM6" s="1159"/>
      <c r="ON6" s="1159"/>
      <c r="OO6" s="1159"/>
      <c r="OP6" s="1159"/>
      <c r="OQ6" s="1159"/>
      <c r="OR6" s="1159"/>
      <c r="OS6" s="1159"/>
      <c r="OT6" s="1159"/>
      <c r="OU6" s="1159"/>
      <c r="OV6" s="1159"/>
      <c r="OW6" s="92"/>
    </row>
    <row r="7" spans="1:413" ht="15.75" x14ac:dyDescent="0.25">
      <c r="A7" s="1"/>
      <c r="B7" s="594" t="s">
        <v>738</v>
      </c>
      <c r="C7" s="595" t="str">
        <f t="shared" si="0"/>
        <v xml:space="preserve">Тухтасинов </v>
      </c>
      <c r="D7" s="596">
        <v>2</v>
      </c>
      <c r="E7" s="596">
        <v>4</v>
      </c>
      <c r="F7" s="597" t="s">
        <v>48</v>
      </c>
      <c r="G7" s="659">
        <v>11</v>
      </c>
      <c r="H7" s="591" t="s">
        <v>301</v>
      </c>
      <c r="I7" s="592"/>
      <c r="J7" s="368">
        <v>1995</v>
      </c>
      <c r="K7" s="368" t="e">
        <f ca="1">SUM(#REF!:OFFSET(#REF!,0,DATEVALUE("31.12."&amp;(YEAR(TODAY())))-DATEVALUE("01.01."&amp;YEAR(TODAY()))))</f>
        <v>#REF!</v>
      </c>
      <c r="L7" s="368" t="e">
        <f ca="1">SUM(#REF!:OFFSET(#REF!,0,TODAY()-DATEVALUE("01.01."&amp;YEAR(TODAY()))))</f>
        <v>#REF!</v>
      </c>
      <c r="M7" s="364" t="e">
        <f ca="1">COUNTIF(#REF!:OFFSET(#REF!,0,TODAY()-DATEVALUE("01.01."&amp;YEAR(TODAY()))),$M$3)</f>
        <v>#REF!</v>
      </c>
      <c r="N7" s="364" t="e">
        <f ca="1">COUNTIFS(#REF!:OFFSET(#REF!,0,TODAY()-DATEVALUE("01.01."&amp;YEAR(TODAY()))),$N$3,#REF!:OFFSET(#REF!,0,TODAY()-DATEVALUE("01.01."&amp;YEAR(TODAY()))),"&lt;&gt;вс")</f>
        <v>#REF!</v>
      </c>
      <c r="O7" s="364" t="e">
        <f ca="1">COUNTIF(#REF!:OFFSET(#REF!,0,TODAY()-DATEVALUE("01.01."&amp;YEAR(TODAY()))),"БЛ")</f>
        <v>#REF!</v>
      </c>
      <c r="P7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7" s="268">
        <v>10.5</v>
      </c>
      <c r="R7" s="1159">
        <v>10.5</v>
      </c>
      <c r="S7" s="1159">
        <v>5</v>
      </c>
      <c r="T7" s="1159"/>
      <c r="U7" s="1159"/>
      <c r="V7" s="1159"/>
      <c r="W7" s="1159"/>
      <c r="X7" s="1159"/>
      <c r="Y7" s="1159"/>
      <c r="Z7" s="1159"/>
      <c r="AA7" s="1159"/>
      <c r="AB7" s="1159"/>
      <c r="AC7" s="1159"/>
      <c r="AD7" s="1159"/>
      <c r="AE7" s="1159"/>
      <c r="AF7" s="1159"/>
      <c r="AG7" s="1159">
        <v>5</v>
      </c>
      <c r="AH7" s="1159">
        <v>10.5</v>
      </c>
      <c r="AI7" s="1159">
        <v>10.5</v>
      </c>
      <c r="AJ7" s="1159">
        <v>10.5</v>
      </c>
      <c r="AK7" s="1159">
        <v>10.5</v>
      </c>
      <c r="AL7" s="1159">
        <v>10.5</v>
      </c>
      <c r="AM7" s="1159">
        <v>10.5</v>
      </c>
      <c r="AN7" s="1159">
        <v>10.5</v>
      </c>
      <c r="AO7" s="1159">
        <v>10.5</v>
      </c>
      <c r="AP7" s="1159">
        <v>10.5</v>
      </c>
      <c r="AQ7" s="1159">
        <v>10.5</v>
      </c>
      <c r="AR7" s="1159">
        <v>10.5</v>
      </c>
      <c r="AS7" s="1159">
        <v>10.5</v>
      </c>
      <c r="AT7" s="1159">
        <v>10.5</v>
      </c>
      <c r="AU7" s="1159">
        <v>5</v>
      </c>
      <c r="AV7" s="268"/>
      <c r="AW7" s="1159"/>
      <c r="AX7" s="1159"/>
      <c r="AY7" s="1159"/>
      <c r="AZ7" s="1159"/>
      <c r="BA7" s="1159"/>
      <c r="BB7" s="1159"/>
      <c r="BC7" s="1159"/>
      <c r="BD7" s="1159"/>
      <c r="BE7" s="1159"/>
      <c r="BF7" s="1159"/>
      <c r="BG7" s="1159"/>
      <c r="BH7" s="1159"/>
      <c r="BI7" s="1159">
        <v>5</v>
      </c>
      <c r="BJ7" s="1159">
        <v>10.5</v>
      </c>
      <c r="BK7" s="1159">
        <v>10.5</v>
      </c>
      <c r="BL7" s="1159">
        <v>10.5</v>
      </c>
      <c r="BM7" s="1159">
        <v>10.5</v>
      </c>
      <c r="BN7" s="1159">
        <v>10.5</v>
      </c>
      <c r="BO7" s="1159">
        <v>10.5</v>
      </c>
      <c r="BP7" s="1159">
        <v>10.5</v>
      </c>
      <c r="BQ7" s="1159">
        <v>10.5</v>
      </c>
      <c r="BR7" s="1159">
        <v>10.5</v>
      </c>
      <c r="BS7" s="1159">
        <v>10.5</v>
      </c>
      <c r="BT7" s="1159">
        <v>10.5</v>
      </c>
      <c r="BU7" s="1159">
        <v>10.5</v>
      </c>
      <c r="BV7" s="1159">
        <v>10.5</v>
      </c>
      <c r="BW7" s="1159">
        <v>5</v>
      </c>
      <c r="BX7" s="267"/>
      <c r="BY7" s="268"/>
      <c r="BZ7" s="1159"/>
      <c r="CA7" s="1159"/>
      <c r="CB7" s="1159"/>
      <c r="CC7" s="1159"/>
      <c r="CD7" s="1159"/>
      <c r="CE7" s="1159"/>
      <c r="CF7" s="1159"/>
      <c r="CG7" s="1159"/>
      <c r="CH7" s="1159"/>
      <c r="CI7" s="1159"/>
      <c r="CJ7" s="1159"/>
      <c r="CK7" s="1159">
        <v>5</v>
      </c>
      <c r="CL7" s="1159">
        <v>10.5</v>
      </c>
      <c r="CM7" s="1159">
        <v>10.5</v>
      </c>
      <c r="CN7" s="1159">
        <v>10.5</v>
      </c>
      <c r="CO7" s="1159">
        <v>10.5</v>
      </c>
      <c r="CP7" s="1159">
        <v>10.5</v>
      </c>
      <c r="CQ7" s="1159">
        <v>10.5</v>
      </c>
      <c r="CR7" s="1159">
        <v>10.5</v>
      </c>
      <c r="CS7" s="1159">
        <v>10.5</v>
      </c>
      <c r="CT7" s="1159">
        <v>10.5</v>
      </c>
      <c r="CU7" s="1159">
        <v>10.5</v>
      </c>
      <c r="CV7" s="1159">
        <v>10.5</v>
      </c>
      <c r="CW7" s="1159">
        <v>10.5</v>
      </c>
      <c r="CX7" s="1159">
        <v>10.5</v>
      </c>
      <c r="CY7" s="1159">
        <v>5</v>
      </c>
      <c r="CZ7" s="1159"/>
      <c r="DA7" s="1159"/>
      <c r="DB7" s="1159"/>
      <c r="DC7" s="267"/>
      <c r="DD7" s="268"/>
      <c r="DE7" s="1159"/>
      <c r="DF7" s="1159"/>
      <c r="DG7" s="1159"/>
      <c r="DH7" s="1159"/>
      <c r="DI7" s="1159"/>
      <c r="DJ7" s="1159"/>
      <c r="DK7" s="1159"/>
      <c r="DL7" s="1159"/>
      <c r="DM7" s="1159">
        <v>5</v>
      </c>
      <c r="DN7" s="1159">
        <v>10.5</v>
      </c>
      <c r="DO7" s="1159">
        <v>10.5</v>
      </c>
      <c r="DP7" s="1159">
        <v>10.5</v>
      </c>
      <c r="DQ7" s="1159">
        <v>10.5</v>
      </c>
      <c r="DR7" s="1159">
        <v>10.5</v>
      </c>
      <c r="DS7" s="1159">
        <v>10.5</v>
      </c>
      <c r="DT7" s="1159">
        <v>10.5</v>
      </c>
      <c r="DU7" s="1159">
        <v>10.5</v>
      </c>
      <c r="DV7" s="1159">
        <v>10.5</v>
      </c>
      <c r="DW7" s="1159">
        <v>10.5</v>
      </c>
      <c r="DX7" s="1159">
        <v>10.5</v>
      </c>
      <c r="DY7" s="1159">
        <v>10.5</v>
      </c>
      <c r="DZ7" s="1159">
        <v>10.5</v>
      </c>
      <c r="EA7" s="1159">
        <v>5</v>
      </c>
      <c r="EB7" s="1159"/>
      <c r="EC7" s="1159"/>
      <c r="ED7" s="1159"/>
      <c r="EE7" s="1159"/>
      <c r="EF7" s="1159"/>
      <c r="EG7" s="267"/>
      <c r="EH7" s="268"/>
      <c r="EI7" s="1159"/>
      <c r="EJ7" s="1159"/>
      <c r="EK7" s="1159"/>
      <c r="EL7" s="1159"/>
      <c r="EM7" s="1159"/>
      <c r="EN7" s="1159"/>
      <c r="EO7" s="1159">
        <v>5</v>
      </c>
      <c r="EP7" s="1159">
        <v>10.5</v>
      </c>
      <c r="EQ7" s="1159">
        <v>10.5</v>
      </c>
      <c r="ER7" s="1159">
        <v>10.5</v>
      </c>
      <c r="ES7" s="1159">
        <v>10.5</v>
      </c>
      <c r="ET7" s="1159">
        <v>10.5</v>
      </c>
      <c r="EU7" s="1159">
        <v>10.5</v>
      </c>
      <c r="EV7" s="1159">
        <v>10.5</v>
      </c>
      <c r="EW7" s="1159">
        <v>10.5</v>
      </c>
      <c r="EX7" s="1159">
        <v>10.5</v>
      </c>
      <c r="EY7" s="1159">
        <v>10.5</v>
      </c>
      <c r="EZ7" s="1159">
        <v>10.5</v>
      </c>
      <c r="FA7" s="1159">
        <v>10.5</v>
      </c>
      <c r="FB7" s="1159">
        <v>10.5</v>
      </c>
      <c r="FC7" s="1159">
        <v>5</v>
      </c>
      <c r="FD7" s="1159"/>
      <c r="FE7" s="1159"/>
      <c r="FF7" s="1159"/>
      <c r="FG7" s="1159"/>
      <c r="FH7" s="1159"/>
      <c r="FI7" s="1159"/>
      <c r="FJ7" s="1159"/>
      <c r="FK7" s="1159"/>
      <c r="FL7" s="267"/>
      <c r="FM7" s="268"/>
      <c r="FN7" s="1159"/>
      <c r="FO7" s="1159"/>
      <c r="FP7" s="1159"/>
      <c r="FQ7" s="1159">
        <v>5</v>
      </c>
      <c r="FR7" s="1159">
        <v>10.5</v>
      </c>
      <c r="FS7" s="1159">
        <v>10.5</v>
      </c>
      <c r="FT7" s="1159">
        <v>10.5</v>
      </c>
      <c r="FU7" s="1159">
        <v>10.5</v>
      </c>
      <c r="FV7" s="1159">
        <v>10.5</v>
      </c>
      <c r="FW7" s="1159">
        <v>10.5</v>
      </c>
      <c r="FX7" s="1159">
        <v>10.5</v>
      </c>
      <c r="FY7" s="1159">
        <v>10.5</v>
      </c>
      <c r="FZ7" s="1159">
        <v>10.5</v>
      </c>
      <c r="GA7" s="1159">
        <v>10.5</v>
      </c>
      <c r="GB7" s="1159">
        <v>10.5</v>
      </c>
      <c r="GC7" s="1159">
        <v>10.5</v>
      </c>
      <c r="GD7" s="1159">
        <v>10.5</v>
      </c>
      <c r="GE7" s="1159">
        <v>5</v>
      </c>
      <c r="GF7" s="1159"/>
      <c r="GG7" s="1159"/>
      <c r="GH7" s="1159"/>
      <c r="GI7" s="1159"/>
      <c r="GJ7" s="1159"/>
      <c r="GK7" s="1159"/>
      <c r="GL7" s="1159"/>
      <c r="GM7" s="1159"/>
      <c r="GN7" s="1159"/>
      <c r="GO7" s="1159"/>
      <c r="GP7" s="267"/>
      <c r="GQ7" s="268"/>
      <c r="GR7" s="1159"/>
      <c r="GS7" s="249" t="s">
        <v>379</v>
      </c>
      <c r="GT7" s="249" t="s">
        <v>379</v>
      </c>
      <c r="GU7" s="249" t="s">
        <v>379</v>
      </c>
      <c r="GV7" s="249" t="s">
        <v>379</v>
      </c>
      <c r="GW7" s="249" t="s">
        <v>379</v>
      </c>
      <c r="GX7" s="249" t="s">
        <v>379</v>
      </c>
      <c r="GY7" s="249" t="s">
        <v>379</v>
      </c>
      <c r="GZ7" s="249" t="s">
        <v>379</v>
      </c>
      <c r="HA7" s="249" t="s">
        <v>379</v>
      </c>
      <c r="HB7" s="249" t="s">
        <v>379</v>
      </c>
      <c r="HC7" s="249" t="s">
        <v>379</v>
      </c>
      <c r="HD7" s="249" t="s">
        <v>379</v>
      </c>
      <c r="HE7" s="249" t="s">
        <v>379</v>
      </c>
      <c r="HF7" s="249" t="s">
        <v>379</v>
      </c>
      <c r="HG7" s="249" t="s">
        <v>379</v>
      </c>
      <c r="HH7" s="249" t="s">
        <v>379</v>
      </c>
      <c r="HI7" s="249" t="s">
        <v>379</v>
      </c>
      <c r="HJ7" s="249" t="s">
        <v>379</v>
      </c>
      <c r="HK7" s="249" t="s">
        <v>379</v>
      </c>
      <c r="HL7" s="249" t="s">
        <v>379</v>
      </c>
      <c r="HM7" s="249" t="s">
        <v>379</v>
      </c>
      <c r="HN7" s="249" t="s">
        <v>379</v>
      </c>
      <c r="HO7" s="249" t="s">
        <v>379</v>
      </c>
      <c r="HP7" s="249" t="s">
        <v>379</v>
      </c>
      <c r="HQ7" s="249" t="s">
        <v>379</v>
      </c>
      <c r="HR7" s="249" t="s">
        <v>379</v>
      </c>
      <c r="HS7" s="1159"/>
      <c r="HT7" s="1159"/>
      <c r="HU7" s="267">
        <v>5</v>
      </c>
      <c r="HV7" s="268">
        <v>10.5</v>
      </c>
      <c r="HW7" s="1159">
        <v>10.5</v>
      </c>
      <c r="HX7" s="1159">
        <v>10.5</v>
      </c>
      <c r="HY7" s="1159">
        <v>10.5</v>
      </c>
      <c r="HZ7" s="1159">
        <v>10.5</v>
      </c>
      <c r="IA7" s="1159">
        <v>10.5</v>
      </c>
      <c r="IB7" s="1159">
        <v>10.5</v>
      </c>
      <c r="IC7" s="1159">
        <v>10.5</v>
      </c>
      <c r="ID7" s="1159">
        <v>10.5</v>
      </c>
      <c r="IE7" s="1159">
        <v>10.5</v>
      </c>
      <c r="IF7" s="1159">
        <v>10.5</v>
      </c>
      <c r="IG7" s="1159">
        <v>10.5</v>
      </c>
      <c r="IH7" s="1159">
        <v>10.5</v>
      </c>
      <c r="II7" s="1159">
        <v>5</v>
      </c>
      <c r="IJ7" s="1159"/>
      <c r="IK7" s="1159"/>
      <c r="IL7" s="1159"/>
      <c r="IM7" s="1159"/>
      <c r="IN7" s="1159"/>
      <c r="IO7" s="1159"/>
      <c r="IP7" s="1159"/>
      <c r="IQ7" s="1159"/>
      <c r="IR7" s="1159"/>
      <c r="IS7" s="1159"/>
      <c r="IT7" s="1159"/>
      <c r="IU7" s="1159"/>
      <c r="IV7" s="1159"/>
      <c r="IW7" s="1159">
        <v>5</v>
      </c>
      <c r="IX7" s="1159">
        <v>10.5</v>
      </c>
      <c r="IY7" s="1159">
        <v>10.5</v>
      </c>
      <c r="IZ7" s="267">
        <v>10.5</v>
      </c>
      <c r="JA7" s="268">
        <v>10.5</v>
      </c>
      <c r="JB7" s="1159">
        <v>10.5</v>
      </c>
      <c r="JC7" s="1159">
        <v>10.5</v>
      </c>
      <c r="JD7" s="1159">
        <v>10.5</v>
      </c>
      <c r="JE7" s="1159">
        <v>10.5</v>
      </c>
      <c r="JF7" s="1159">
        <v>10.5</v>
      </c>
      <c r="JG7" s="1159">
        <v>10.5</v>
      </c>
      <c r="JH7" s="1159">
        <v>10.5</v>
      </c>
      <c r="JI7" s="1159">
        <v>10.5</v>
      </c>
      <c r="JJ7" s="1159">
        <v>10.5</v>
      </c>
      <c r="JK7" s="1159">
        <v>5</v>
      </c>
      <c r="JL7" s="1159"/>
      <c r="JM7" s="1159"/>
      <c r="JN7" s="1159"/>
      <c r="JO7" s="1159"/>
      <c r="JP7" s="1159"/>
      <c r="JQ7" s="1159"/>
      <c r="JR7" s="1159"/>
      <c r="JS7" s="1159"/>
      <c r="JT7" s="1159"/>
      <c r="JU7" s="1159"/>
      <c r="JV7" s="1159"/>
      <c r="JW7" s="1159"/>
      <c r="JX7" s="1159"/>
      <c r="JY7" s="1159">
        <v>5</v>
      </c>
      <c r="JZ7" s="1159">
        <v>10.5</v>
      </c>
      <c r="KA7" s="1159">
        <v>10.5</v>
      </c>
      <c r="KB7" s="1159">
        <v>10.5</v>
      </c>
      <c r="KC7" s="1159">
        <v>10.5</v>
      </c>
      <c r="KD7" s="267">
        <v>10.5</v>
      </c>
      <c r="KE7" s="268">
        <v>10.5</v>
      </c>
      <c r="KF7" s="1159">
        <v>10.5</v>
      </c>
      <c r="KG7" s="1159">
        <v>10.5</v>
      </c>
      <c r="KH7" s="1159">
        <v>10.5</v>
      </c>
      <c r="KI7" s="1159">
        <v>10.5</v>
      </c>
      <c r="KJ7" s="1159">
        <v>10.5</v>
      </c>
      <c r="KK7" s="1159">
        <v>10.5</v>
      </c>
      <c r="KL7" s="1159">
        <v>10.5</v>
      </c>
      <c r="KM7" s="1159">
        <v>5</v>
      </c>
      <c r="KN7" s="1159"/>
      <c r="KO7" s="1159"/>
      <c r="KP7" s="1159"/>
      <c r="KQ7" s="1159"/>
      <c r="KR7" s="1159"/>
      <c r="KS7" s="1159"/>
      <c r="KT7" s="1159"/>
      <c r="KU7" s="1159"/>
      <c r="KV7" s="1159"/>
      <c r="KW7" s="1159"/>
      <c r="KX7" s="1159"/>
      <c r="KY7" s="1159"/>
      <c r="KZ7" s="1159"/>
      <c r="LA7" s="1159">
        <v>5</v>
      </c>
      <c r="LB7" s="1159">
        <v>10.5</v>
      </c>
      <c r="LC7" s="1159">
        <v>10.5</v>
      </c>
      <c r="LD7" s="1159">
        <v>10.5</v>
      </c>
      <c r="LE7" s="1159">
        <v>10.5</v>
      </c>
      <c r="LF7" s="1159">
        <v>10.5</v>
      </c>
      <c r="LG7" s="1159">
        <v>10.5</v>
      </c>
      <c r="LH7" s="1159">
        <v>10.5</v>
      </c>
      <c r="LI7" s="267">
        <v>10.5</v>
      </c>
      <c r="LJ7" s="268">
        <v>10.5</v>
      </c>
      <c r="LK7" s="1159">
        <v>10.5</v>
      </c>
      <c r="LL7" s="1159">
        <v>10.5</v>
      </c>
      <c r="LM7" s="1159">
        <v>10.5</v>
      </c>
      <c r="LN7" s="1159">
        <v>10.5</v>
      </c>
      <c r="LO7" s="1159">
        <v>5</v>
      </c>
      <c r="LP7" s="1159"/>
      <c r="LQ7" s="1159"/>
      <c r="LR7" s="1159"/>
      <c r="LS7" s="1159"/>
      <c r="LT7" s="1159"/>
      <c r="LU7" s="1159"/>
      <c r="LV7" s="1159"/>
      <c r="LW7" s="1159"/>
      <c r="LX7" s="1159"/>
      <c r="LY7" s="1159"/>
      <c r="LZ7" s="1159"/>
      <c r="MA7" s="1159"/>
      <c r="MB7" s="1159"/>
      <c r="MC7" s="1159">
        <v>5</v>
      </c>
      <c r="MD7" s="1159">
        <v>10.5</v>
      </c>
      <c r="ME7" s="1159">
        <v>10.5</v>
      </c>
      <c r="MF7" s="1159">
        <v>10.5</v>
      </c>
      <c r="MG7" s="1159">
        <v>10.5</v>
      </c>
      <c r="MH7" s="1159">
        <v>10.5</v>
      </c>
      <c r="MI7" s="1159">
        <v>10.5</v>
      </c>
      <c r="MJ7" s="1159">
        <v>10.5</v>
      </c>
      <c r="MK7" s="1159">
        <v>10.5</v>
      </c>
      <c r="ML7" s="1159">
        <v>10.5</v>
      </c>
      <c r="MM7" s="267">
        <v>10.5</v>
      </c>
      <c r="MN7" s="268">
        <v>10.5</v>
      </c>
      <c r="MO7" s="1159">
        <v>10.5</v>
      </c>
      <c r="MP7" s="1159">
        <v>10.5</v>
      </c>
      <c r="MQ7" s="1159">
        <v>5</v>
      </c>
      <c r="MR7" s="1159"/>
      <c r="MS7" s="1159"/>
      <c r="MT7" s="1159"/>
      <c r="MU7" s="1159"/>
      <c r="MV7" s="1159"/>
      <c r="MW7" s="1159"/>
      <c r="MX7" s="1159"/>
      <c r="MY7" s="1159"/>
      <c r="MZ7" s="1159"/>
      <c r="NA7" s="1159"/>
      <c r="NB7" s="1159"/>
      <c r="NC7" s="1159"/>
      <c r="ND7" s="1159"/>
      <c r="NE7" s="1159">
        <v>5</v>
      </c>
      <c r="NF7" s="1159">
        <v>10.5</v>
      </c>
      <c r="NG7" s="1159">
        <v>10.5</v>
      </c>
      <c r="NH7" s="1159">
        <v>10.5</v>
      </c>
      <c r="NI7" s="1159">
        <v>10.5</v>
      </c>
      <c r="NJ7" s="1159">
        <v>10.5</v>
      </c>
      <c r="NK7" s="1159">
        <v>10.5</v>
      </c>
      <c r="NL7" s="1159">
        <v>10.5</v>
      </c>
      <c r="NM7" s="1159">
        <v>10.5</v>
      </c>
      <c r="NN7" s="1159">
        <v>10.5</v>
      </c>
      <c r="NO7" s="1159">
        <v>10.5</v>
      </c>
      <c r="NP7" s="1159">
        <v>10.5</v>
      </c>
      <c r="NQ7" s="1159">
        <v>10.5</v>
      </c>
      <c r="NR7" s="267">
        <v>10.5</v>
      </c>
      <c r="NS7" s="1159">
        <f t="shared" si="1"/>
        <v>1758</v>
      </c>
      <c r="NT7" s="1159"/>
      <c r="NU7" s="1159"/>
      <c r="NV7" s="1159"/>
      <c r="NW7" s="1159"/>
      <c r="NX7" s="1159"/>
      <c r="NY7" s="1159"/>
      <c r="NZ7" s="1159"/>
      <c r="OA7" s="1159"/>
      <c r="OB7" s="1159"/>
      <c r="OC7" s="1159"/>
      <c r="OD7" s="1159"/>
      <c r="OE7" s="1159"/>
      <c r="OF7" s="1159"/>
      <c r="OG7" s="1159"/>
      <c r="OH7" s="1159"/>
      <c r="OI7" s="1159"/>
      <c r="OJ7" s="1159"/>
      <c r="OK7" s="1159"/>
      <c r="OL7" s="1159"/>
      <c r="OM7" s="1159"/>
      <c r="ON7" s="1159"/>
      <c r="OO7" s="1159"/>
      <c r="OP7" s="1159"/>
      <c r="OQ7" s="1159"/>
      <c r="OR7" s="1159"/>
      <c r="OS7" s="1159"/>
      <c r="OT7" s="1159"/>
      <c r="OU7" s="1159"/>
      <c r="OV7" s="1159"/>
      <c r="OW7" s="92"/>
    </row>
    <row r="8" spans="1:413" ht="15.75" x14ac:dyDescent="0.25">
      <c r="A8" s="1161"/>
      <c r="B8" s="774" t="s">
        <v>68</v>
      </c>
      <c r="C8" s="598" t="str">
        <f t="shared" si="0"/>
        <v xml:space="preserve">Отомуродов </v>
      </c>
      <c r="D8" s="596">
        <v>7</v>
      </c>
      <c r="E8" s="596">
        <v>1</v>
      </c>
      <c r="F8" s="597" t="s">
        <v>51</v>
      </c>
      <c r="G8" s="659">
        <v>18</v>
      </c>
      <c r="H8" s="601" t="s">
        <v>302</v>
      </c>
      <c r="I8" s="592"/>
      <c r="J8" s="368">
        <v>1995</v>
      </c>
      <c r="K8" s="368" t="e">
        <f ca="1">SUM(#REF!:OFFSET(#REF!,0,DATEVALUE("31.12."&amp;(YEAR(TODAY())))-DATEVALUE("01.01."&amp;YEAR(TODAY()))))</f>
        <v>#REF!</v>
      </c>
      <c r="L8" s="368" t="e">
        <f ca="1">SUM(#REF!:OFFSET(#REF!,0,TODAY()-DATEVALUE("01.01."&amp;YEAR(TODAY()))))</f>
        <v>#REF!</v>
      </c>
      <c r="M8" s="364" t="e">
        <f ca="1">COUNTIF(#REF!:OFFSET(#REF!,0,TODAY()-DATEVALUE("01.01."&amp;YEAR(TODAY()))),$M$3)</f>
        <v>#REF!</v>
      </c>
      <c r="N8" s="364" t="e">
        <f ca="1">COUNTIFS(#REF!:OFFSET(#REF!,0,TODAY()-DATEVALUE("01.01."&amp;YEAR(TODAY()))),$N$3,#REF!:OFFSET(#REF!,0,TODAY()-DATEVALUE("01.01."&amp;YEAR(TODAY()))),"&lt;&gt;вс")</f>
        <v>#REF!</v>
      </c>
      <c r="O8" s="364" t="e">
        <f ca="1">COUNTIF(#REF!:OFFSET(#REF!,0,TODAY()-DATEVALUE("01.01."&amp;YEAR(TODAY()))),"БЛ")</f>
        <v>#REF!</v>
      </c>
      <c r="P8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8" s="268"/>
      <c r="R8" s="1159"/>
      <c r="S8" s="1159">
        <v>5</v>
      </c>
      <c r="T8" s="1159">
        <v>10.5</v>
      </c>
      <c r="U8" s="1159">
        <v>10.5</v>
      </c>
      <c r="V8" s="1159">
        <v>10.5</v>
      </c>
      <c r="W8" s="1159">
        <v>10.5</v>
      </c>
      <c r="X8" s="1159">
        <v>10.5</v>
      </c>
      <c r="Y8" s="1159">
        <v>10.5</v>
      </c>
      <c r="Z8" s="1159">
        <v>10.5</v>
      </c>
      <c r="AA8" s="1159">
        <v>10.5</v>
      </c>
      <c r="AB8" s="1159">
        <v>10.5</v>
      </c>
      <c r="AC8" s="1159">
        <v>10.5</v>
      </c>
      <c r="AD8" s="1159">
        <v>10.5</v>
      </c>
      <c r="AE8" s="1159">
        <v>10.5</v>
      </c>
      <c r="AF8" s="1159">
        <v>10.5</v>
      </c>
      <c r="AG8" s="1159">
        <v>5</v>
      </c>
      <c r="AH8" s="65"/>
      <c r="AI8" s="65"/>
      <c r="AJ8" s="65"/>
      <c r="AK8" s="65"/>
      <c r="AL8" s="65"/>
      <c r="AM8" s="65"/>
      <c r="AN8" s="65"/>
      <c r="AO8" s="1159"/>
      <c r="AP8" s="1159"/>
      <c r="AQ8" s="1159"/>
      <c r="AR8" s="1159"/>
      <c r="AS8" s="1159"/>
      <c r="AT8" s="1159"/>
      <c r="AU8" s="1159">
        <v>5</v>
      </c>
      <c r="AV8" s="268">
        <v>10.5</v>
      </c>
      <c r="AW8" s="1159">
        <v>10.5</v>
      </c>
      <c r="AX8" s="1159">
        <v>10.5</v>
      </c>
      <c r="AY8" s="1159">
        <v>10.5</v>
      </c>
      <c r="AZ8" s="1159">
        <v>10.5</v>
      </c>
      <c r="BA8" s="1159">
        <v>10.5</v>
      </c>
      <c r="BB8" s="1159">
        <v>10.5</v>
      </c>
      <c r="BC8" s="1159">
        <v>10.5</v>
      </c>
      <c r="BD8" s="1159">
        <v>10.5</v>
      </c>
      <c r="BE8" s="1159">
        <v>10.5</v>
      </c>
      <c r="BF8" s="1159">
        <v>10.5</v>
      </c>
      <c r="BG8" s="1159">
        <v>10.5</v>
      </c>
      <c r="BH8" s="1159">
        <v>10.5</v>
      </c>
      <c r="BI8" s="1159">
        <v>5</v>
      </c>
      <c r="BJ8" s="38"/>
      <c r="BK8" s="38"/>
      <c r="BL8" s="38"/>
      <c r="BM8" s="38"/>
      <c r="BN8" s="38"/>
      <c r="BO8" s="38"/>
      <c r="BP8" s="1159"/>
      <c r="BQ8" s="1159"/>
      <c r="BR8" s="1159"/>
      <c r="BS8" s="1159"/>
      <c r="BT8" s="1159"/>
      <c r="BU8" s="1159"/>
      <c r="BV8" s="1159"/>
      <c r="BW8" s="1159">
        <v>5</v>
      </c>
      <c r="BX8" s="267">
        <v>10.5</v>
      </c>
      <c r="BY8" s="268">
        <v>10.5</v>
      </c>
      <c r="BZ8" s="1159">
        <v>10.5</v>
      </c>
      <c r="CA8" s="1159">
        <v>10.5</v>
      </c>
      <c r="CB8" s="1159">
        <v>10.5</v>
      </c>
      <c r="CC8" s="1159">
        <v>10.5</v>
      </c>
      <c r="CD8" s="1159">
        <v>10.5</v>
      </c>
      <c r="CE8" s="1159">
        <v>10.5</v>
      </c>
      <c r="CF8" s="1159">
        <v>10.5</v>
      </c>
      <c r="CG8" s="1159">
        <v>10.5</v>
      </c>
      <c r="CH8" s="1159">
        <v>10.5</v>
      </c>
      <c r="CI8" s="1159">
        <v>10.5</v>
      </c>
      <c r="CJ8" s="1159">
        <v>10.5</v>
      </c>
      <c r="CK8" s="1159">
        <v>5</v>
      </c>
      <c r="CL8" s="1159"/>
      <c r="CM8" s="1159"/>
      <c r="CN8" s="1159"/>
      <c r="CO8" s="1159"/>
      <c r="CP8" s="1159"/>
      <c r="CQ8" s="1159"/>
      <c r="CR8" s="1159"/>
      <c r="CS8" s="1159"/>
      <c r="CT8" s="1159"/>
      <c r="CU8" s="1159"/>
      <c r="CV8" s="1159"/>
      <c r="CW8" s="1159"/>
      <c r="CX8" s="1159"/>
      <c r="CY8" s="1159">
        <v>5</v>
      </c>
      <c r="CZ8" s="1159">
        <v>10.5</v>
      </c>
      <c r="DA8" s="1159">
        <v>10.5</v>
      </c>
      <c r="DB8" s="1159">
        <v>10.5</v>
      </c>
      <c r="DC8" s="267">
        <v>10.5</v>
      </c>
      <c r="DD8" s="268">
        <v>10.5</v>
      </c>
      <c r="DE8" s="1159">
        <v>10.5</v>
      </c>
      <c r="DF8" s="1159">
        <v>10.5</v>
      </c>
      <c r="DG8" s="1159">
        <v>10.5</v>
      </c>
      <c r="DH8" s="1159">
        <v>10.5</v>
      </c>
      <c r="DI8" s="1159">
        <v>10.5</v>
      </c>
      <c r="DJ8" s="1159">
        <v>10.5</v>
      </c>
      <c r="DK8" s="1159">
        <v>10.5</v>
      </c>
      <c r="DL8" s="1159">
        <v>10.5</v>
      </c>
      <c r="DM8" s="1159">
        <v>5</v>
      </c>
      <c r="DN8" s="1159"/>
      <c r="DO8" s="1159"/>
      <c r="DP8" s="1159"/>
      <c r="DQ8" s="1159"/>
      <c r="DR8" s="1159"/>
      <c r="DS8" s="1159"/>
      <c r="DT8" s="1159"/>
      <c r="DU8" s="1159"/>
      <c r="DV8" s="1159"/>
      <c r="DW8" s="1159"/>
      <c r="DX8" s="1159"/>
      <c r="DY8" s="1159"/>
      <c r="DZ8" s="1159"/>
      <c r="EA8" s="1159">
        <v>5</v>
      </c>
      <c r="EB8" s="1159">
        <v>10.5</v>
      </c>
      <c r="EC8" s="1159">
        <v>10.5</v>
      </c>
      <c r="ED8" s="1159">
        <v>10.5</v>
      </c>
      <c r="EE8" s="1159">
        <v>10.5</v>
      </c>
      <c r="EF8" s="1159">
        <v>10.5</v>
      </c>
      <c r="EG8" s="267">
        <v>10.5</v>
      </c>
      <c r="EH8" s="268">
        <v>10.5</v>
      </c>
      <c r="EI8" s="1159">
        <v>10.5</v>
      </c>
      <c r="EJ8" s="1159">
        <v>10.5</v>
      </c>
      <c r="EK8" s="1159">
        <v>10.5</v>
      </c>
      <c r="EL8" s="1159">
        <v>10.5</v>
      </c>
      <c r="EM8" s="1159">
        <v>10.5</v>
      </c>
      <c r="EN8" s="1159">
        <v>10.5</v>
      </c>
      <c r="EO8" s="1159">
        <v>5</v>
      </c>
      <c r="EP8" s="1159"/>
      <c r="EQ8" s="1159"/>
      <c r="ER8" s="1159"/>
      <c r="ES8" s="1159"/>
      <c r="ET8" s="1159"/>
      <c r="EU8" s="1159"/>
      <c r="EV8" s="1159"/>
      <c r="EW8" s="1159"/>
      <c r="EX8" s="1159"/>
      <c r="EY8" s="1159"/>
      <c r="EZ8" s="1159"/>
      <c r="FA8" s="1159"/>
      <c r="FB8" s="1159"/>
      <c r="FC8" s="1159">
        <v>5</v>
      </c>
      <c r="FD8" s="1159">
        <v>10.5</v>
      </c>
      <c r="FE8" s="1159">
        <v>10.5</v>
      </c>
      <c r="FF8" s="1159">
        <v>10.5</v>
      </c>
      <c r="FG8" s="1159">
        <v>10.5</v>
      </c>
      <c r="FH8" s="1159">
        <v>10.5</v>
      </c>
      <c r="FI8" s="1159">
        <v>10.5</v>
      </c>
      <c r="FJ8" s="1159">
        <v>10.5</v>
      </c>
      <c r="FK8" s="1159">
        <v>10.5</v>
      </c>
      <c r="FL8" s="267">
        <v>10.5</v>
      </c>
      <c r="FM8" s="268">
        <v>10.5</v>
      </c>
      <c r="FN8" s="1159">
        <v>10.5</v>
      </c>
      <c r="FO8" s="1159">
        <v>10.5</v>
      </c>
      <c r="FP8" s="1159">
        <v>10.5</v>
      </c>
      <c r="FQ8" s="1159">
        <v>5</v>
      </c>
      <c r="FR8" s="1159"/>
      <c r="FS8" s="1159"/>
      <c r="FT8" s="1159"/>
      <c r="FU8" s="1159"/>
      <c r="FV8" s="1159"/>
      <c r="FW8" s="1159"/>
      <c r="FX8" s="1159"/>
      <c r="FY8" s="1159"/>
      <c r="FZ8" s="1159"/>
      <c r="GA8" s="1159"/>
      <c r="GB8" s="1159"/>
      <c r="GC8" s="1159"/>
      <c r="GD8" s="1159"/>
      <c r="GE8" s="1159">
        <v>5</v>
      </c>
      <c r="GF8" s="1159">
        <v>10.5</v>
      </c>
      <c r="GG8" s="1159">
        <v>10.5</v>
      </c>
      <c r="GH8" s="1159">
        <v>10.5</v>
      </c>
      <c r="GI8" s="1159">
        <v>10.5</v>
      </c>
      <c r="GJ8" s="1159">
        <v>10.5</v>
      </c>
      <c r="GK8" s="1159">
        <v>10.5</v>
      </c>
      <c r="GL8" s="1159">
        <v>10.5</v>
      </c>
      <c r="GM8" s="1159">
        <v>10.5</v>
      </c>
      <c r="GN8" s="1159">
        <v>10.5</v>
      </c>
      <c r="GO8" s="1159">
        <v>10.5</v>
      </c>
      <c r="GP8" s="267">
        <v>10.5</v>
      </c>
      <c r="GQ8" s="268">
        <v>10.5</v>
      </c>
      <c r="GR8" s="1159">
        <v>10.5</v>
      </c>
      <c r="GS8" s="1159">
        <v>5</v>
      </c>
      <c r="GT8" s="1159"/>
      <c r="GU8" s="1159"/>
      <c r="GV8" s="1159"/>
      <c r="GW8" s="1159"/>
      <c r="GX8" s="1159"/>
      <c r="GY8" s="1159"/>
      <c r="GZ8" s="1159"/>
      <c r="HA8" s="1159"/>
      <c r="HB8" s="1159"/>
      <c r="HC8" s="1159"/>
      <c r="HD8" s="1159"/>
      <c r="HE8" s="1159"/>
      <c r="HF8" s="1159"/>
      <c r="HG8" s="1159">
        <v>5</v>
      </c>
      <c r="HH8" s="1159">
        <v>10.5</v>
      </c>
      <c r="HI8" s="1159">
        <v>10.5</v>
      </c>
      <c r="HJ8" s="1159">
        <v>10.5</v>
      </c>
      <c r="HK8" s="1159">
        <v>10.5</v>
      </c>
      <c r="HL8" s="1159">
        <v>10.5</v>
      </c>
      <c r="HM8" s="1159">
        <v>10.5</v>
      </c>
      <c r="HN8" s="1159">
        <v>10.5</v>
      </c>
      <c r="HO8" s="1159">
        <v>10.5</v>
      </c>
      <c r="HP8" s="1159">
        <v>10.5</v>
      </c>
      <c r="HQ8" s="1159">
        <v>10.5</v>
      </c>
      <c r="HR8" s="1159">
        <v>10.5</v>
      </c>
      <c r="HS8" s="1159">
        <v>10.5</v>
      </c>
      <c r="HT8" s="1159">
        <v>10.5</v>
      </c>
      <c r="HU8" s="267">
        <v>5</v>
      </c>
      <c r="HV8" s="268"/>
      <c r="HW8" s="1159"/>
      <c r="HX8" s="1159"/>
      <c r="HY8" s="1159"/>
      <c r="HZ8" s="1159"/>
      <c r="IA8" s="1159"/>
      <c r="IB8" s="1159"/>
      <c r="IC8" s="1159"/>
      <c r="ID8" s="1159"/>
      <c r="IE8" s="1159"/>
      <c r="IF8" s="1159"/>
      <c r="IG8" s="1159"/>
      <c r="IH8" s="1159"/>
      <c r="II8" s="249" t="s">
        <v>379</v>
      </c>
      <c r="IJ8" s="249" t="s">
        <v>379</v>
      </c>
      <c r="IK8" s="249" t="s">
        <v>379</v>
      </c>
      <c r="IL8" s="249" t="s">
        <v>379</v>
      </c>
      <c r="IM8" s="249" t="s">
        <v>379</v>
      </c>
      <c r="IN8" s="249" t="s">
        <v>379</v>
      </c>
      <c r="IO8" s="249" t="s">
        <v>379</v>
      </c>
      <c r="IP8" s="249" t="s">
        <v>379</v>
      </c>
      <c r="IQ8" s="249" t="s">
        <v>379</v>
      </c>
      <c r="IR8" s="249" t="s">
        <v>379</v>
      </c>
      <c r="IS8" s="249" t="s">
        <v>379</v>
      </c>
      <c r="IT8" s="249" t="s">
        <v>379</v>
      </c>
      <c r="IU8" s="249" t="s">
        <v>379</v>
      </c>
      <c r="IV8" s="249" t="s">
        <v>379</v>
      </c>
      <c r="IW8" s="249" t="s">
        <v>379</v>
      </c>
      <c r="IX8" s="249" t="s">
        <v>379</v>
      </c>
      <c r="IY8" s="249" t="s">
        <v>379</v>
      </c>
      <c r="IZ8" s="249" t="s">
        <v>379</v>
      </c>
      <c r="JA8" s="249" t="s">
        <v>379</v>
      </c>
      <c r="JB8" s="249" t="s">
        <v>379</v>
      </c>
      <c r="JC8" s="249" t="s">
        <v>379</v>
      </c>
      <c r="JD8" s="249" t="s">
        <v>379</v>
      </c>
      <c r="JE8" s="249" t="s">
        <v>379</v>
      </c>
      <c r="JF8" s="249" t="s">
        <v>379</v>
      </c>
      <c r="JG8" s="249" t="s">
        <v>379</v>
      </c>
      <c r="JH8" s="249" t="s">
        <v>379</v>
      </c>
      <c r="JI8" s="249" t="s">
        <v>379</v>
      </c>
      <c r="JJ8" s="249" t="s">
        <v>379</v>
      </c>
      <c r="JK8" s="249" t="s">
        <v>379</v>
      </c>
      <c r="JL8" s="1159">
        <v>10.5</v>
      </c>
      <c r="JM8" s="1159">
        <v>10.5</v>
      </c>
      <c r="JN8" s="1159">
        <v>10.5</v>
      </c>
      <c r="JO8" s="1159">
        <v>10.5</v>
      </c>
      <c r="JP8" s="1159">
        <v>10.5</v>
      </c>
      <c r="JQ8" s="1159">
        <v>10.5</v>
      </c>
      <c r="JR8" s="1159">
        <v>10.5</v>
      </c>
      <c r="JS8" s="1159">
        <v>10.5</v>
      </c>
      <c r="JT8" s="1159">
        <v>10.5</v>
      </c>
      <c r="JU8" s="1159">
        <v>10.5</v>
      </c>
      <c r="JV8" s="1159">
        <v>10.5</v>
      </c>
      <c r="JW8" s="1159">
        <v>10.5</v>
      </c>
      <c r="JX8" s="1159">
        <v>10.5</v>
      </c>
      <c r="JY8" s="1159">
        <v>5</v>
      </c>
      <c r="JZ8" s="1159"/>
      <c r="KA8" s="1159"/>
      <c r="KB8" s="1159"/>
      <c r="KC8" s="1159"/>
      <c r="KD8" s="267"/>
      <c r="KE8" s="268"/>
      <c r="KF8" s="1159"/>
      <c r="KG8" s="1159"/>
      <c r="KH8" s="1159"/>
      <c r="KI8" s="1159"/>
      <c r="KJ8" s="1159"/>
      <c r="KK8" s="1159"/>
      <c r="KL8" s="1159"/>
      <c r="KM8" s="1159">
        <v>5</v>
      </c>
      <c r="KN8" s="1159">
        <v>10.5</v>
      </c>
      <c r="KO8" s="1159">
        <v>10.5</v>
      </c>
      <c r="KP8" s="1159">
        <v>10.5</v>
      </c>
      <c r="KQ8" s="1159">
        <v>10.5</v>
      </c>
      <c r="KR8" s="1159">
        <v>10.5</v>
      </c>
      <c r="KS8" s="1159">
        <v>10.5</v>
      </c>
      <c r="KT8" s="1159">
        <v>10.5</v>
      </c>
      <c r="KU8" s="1159">
        <v>10.5</v>
      </c>
      <c r="KV8" s="1159">
        <v>10.5</v>
      </c>
      <c r="KW8" s="1159">
        <v>10.5</v>
      </c>
      <c r="KX8" s="1159">
        <v>10.5</v>
      </c>
      <c r="KY8" s="1159">
        <v>10.5</v>
      </c>
      <c r="KZ8" s="1159">
        <v>10.5</v>
      </c>
      <c r="LA8" s="1159">
        <v>5</v>
      </c>
      <c r="LB8" s="1159"/>
      <c r="LC8" s="1159"/>
      <c r="LD8" s="1159"/>
      <c r="LE8" s="1159"/>
      <c r="LF8" s="1159"/>
      <c r="LG8" s="1159"/>
      <c r="LH8" s="1159"/>
      <c r="LI8" s="267"/>
      <c r="LJ8" s="268"/>
      <c r="LK8" s="1159"/>
      <c r="LL8" s="1159"/>
      <c r="LM8" s="1159"/>
      <c r="LN8" s="1159"/>
      <c r="LO8" s="1159">
        <v>5</v>
      </c>
      <c r="LP8" s="1159">
        <v>10.5</v>
      </c>
      <c r="LQ8" s="1159">
        <v>10.5</v>
      </c>
      <c r="LR8" s="1159">
        <v>10.5</v>
      </c>
      <c r="LS8" s="1159">
        <v>10.5</v>
      </c>
      <c r="LT8" s="1159">
        <v>10.5</v>
      </c>
      <c r="LU8" s="1159">
        <v>10.5</v>
      </c>
      <c r="LV8" s="1159">
        <v>10.5</v>
      </c>
      <c r="LW8" s="1159">
        <v>10.5</v>
      </c>
      <c r="LX8" s="1159">
        <v>10.5</v>
      </c>
      <c r="LY8" s="1159">
        <v>10.5</v>
      </c>
      <c r="LZ8" s="1159">
        <v>10.5</v>
      </c>
      <c r="MA8" s="1159">
        <v>10.5</v>
      </c>
      <c r="MB8" s="1159">
        <v>10.5</v>
      </c>
      <c r="MC8" s="1159">
        <v>5</v>
      </c>
      <c r="MD8" s="1159"/>
      <c r="ME8" s="1159"/>
      <c r="MF8" s="1159"/>
      <c r="MG8" s="1159"/>
      <c r="MH8" s="1159"/>
      <c r="MI8" s="1159"/>
      <c r="MJ8" s="1159"/>
      <c r="MK8" s="1159"/>
      <c r="ML8" s="1159"/>
      <c r="MM8" s="267"/>
      <c r="MN8" s="268"/>
      <c r="MO8" s="1159"/>
      <c r="MP8" s="1159"/>
      <c r="MQ8" s="1159">
        <v>5</v>
      </c>
      <c r="MR8" s="1159">
        <v>10.5</v>
      </c>
      <c r="MS8" s="1159">
        <v>10.5</v>
      </c>
      <c r="MT8" s="1159">
        <v>10.5</v>
      </c>
      <c r="MU8" s="1159">
        <v>10.5</v>
      </c>
      <c r="MV8" s="1159">
        <v>10.5</v>
      </c>
      <c r="MW8" s="1159">
        <v>10.5</v>
      </c>
      <c r="MX8" s="1159">
        <v>10.5</v>
      </c>
      <c r="MY8" s="1159">
        <v>10.5</v>
      </c>
      <c r="MZ8" s="1159">
        <v>10.5</v>
      </c>
      <c r="NA8" s="1159">
        <v>10.5</v>
      </c>
      <c r="NB8" s="1159">
        <v>10.5</v>
      </c>
      <c r="NC8" s="1159">
        <v>10.5</v>
      </c>
      <c r="ND8" s="1159">
        <v>10.5</v>
      </c>
      <c r="NE8" s="1159">
        <v>5</v>
      </c>
      <c r="NF8" s="1159"/>
      <c r="NG8" s="1159"/>
      <c r="NH8" s="1159"/>
      <c r="NI8" s="1159"/>
      <c r="NJ8" s="1159"/>
      <c r="NK8" s="1159"/>
      <c r="NL8" s="1159"/>
      <c r="NM8" s="1159"/>
      <c r="NN8" s="1159"/>
      <c r="NO8" s="1159"/>
      <c r="NP8" s="1159"/>
      <c r="NQ8" s="83"/>
      <c r="NR8" s="84"/>
      <c r="NS8" s="1159">
        <f t="shared" si="1"/>
        <v>1753</v>
      </c>
      <c r="NT8" s="1159"/>
      <c r="NU8" s="1159"/>
      <c r="NV8" s="1159"/>
      <c r="NW8" s="1159"/>
      <c r="NX8" s="1159"/>
      <c r="NY8" s="1159"/>
      <c r="NZ8" s="1159"/>
      <c r="OA8" s="1159"/>
      <c r="OB8" s="1159"/>
      <c r="OC8" s="1159"/>
      <c r="OD8" s="1159"/>
      <c r="OE8" s="1159"/>
      <c r="OF8" s="1159"/>
      <c r="OG8" s="1159"/>
      <c r="OH8" s="1159"/>
      <c r="OI8" s="1159"/>
      <c r="OJ8" s="1159"/>
      <c r="OK8" s="1159"/>
      <c r="OL8" s="1159"/>
      <c r="OM8" s="1159"/>
      <c r="ON8" s="1159"/>
      <c r="OO8" s="1159"/>
      <c r="OP8" s="1159"/>
      <c r="OQ8" s="1159"/>
      <c r="OR8" s="1159"/>
      <c r="OS8" s="1159"/>
      <c r="OT8" s="1159"/>
      <c r="OU8" s="1159"/>
      <c r="OV8" s="1159"/>
      <c r="OW8"/>
    </row>
    <row r="9" spans="1:413" ht="15.75" customHeight="1" x14ac:dyDescent="0.25">
      <c r="A9" s="1"/>
      <c r="B9" s="600" t="s">
        <v>737</v>
      </c>
      <c r="C9" s="595" t="str">
        <f t="shared" si="0"/>
        <v xml:space="preserve">Шайдуллов </v>
      </c>
      <c r="D9" s="596">
        <v>4</v>
      </c>
      <c r="E9" s="596">
        <v>3</v>
      </c>
      <c r="F9" s="597" t="s">
        <v>48</v>
      </c>
      <c r="G9" s="659">
        <v>11</v>
      </c>
      <c r="H9" s="601" t="s">
        <v>302</v>
      </c>
      <c r="I9" s="592"/>
      <c r="J9" s="368">
        <v>1995</v>
      </c>
      <c r="K9" s="368" t="e">
        <f ca="1">SUM(#REF!:OFFSET(#REF!,0,DATEVALUE("31.12."&amp;(YEAR(TODAY())))-DATEVALUE("01.01."&amp;YEAR(TODAY()))))</f>
        <v>#REF!</v>
      </c>
      <c r="L9" s="368" t="e">
        <f ca="1">SUM(#REF!:OFFSET(#REF!,0,TODAY()-DATEVALUE("01.01."&amp;YEAR(TODAY()))))</f>
        <v>#REF!</v>
      </c>
      <c r="M9" s="364" t="e">
        <f ca="1">COUNTIF(#REF!:OFFSET(#REF!,0,TODAY()-DATEVALUE("01.01."&amp;YEAR(TODAY()))),$M$3)</f>
        <v>#REF!</v>
      </c>
      <c r="N9" s="364" t="e">
        <f ca="1">COUNTIFS(#REF!:OFFSET(#REF!,0,TODAY()-DATEVALUE("01.01."&amp;YEAR(TODAY()))),$N$3,#REF!:OFFSET(#REF!,0,TODAY()-DATEVALUE("01.01."&amp;YEAR(TODAY()))),"&lt;&gt;вс")</f>
        <v>#REF!</v>
      </c>
      <c r="O9" s="364" t="e">
        <f ca="1">COUNTIF(#REF!:OFFSET(#REF!,0,TODAY()-DATEVALUE("01.01."&amp;YEAR(TODAY()))),"БЛ")</f>
        <v>#REF!</v>
      </c>
      <c r="P9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9" s="268"/>
      <c r="R9" s="1159"/>
      <c r="S9" s="1159">
        <v>5</v>
      </c>
      <c r="T9" s="1159">
        <v>10.5</v>
      </c>
      <c r="U9" s="1159">
        <v>10.5</v>
      </c>
      <c r="V9" s="1159">
        <v>10.5</v>
      </c>
      <c r="W9" s="1159">
        <v>10.5</v>
      </c>
      <c r="X9" s="1159">
        <v>10.5</v>
      </c>
      <c r="Y9" s="1159">
        <v>10.5</v>
      </c>
      <c r="Z9" s="1159">
        <v>10.5</v>
      </c>
      <c r="AA9" s="1159">
        <v>10.5</v>
      </c>
      <c r="AB9" s="1159">
        <v>10.5</v>
      </c>
      <c r="AC9" s="1159">
        <v>10.5</v>
      </c>
      <c r="AD9" s="1159">
        <v>10.5</v>
      </c>
      <c r="AE9" s="1159">
        <v>10.5</v>
      </c>
      <c r="AF9" s="1159">
        <v>10.5</v>
      </c>
      <c r="AG9" s="1159">
        <v>5</v>
      </c>
      <c r="AH9" s="1159"/>
      <c r="AI9" s="1159"/>
      <c r="AJ9" s="1159"/>
      <c r="AK9" s="1159"/>
      <c r="AL9" s="1159"/>
      <c r="AM9" s="1159"/>
      <c r="AN9" s="1159"/>
      <c r="AO9" s="1159"/>
      <c r="AP9" s="1159"/>
      <c r="AQ9" s="1159"/>
      <c r="AR9" s="1159"/>
      <c r="AS9" s="1159"/>
      <c r="AT9" s="1159"/>
      <c r="AU9" s="1159">
        <v>5</v>
      </c>
      <c r="AV9" s="268">
        <v>10.5</v>
      </c>
      <c r="AW9" s="1159">
        <v>10.5</v>
      </c>
      <c r="AX9" s="1159">
        <v>10.5</v>
      </c>
      <c r="AY9" s="1159">
        <v>10.5</v>
      </c>
      <c r="AZ9" s="1159">
        <v>10.5</v>
      </c>
      <c r="BA9" s="1159">
        <v>10.5</v>
      </c>
      <c r="BB9" s="1159">
        <v>10.5</v>
      </c>
      <c r="BC9" s="1159">
        <v>10.5</v>
      </c>
      <c r="BD9" s="1159">
        <v>10.5</v>
      </c>
      <c r="BE9" s="1159">
        <v>10.5</v>
      </c>
      <c r="BF9" s="1159">
        <v>10.5</v>
      </c>
      <c r="BG9" s="1159">
        <v>10.5</v>
      </c>
      <c r="BH9" s="1159">
        <v>10.5</v>
      </c>
      <c r="BI9" s="1159">
        <v>5</v>
      </c>
      <c r="BJ9" s="1159"/>
      <c r="BK9" s="1159"/>
      <c r="BL9" s="1159"/>
      <c r="BM9" s="1159"/>
      <c r="BN9" s="1159"/>
      <c r="BO9" s="1159"/>
      <c r="BP9" s="1159"/>
      <c r="BQ9" s="1159"/>
      <c r="BR9" s="1159"/>
      <c r="BS9" s="1159"/>
      <c r="BT9" s="1159"/>
      <c r="BU9" s="1159"/>
      <c r="BV9" s="1159"/>
      <c r="BW9" s="1159">
        <v>5</v>
      </c>
      <c r="BX9" s="267">
        <v>10.5</v>
      </c>
      <c r="BY9" s="268">
        <v>10.5</v>
      </c>
      <c r="BZ9" s="1159">
        <v>10.5</v>
      </c>
      <c r="CA9" s="1159">
        <v>10.5</v>
      </c>
      <c r="CB9" s="1159">
        <v>10.5</v>
      </c>
      <c r="CC9" s="1159">
        <v>10.5</v>
      </c>
      <c r="CD9" s="1159">
        <v>10.5</v>
      </c>
      <c r="CE9" s="1159">
        <v>10.5</v>
      </c>
      <c r="CF9" s="1159">
        <v>10.5</v>
      </c>
      <c r="CG9" s="1159">
        <v>10.5</v>
      </c>
      <c r="CH9" s="1159">
        <v>10.5</v>
      </c>
      <c r="CI9" s="1159">
        <v>10.5</v>
      </c>
      <c r="CJ9" s="1159">
        <v>10.5</v>
      </c>
      <c r="CK9" s="1159">
        <v>5</v>
      </c>
      <c r="CL9" s="1159"/>
      <c r="CM9" s="1159"/>
      <c r="CN9" s="1159"/>
      <c r="CO9" s="1159"/>
      <c r="CP9" s="1159"/>
      <c r="CQ9" s="1159"/>
      <c r="CR9" s="1159"/>
      <c r="CS9" s="1159"/>
      <c r="CT9" s="1159"/>
      <c r="CU9" s="1159"/>
      <c r="CV9" s="1159"/>
      <c r="CW9" s="1159"/>
      <c r="CX9" s="1159"/>
      <c r="CY9" s="1159">
        <v>5</v>
      </c>
      <c r="CZ9" s="1159">
        <v>10.5</v>
      </c>
      <c r="DA9" s="1159">
        <v>10.5</v>
      </c>
      <c r="DB9" s="1159">
        <v>10.5</v>
      </c>
      <c r="DC9" s="267">
        <v>10.5</v>
      </c>
      <c r="DD9" s="268">
        <v>10.5</v>
      </c>
      <c r="DE9" s="1159">
        <v>10.5</v>
      </c>
      <c r="DF9" s="1159">
        <v>10.5</v>
      </c>
      <c r="DG9" s="1159">
        <v>10.5</v>
      </c>
      <c r="DH9" s="1159">
        <v>10.5</v>
      </c>
      <c r="DI9" s="1159">
        <v>10.5</v>
      </c>
      <c r="DJ9" s="1159">
        <v>10.5</v>
      </c>
      <c r="DK9" s="1159">
        <v>10.5</v>
      </c>
      <c r="DL9" s="1159">
        <v>10.5</v>
      </c>
      <c r="DM9" s="1159">
        <v>5</v>
      </c>
      <c r="DN9" s="1159"/>
      <c r="DO9" s="1159"/>
      <c r="DP9" s="1159"/>
      <c r="DQ9" s="1159"/>
      <c r="DR9" s="1159"/>
      <c r="DS9" s="1159"/>
      <c r="DT9" s="1159"/>
      <c r="DU9" s="1159"/>
      <c r="DV9" s="1159"/>
      <c r="DW9" s="1159"/>
      <c r="DX9" s="1159"/>
      <c r="DY9" s="1159"/>
      <c r="DZ9" s="1159"/>
      <c r="EA9" s="1159">
        <v>5</v>
      </c>
      <c r="EB9" s="1159">
        <v>10.5</v>
      </c>
      <c r="EC9" s="1159">
        <v>10.5</v>
      </c>
      <c r="ED9" s="1159">
        <v>10.5</v>
      </c>
      <c r="EE9" s="1159">
        <v>10.5</v>
      </c>
      <c r="EF9" s="1159">
        <v>10.5</v>
      </c>
      <c r="EG9" s="267">
        <v>10.5</v>
      </c>
      <c r="EH9" s="268">
        <v>10.5</v>
      </c>
      <c r="EI9" s="1159">
        <v>10.5</v>
      </c>
      <c r="EJ9" s="1159">
        <v>10.5</v>
      </c>
      <c r="EK9" s="1159">
        <v>10.5</v>
      </c>
      <c r="EL9" s="1159">
        <v>10.5</v>
      </c>
      <c r="EM9" s="1159">
        <v>10.5</v>
      </c>
      <c r="EN9" s="1159">
        <v>10.5</v>
      </c>
      <c r="EO9" s="1159">
        <v>5</v>
      </c>
      <c r="EP9" s="1159"/>
      <c r="EQ9" s="1159"/>
      <c r="ER9" s="1159"/>
      <c r="ES9" s="1159"/>
      <c r="ET9" s="1159"/>
      <c r="EU9" s="1159"/>
      <c r="EV9" s="1159"/>
      <c r="EW9" s="1159"/>
      <c r="EX9" s="1159"/>
      <c r="EY9" s="1159"/>
      <c r="EZ9" s="1159"/>
      <c r="FA9" s="1159"/>
      <c r="FB9" s="1159"/>
      <c r="FC9" s="1159">
        <v>5</v>
      </c>
      <c r="FD9" s="1159">
        <v>10.5</v>
      </c>
      <c r="FE9" s="1159">
        <v>10.5</v>
      </c>
      <c r="FF9" s="1159">
        <v>10.5</v>
      </c>
      <c r="FG9" s="1159">
        <v>10.5</v>
      </c>
      <c r="FH9" s="1159">
        <v>10.5</v>
      </c>
      <c r="FI9" s="1159">
        <v>10.5</v>
      </c>
      <c r="FJ9" s="1159">
        <v>10.5</v>
      </c>
      <c r="FK9" s="1159">
        <v>10.5</v>
      </c>
      <c r="FL9" s="267">
        <v>10.5</v>
      </c>
      <c r="FM9" s="268">
        <v>10.5</v>
      </c>
      <c r="FN9" s="1159">
        <v>10.5</v>
      </c>
      <c r="FO9" s="1159">
        <v>10.5</v>
      </c>
      <c r="FP9" s="1159">
        <v>10.5</v>
      </c>
      <c r="FQ9" s="1159">
        <v>5</v>
      </c>
      <c r="FR9" s="1159"/>
      <c r="FS9" s="1159"/>
      <c r="FT9" s="1159"/>
      <c r="FU9" s="1159"/>
      <c r="FV9" s="1159"/>
      <c r="FW9" s="1159"/>
      <c r="FX9" s="1159"/>
      <c r="FY9" s="1159"/>
      <c r="FZ9" s="1159"/>
      <c r="GA9" s="1159"/>
      <c r="GB9" s="1159"/>
      <c r="GC9" s="1159"/>
      <c r="GD9" s="1159"/>
      <c r="GE9" s="249" t="s">
        <v>379</v>
      </c>
      <c r="GF9" s="249" t="s">
        <v>379</v>
      </c>
      <c r="GG9" s="249" t="s">
        <v>379</v>
      </c>
      <c r="GH9" s="249" t="s">
        <v>379</v>
      </c>
      <c r="GI9" s="249" t="s">
        <v>379</v>
      </c>
      <c r="GJ9" s="249" t="s">
        <v>379</v>
      </c>
      <c r="GK9" s="249" t="s">
        <v>379</v>
      </c>
      <c r="GL9" s="249" t="s">
        <v>379</v>
      </c>
      <c r="GM9" s="249" t="s">
        <v>379</v>
      </c>
      <c r="GN9" s="249" t="s">
        <v>379</v>
      </c>
      <c r="GO9" s="249" t="s">
        <v>379</v>
      </c>
      <c r="GP9" s="249" t="s">
        <v>379</v>
      </c>
      <c r="GQ9" s="249" t="s">
        <v>379</v>
      </c>
      <c r="GR9" s="249" t="s">
        <v>379</v>
      </c>
      <c r="GS9" s="249" t="s">
        <v>379</v>
      </c>
      <c r="GT9" s="249" t="s">
        <v>379</v>
      </c>
      <c r="GU9" s="249" t="s">
        <v>379</v>
      </c>
      <c r="GV9" s="249" t="s">
        <v>379</v>
      </c>
      <c r="GW9" s="249" t="s">
        <v>379</v>
      </c>
      <c r="GX9" s="249" t="s">
        <v>379</v>
      </c>
      <c r="GY9" s="249" t="s">
        <v>379</v>
      </c>
      <c r="GZ9" s="249" t="s">
        <v>379</v>
      </c>
      <c r="HA9" s="249" t="s">
        <v>379</v>
      </c>
      <c r="HB9" s="249" t="s">
        <v>379</v>
      </c>
      <c r="HC9" s="249" t="s">
        <v>379</v>
      </c>
      <c r="HD9" s="249" t="s">
        <v>379</v>
      </c>
      <c r="HE9" s="249" t="s">
        <v>379</v>
      </c>
      <c r="HF9" s="249" t="s">
        <v>379</v>
      </c>
      <c r="HG9" s="1159">
        <v>5</v>
      </c>
      <c r="HH9" s="1159">
        <v>10.5</v>
      </c>
      <c r="HI9" s="1159">
        <v>10.5</v>
      </c>
      <c r="HJ9" s="1159">
        <v>10.5</v>
      </c>
      <c r="HK9" s="1159">
        <v>10.5</v>
      </c>
      <c r="HL9" s="1159">
        <v>10.5</v>
      </c>
      <c r="HM9" s="1159">
        <v>10.5</v>
      </c>
      <c r="HN9" s="1159">
        <v>10.5</v>
      </c>
      <c r="HO9" s="1159">
        <v>10.5</v>
      </c>
      <c r="HP9" s="1159">
        <v>10.5</v>
      </c>
      <c r="HQ9" s="1159">
        <v>10.5</v>
      </c>
      <c r="HR9" s="1159">
        <v>10.5</v>
      </c>
      <c r="HS9" s="1159">
        <v>10.5</v>
      </c>
      <c r="HT9" s="1159">
        <v>10.5</v>
      </c>
      <c r="HU9" s="267">
        <v>5</v>
      </c>
      <c r="HV9" s="268"/>
      <c r="HW9" s="1159"/>
      <c r="HX9" s="1159"/>
      <c r="HY9" s="1159"/>
      <c r="HZ9" s="1159"/>
      <c r="IA9" s="1159"/>
      <c r="IB9" s="1159"/>
      <c r="IC9" s="1159"/>
      <c r="ID9" s="1159"/>
      <c r="IE9" s="1159"/>
      <c r="IF9" s="1159"/>
      <c r="IG9" s="1159"/>
      <c r="IH9" s="1159"/>
      <c r="II9" s="1159">
        <v>5</v>
      </c>
      <c r="IJ9" s="1159">
        <v>10.5</v>
      </c>
      <c r="IK9" s="1159">
        <v>10.5</v>
      </c>
      <c r="IL9" s="1159">
        <v>10.5</v>
      </c>
      <c r="IM9" s="1159">
        <v>10.5</v>
      </c>
      <c r="IN9" s="1159">
        <v>10.5</v>
      </c>
      <c r="IO9" s="1159">
        <v>10.5</v>
      </c>
      <c r="IP9" s="1159">
        <v>10.5</v>
      </c>
      <c r="IQ9" s="1159">
        <v>10.5</v>
      </c>
      <c r="IR9" s="1159">
        <v>10.5</v>
      </c>
      <c r="IS9" s="1159">
        <v>10.5</v>
      </c>
      <c r="IT9" s="1159">
        <v>10.5</v>
      </c>
      <c r="IU9" s="1159">
        <v>10.5</v>
      </c>
      <c r="IV9" s="1159">
        <v>10.5</v>
      </c>
      <c r="IW9" s="1159">
        <v>5</v>
      </c>
      <c r="IX9" s="1159"/>
      <c r="IY9" s="1159"/>
      <c r="IZ9" s="267"/>
      <c r="JA9" s="268"/>
      <c r="JB9" s="1159"/>
      <c r="JC9" s="1159"/>
      <c r="JD9" s="1159"/>
      <c r="JE9" s="1159"/>
      <c r="JF9" s="1159"/>
      <c r="JG9" s="1159"/>
      <c r="JH9" s="1159"/>
      <c r="JI9" s="1159"/>
      <c r="JJ9" s="1159"/>
      <c r="JK9" s="1159">
        <v>5</v>
      </c>
      <c r="JL9" s="1159">
        <v>10.5</v>
      </c>
      <c r="JM9" s="1159">
        <v>10.5</v>
      </c>
      <c r="JN9" s="1159">
        <v>10.5</v>
      </c>
      <c r="JO9" s="1159">
        <v>10.5</v>
      </c>
      <c r="JP9" s="1159">
        <v>10.5</v>
      </c>
      <c r="JQ9" s="1159">
        <v>10.5</v>
      </c>
      <c r="JR9" s="1159">
        <v>10.5</v>
      </c>
      <c r="JS9" s="1159">
        <v>10.5</v>
      </c>
      <c r="JT9" s="1159">
        <v>10.5</v>
      </c>
      <c r="JU9" s="1159">
        <v>10.5</v>
      </c>
      <c r="JV9" s="1159">
        <v>10.5</v>
      </c>
      <c r="JW9" s="1159">
        <v>10.5</v>
      </c>
      <c r="JX9" s="1159">
        <v>10.5</v>
      </c>
      <c r="JY9" s="1159">
        <v>5</v>
      </c>
      <c r="JZ9" s="1159"/>
      <c r="KA9" s="1159"/>
      <c r="KB9" s="1159"/>
      <c r="KC9" s="1159"/>
      <c r="KD9" s="267"/>
      <c r="KE9" s="268"/>
      <c r="KF9" s="1159"/>
      <c r="KG9" s="1159"/>
      <c r="KH9" s="1159"/>
      <c r="KI9" s="1159"/>
      <c r="KJ9" s="1159"/>
      <c r="KK9" s="1159"/>
      <c r="KL9" s="1159"/>
      <c r="KM9" s="1159">
        <v>5</v>
      </c>
      <c r="KN9" s="1159">
        <v>10.5</v>
      </c>
      <c r="KO9" s="1159">
        <v>10.5</v>
      </c>
      <c r="KP9" s="1159">
        <v>10.5</v>
      </c>
      <c r="KQ9" s="1159">
        <v>10.5</v>
      </c>
      <c r="KR9" s="1159">
        <v>10.5</v>
      </c>
      <c r="KS9" s="1159">
        <v>10.5</v>
      </c>
      <c r="KT9" s="1159">
        <v>10.5</v>
      </c>
      <c r="KU9" s="1159">
        <v>10.5</v>
      </c>
      <c r="KV9" s="1159">
        <v>10.5</v>
      </c>
      <c r="KW9" s="1159">
        <v>10.5</v>
      </c>
      <c r="KX9" s="1159">
        <v>10.5</v>
      </c>
      <c r="KY9" s="1159">
        <v>10.5</v>
      </c>
      <c r="KZ9" s="1159">
        <v>10.5</v>
      </c>
      <c r="LA9" s="1159">
        <v>5</v>
      </c>
      <c r="LB9" s="1159"/>
      <c r="LC9" s="1159"/>
      <c r="LD9" s="1159"/>
      <c r="LE9" s="1159"/>
      <c r="LF9" s="1159"/>
      <c r="LG9" s="1159"/>
      <c r="LH9" s="1159"/>
      <c r="LI9" s="267"/>
      <c r="LJ9" s="268"/>
      <c r="LK9" s="1159"/>
      <c r="LL9" s="1159"/>
      <c r="LM9" s="1159"/>
      <c r="LN9" s="1159"/>
      <c r="LO9" s="1159">
        <v>5</v>
      </c>
      <c r="LP9" s="1159">
        <v>10.5</v>
      </c>
      <c r="LQ9" s="1159">
        <v>10.5</v>
      </c>
      <c r="LR9" s="1159">
        <v>10.5</v>
      </c>
      <c r="LS9" s="1159">
        <v>10.5</v>
      </c>
      <c r="LT9" s="1159">
        <v>10.5</v>
      </c>
      <c r="LU9" s="1159">
        <v>10.5</v>
      </c>
      <c r="LV9" s="1159">
        <v>10.5</v>
      </c>
      <c r="LW9" s="1159">
        <v>10.5</v>
      </c>
      <c r="LX9" s="1159">
        <v>10.5</v>
      </c>
      <c r="LY9" s="1159">
        <v>10.5</v>
      </c>
      <c r="LZ9" s="1159">
        <v>10.5</v>
      </c>
      <c r="MA9" s="1159">
        <v>10.5</v>
      </c>
      <c r="MB9" s="1159">
        <v>10.5</v>
      </c>
      <c r="MC9" s="1159">
        <v>5</v>
      </c>
      <c r="MD9" s="1159"/>
      <c r="ME9" s="1159"/>
      <c r="MF9" s="1159"/>
      <c r="MG9" s="1159"/>
      <c r="MH9" s="1159"/>
      <c r="MI9" s="1159"/>
      <c r="MJ9" s="1159"/>
      <c r="MK9" s="1159"/>
      <c r="ML9" s="1159"/>
      <c r="MM9" s="267"/>
      <c r="MN9" s="268"/>
      <c r="MO9" s="1159"/>
      <c r="MP9" s="1159"/>
      <c r="MQ9" s="1159">
        <v>5</v>
      </c>
      <c r="MR9" s="1159">
        <v>10.5</v>
      </c>
      <c r="MS9" s="1159">
        <v>10.5</v>
      </c>
      <c r="MT9" s="1159">
        <v>10.5</v>
      </c>
      <c r="MU9" s="1159">
        <v>10.5</v>
      </c>
      <c r="MV9" s="1159">
        <v>10.5</v>
      </c>
      <c r="MW9" s="1159">
        <v>10.5</v>
      </c>
      <c r="MX9" s="1159">
        <v>10.5</v>
      </c>
      <c r="MY9" s="1159">
        <v>10.5</v>
      </c>
      <c r="MZ9" s="1159">
        <v>10.5</v>
      </c>
      <c r="NA9" s="1159">
        <v>10.5</v>
      </c>
      <c r="NB9" s="1159">
        <v>10.5</v>
      </c>
      <c r="NC9" s="1159">
        <v>10.5</v>
      </c>
      <c r="ND9" s="1159">
        <v>10.5</v>
      </c>
      <c r="NE9" s="1159">
        <v>5</v>
      </c>
      <c r="NF9" s="1159"/>
      <c r="NG9" s="1159"/>
      <c r="NH9" s="1159"/>
      <c r="NI9" s="1159"/>
      <c r="NJ9" s="1159"/>
      <c r="NK9" s="1159"/>
      <c r="NL9" s="1159"/>
      <c r="NM9" s="1159"/>
      <c r="NN9" s="1159"/>
      <c r="NO9" s="1159"/>
      <c r="NP9" s="1159"/>
      <c r="NQ9" s="83"/>
      <c r="NR9" s="84"/>
      <c r="NS9" s="1159">
        <f t="shared" si="1"/>
        <v>1758</v>
      </c>
      <c r="NT9" s="693" t="s">
        <v>705</v>
      </c>
      <c r="NU9" s="318" t="e">
        <f>(NS6+NS7+#REF!+NS10+NS11+NS12+NS14+NS15+NS16+NS20+NS21+NS22)/2</f>
        <v>#REF!</v>
      </c>
      <c r="NV9" s="1159"/>
      <c r="NW9" s="1159"/>
      <c r="NX9" s="1159"/>
      <c r="NY9" s="1159"/>
      <c r="NZ9" s="1159"/>
      <c r="OA9" s="1159"/>
      <c r="OB9" s="1159"/>
      <c r="OC9" s="1159"/>
      <c r="OD9" s="1159"/>
      <c r="OE9" s="1159"/>
      <c r="OF9" s="1159"/>
      <c r="OG9" s="1159"/>
      <c r="OH9" s="1159"/>
      <c r="OI9" s="1159"/>
      <c r="OJ9" s="1159"/>
      <c r="OK9" s="1159"/>
      <c r="OL9" s="1159"/>
      <c r="OM9" s="1159"/>
      <c r="ON9" s="1159"/>
      <c r="OO9" s="1159"/>
      <c r="OP9" s="1159"/>
      <c r="OQ9" s="1159"/>
      <c r="OR9" s="1159"/>
      <c r="OS9" s="1159"/>
      <c r="OT9" s="1159"/>
      <c r="OU9" s="1159"/>
      <c r="OV9" s="1159"/>
      <c r="OW9"/>
    </row>
    <row r="10" spans="1:413" ht="15.75" x14ac:dyDescent="0.25">
      <c r="A10" s="1"/>
      <c r="B10" s="600" t="s">
        <v>602</v>
      </c>
      <c r="C10" s="598" t="str">
        <f>LEFT(B10,FIND(" ",B10))</f>
        <v xml:space="preserve">Собиржоний </v>
      </c>
      <c r="D10" s="596">
        <v>7</v>
      </c>
      <c r="E10" s="596">
        <v>3</v>
      </c>
      <c r="F10" s="597" t="s">
        <v>48</v>
      </c>
      <c r="G10" s="659">
        <v>5</v>
      </c>
      <c r="H10" s="601" t="s">
        <v>302</v>
      </c>
      <c r="I10" s="592"/>
      <c r="J10" s="368">
        <v>1995</v>
      </c>
      <c r="K10" s="368" t="e">
        <f ca="1">SUM(#REF!:OFFSET(#REF!,0,DATEVALUE("31.12."&amp;(YEAR(TODAY())))-DATEVALUE("01.01."&amp;YEAR(TODAY()))))</f>
        <v>#REF!</v>
      </c>
      <c r="L10" s="368" t="e">
        <f ca="1">SUM(#REF!:OFFSET(#REF!,0,TODAY()-DATEVALUE("01.01."&amp;YEAR(TODAY()))))</f>
        <v>#REF!</v>
      </c>
      <c r="M10" s="364" t="e">
        <f ca="1">COUNTIF(#REF!:OFFSET(#REF!,0,TODAY()-DATEVALUE("01.01."&amp;YEAR(TODAY()))),$M$3)</f>
        <v>#REF!</v>
      </c>
      <c r="N10" s="364" t="e">
        <f ca="1">COUNTIFS(#REF!:OFFSET(#REF!,0,TODAY()-DATEVALUE("01.01."&amp;YEAR(TODAY()))),$N$3,#REF!:OFFSET(#REF!,0,TODAY()-DATEVALUE("01.01."&amp;YEAR(TODAY()))),"&lt;&gt;вс")</f>
        <v>#REF!</v>
      </c>
      <c r="O10" s="364" t="e">
        <f ca="1">COUNTIF(#REF!:OFFSET(#REF!,0,TODAY()-DATEVALUE("01.01."&amp;YEAR(TODAY()))),"БЛ")</f>
        <v>#REF!</v>
      </c>
      <c r="P10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0" s="268"/>
      <c r="R10" s="1159"/>
      <c r="S10" s="1159">
        <v>5</v>
      </c>
      <c r="T10" s="1159">
        <v>10.5</v>
      </c>
      <c r="U10" s="1159">
        <v>10.5</v>
      </c>
      <c r="V10" s="1159">
        <v>10.5</v>
      </c>
      <c r="W10" s="1159">
        <v>10.5</v>
      </c>
      <c r="X10" s="1159">
        <v>10.5</v>
      </c>
      <c r="Y10" s="1159">
        <v>10.5</v>
      </c>
      <c r="Z10" s="1159">
        <v>10.5</v>
      </c>
      <c r="AA10" s="1159">
        <v>10.5</v>
      </c>
      <c r="AB10" s="1159">
        <v>10.5</v>
      </c>
      <c r="AC10" s="1159">
        <v>10.5</v>
      </c>
      <c r="AD10" s="1159">
        <v>10.5</v>
      </c>
      <c r="AE10" s="1159">
        <v>10.5</v>
      </c>
      <c r="AF10" s="1159">
        <v>10.5</v>
      </c>
      <c r="AG10" s="1159">
        <v>5</v>
      </c>
      <c r="AH10" s="1159"/>
      <c r="AI10" s="1159"/>
      <c r="AJ10" s="1159"/>
      <c r="AK10" s="1159"/>
      <c r="AL10" s="1159"/>
      <c r="AM10" s="1159"/>
      <c r="AN10" s="1159"/>
      <c r="AO10" s="1159"/>
      <c r="AP10" s="1159"/>
      <c r="AQ10" s="1159"/>
      <c r="AR10" s="1159"/>
      <c r="AS10" s="1159"/>
      <c r="AT10" s="1159"/>
      <c r="AU10" s="1159">
        <v>5</v>
      </c>
      <c r="AV10" s="268">
        <v>10.5</v>
      </c>
      <c r="AW10" s="1159">
        <v>10.5</v>
      </c>
      <c r="AX10" s="1159">
        <v>10.5</v>
      </c>
      <c r="AY10" s="1159">
        <v>10.5</v>
      </c>
      <c r="AZ10" s="1159">
        <v>10.5</v>
      </c>
      <c r="BA10" s="1159">
        <v>10.5</v>
      </c>
      <c r="BB10" s="1159">
        <v>10.5</v>
      </c>
      <c r="BC10" s="1159">
        <v>10.5</v>
      </c>
      <c r="BD10" s="1159">
        <v>10.5</v>
      </c>
      <c r="BE10" s="1159">
        <v>10.5</v>
      </c>
      <c r="BF10" s="1159">
        <v>10.5</v>
      </c>
      <c r="BG10" s="1159">
        <v>10.5</v>
      </c>
      <c r="BH10" s="1159">
        <v>10.5</v>
      </c>
      <c r="BI10" s="1159">
        <v>5</v>
      </c>
      <c r="BJ10" s="1159"/>
      <c r="BK10" s="1159"/>
      <c r="BL10" s="1159"/>
      <c r="BM10" s="1159"/>
      <c r="BN10" s="1159"/>
      <c r="BO10" s="1159"/>
      <c r="BP10" s="1159"/>
      <c r="BQ10" s="1159"/>
      <c r="BR10" s="1159"/>
      <c r="BS10" s="1159"/>
      <c r="BT10" s="1159"/>
      <c r="BU10" s="1159"/>
      <c r="BV10" s="1159"/>
      <c r="BW10" s="1159">
        <v>5</v>
      </c>
      <c r="BX10" s="267">
        <v>10.5</v>
      </c>
      <c r="BY10" s="268">
        <v>10.5</v>
      </c>
      <c r="BZ10" s="1159">
        <v>10.5</v>
      </c>
      <c r="CA10" s="1159">
        <v>10.5</v>
      </c>
      <c r="CB10" s="1159">
        <v>10.5</v>
      </c>
      <c r="CC10" s="1159">
        <v>10.5</v>
      </c>
      <c r="CD10" s="1159">
        <v>10.5</v>
      </c>
      <c r="CE10" s="1159">
        <v>10.5</v>
      </c>
      <c r="CF10" s="1159">
        <v>10.5</v>
      </c>
      <c r="CG10" s="1159">
        <v>10.5</v>
      </c>
      <c r="CH10" s="1159">
        <v>10.5</v>
      </c>
      <c r="CI10" s="1159">
        <v>10.5</v>
      </c>
      <c r="CJ10" s="1159">
        <v>10.5</v>
      </c>
      <c r="CK10" s="1159">
        <v>5</v>
      </c>
      <c r="CL10" s="1159"/>
      <c r="CM10" s="1159"/>
      <c r="CN10" s="1159"/>
      <c r="CO10" s="1159"/>
      <c r="CP10" s="1159"/>
      <c r="CQ10" s="1159"/>
      <c r="CR10" s="1159"/>
      <c r="CS10" s="1159"/>
      <c r="CT10" s="1159"/>
      <c r="CU10" s="1159"/>
      <c r="CV10" s="1159"/>
      <c r="CW10" s="1159"/>
      <c r="CX10" s="1159"/>
      <c r="CY10" s="1159">
        <v>5</v>
      </c>
      <c r="CZ10" s="1159">
        <v>10.5</v>
      </c>
      <c r="DA10" s="1159">
        <v>10.5</v>
      </c>
      <c r="DB10" s="1159">
        <v>10.5</v>
      </c>
      <c r="DC10" s="267">
        <v>10.5</v>
      </c>
      <c r="DD10" s="268">
        <v>10.5</v>
      </c>
      <c r="DE10" s="1159">
        <v>10.5</v>
      </c>
      <c r="DF10" s="1159">
        <v>10.5</v>
      </c>
      <c r="DG10" s="1159">
        <v>10.5</v>
      </c>
      <c r="DH10" s="1159">
        <v>10.5</v>
      </c>
      <c r="DI10" s="1159">
        <v>10.5</v>
      </c>
      <c r="DJ10" s="1159">
        <v>10.5</v>
      </c>
      <c r="DK10" s="1159">
        <v>10.5</v>
      </c>
      <c r="DL10" s="1159">
        <v>10.5</v>
      </c>
      <c r="DM10" s="1159">
        <v>5</v>
      </c>
      <c r="DN10" s="1159"/>
      <c r="DO10" s="1159"/>
      <c r="DP10" s="1159"/>
      <c r="DQ10" s="1159"/>
      <c r="DR10" s="1159"/>
      <c r="DS10" s="1159"/>
      <c r="DT10" s="683"/>
      <c r="DU10" s="683"/>
      <c r="DV10" s="683"/>
      <c r="DW10" s="683"/>
      <c r="DX10" s="683"/>
      <c r="DY10" s="683"/>
      <c r="DZ10" s="683"/>
      <c r="EA10" s="249" t="s">
        <v>379</v>
      </c>
      <c r="EB10" s="249" t="s">
        <v>379</v>
      </c>
      <c r="EC10" s="249" t="s">
        <v>379</v>
      </c>
      <c r="ED10" s="249" t="s">
        <v>379</v>
      </c>
      <c r="EE10" s="249" t="s">
        <v>379</v>
      </c>
      <c r="EF10" s="249" t="s">
        <v>379</v>
      </c>
      <c r="EG10" s="249" t="s">
        <v>379</v>
      </c>
      <c r="EH10" s="249" t="s">
        <v>379</v>
      </c>
      <c r="EI10" s="249" t="s">
        <v>379</v>
      </c>
      <c r="EJ10" s="249" t="s">
        <v>379</v>
      </c>
      <c r="EK10" s="249" t="s">
        <v>379</v>
      </c>
      <c r="EL10" s="249" t="s">
        <v>379</v>
      </c>
      <c r="EM10" s="249" t="s">
        <v>379</v>
      </c>
      <c r="EN10" s="249" t="s">
        <v>379</v>
      </c>
      <c r="EO10" s="249" t="s">
        <v>379</v>
      </c>
      <c r="EP10" s="249" t="s">
        <v>379</v>
      </c>
      <c r="EQ10" s="249" t="s">
        <v>379</v>
      </c>
      <c r="ER10" s="249" t="s">
        <v>379</v>
      </c>
      <c r="ES10" s="249" t="s">
        <v>379</v>
      </c>
      <c r="ET10" s="249" t="s">
        <v>379</v>
      </c>
      <c r="EU10" s="249" t="s">
        <v>379</v>
      </c>
      <c r="EV10" s="249" t="s">
        <v>379</v>
      </c>
      <c r="EW10" s="249" t="s">
        <v>379</v>
      </c>
      <c r="EX10" s="249" t="s">
        <v>379</v>
      </c>
      <c r="EY10" s="249" t="s">
        <v>379</v>
      </c>
      <c r="EZ10" s="249" t="s">
        <v>379</v>
      </c>
      <c r="FA10" s="249" t="s">
        <v>379</v>
      </c>
      <c r="FB10" s="451"/>
      <c r="FC10" s="1159">
        <v>5</v>
      </c>
      <c r="FD10" s="1159">
        <v>10.5</v>
      </c>
      <c r="FE10" s="1159">
        <v>10.5</v>
      </c>
      <c r="FF10" s="1159">
        <v>10.5</v>
      </c>
      <c r="FG10" s="1159">
        <v>10.5</v>
      </c>
      <c r="FH10" s="1159">
        <v>10.5</v>
      </c>
      <c r="FI10" s="1159">
        <v>10.5</v>
      </c>
      <c r="FJ10" s="1159">
        <v>10.5</v>
      </c>
      <c r="FK10" s="1159">
        <v>10.5</v>
      </c>
      <c r="FL10" s="267">
        <v>10.5</v>
      </c>
      <c r="FM10" s="268">
        <v>10.5</v>
      </c>
      <c r="FN10" s="1159">
        <v>10.5</v>
      </c>
      <c r="FO10" s="1159">
        <v>10.5</v>
      </c>
      <c r="FP10" s="1159">
        <v>10.5</v>
      </c>
      <c r="FQ10" s="1159">
        <v>5</v>
      </c>
      <c r="FR10" s="1159"/>
      <c r="FS10" s="1159"/>
      <c r="FT10" s="1159"/>
      <c r="FU10" s="1159"/>
      <c r="FV10" s="1159"/>
      <c r="FW10" s="1159"/>
      <c r="FX10" s="1159"/>
      <c r="FY10" s="1159"/>
      <c r="FZ10" s="1159"/>
      <c r="GA10" s="1159"/>
      <c r="GB10" s="1159"/>
      <c r="GC10" s="1159"/>
      <c r="GD10" s="1159"/>
      <c r="GE10" s="1159">
        <v>5</v>
      </c>
      <c r="GF10" s="1159">
        <v>10.5</v>
      </c>
      <c r="GG10" s="1159">
        <v>10.5</v>
      </c>
      <c r="GH10" s="1159">
        <v>10.5</v>
      </c>
      <c r="GI10" s="1159">
        <v>10.5</v>
      </c>
      <c r="GJ10" s="1159">
        <v>10.5</v>
      </c>
      <c r="GK10" s="1159">
        <v>10.5</v>
      </c>
      <c r="GL10" s="1159">
        <v>10.5</v>
      </c>
      <c r="GM10" s="1159">
        <v>10.5</v>
      </c>
      <c r="GN10" s="1159">
        <v>10.5</v>
      </c>
      <c r="GO10" s="1159">
        <v>10.5</v>
      </c>
      <c r="GP10" s="267">
        <v>10.5</v>
      </c>
      <c r="GQ10" s="268">
        <v>10.5</v>
      </c>
      <c r="GR10" s="1159">
        <v>10.5</v>
      </c>
      <c r="GS10" s="1159">
        <v>5</v>
      </c>
      <c r="GT10" s="1159"/>
      <c r="GU10" s="1159"/>
      <c r="GV10" s="1159"/>
      <c r="GW10" s="1159"/>
      <c r="GX10" s="1159"/>
      <c r="GY10" s="1159"/>
      <c r="GZ10" s="1159"/>
      <c r="HA10" s="1159"/>
      <c r="HB10" s="1159"/>
      <c r="HC10" s="1159"/>
      <c r="HD10" s="1159"/>
      <c r="HE10" s="1159"/>
      <c r="HF10" s="1159"/>
      <c r="HG10" s="1159">
        <v>5</v>
      </c>
      <c r="HH10" s="1159">
        <v>10.5</v>
      </c>
      <c r="HI10" s="1159">
        <v>10.5</v>
      </c>
      <c r="HJ10" s="1159">
        <v>10.5</v>
      </c>
      <c r="HK10" s="1159">
        <v>10.5</v>
      </c>
      <c r="HL10" s="1159">
        <v>10.5</v>
      </c>
      <c r="HM10" s="1159">
        <v>10.5</v>
      </c>
      <c r="HN10" s="1159">
        <v>10.5</v>
      </c>
      <c r="HO10" s="1159">
        <v>10.5</v>
      </c>
      <c r="HP10" s="1159">
        <v>10.5</v>
      </c>
      <c r="HQ10" s="1159">
        <v>10.5</v>
      </c>
      <c r="HR10" s="1159">
        <v>10.5</v>
      </c>
      <c r="HS10" s="1159">
        <v>10.5</v>
      </c>
      <c r="HT10" s="1159">
        <v>10.5</v>
      </c>
      <c r="HU10" s="267">
        <v>5</v>
      </c>
      <c r="HV10" s="268"/>
      <c r="HW10" s="1159"/>
      <c r="HX10" s="1159"/>
      <c r="HY10" s="1159"/>
      <c r="HZ10" s="1159"/>
      <c r="IA10" s="1159"/>
      <c r="IB10" s="1159"/>
      <c r="IC10" s="1159"/>
      <c r="ID10" s="1159"/>
      <c r="IE10" s="1159"/>
      <c r="IF10" s="1159"/>
      <c r="IG10" s="1159"/>
      <c r="IH10" s="1159"/>
      <c r="II10" s="1159">
        <v>5</v>
      </c>
      <c r="IJ10" s="1159">
        <v>10.5</v>
      </c>
      <c r="IK10" s="1159">
        <v>10.5</v>
      </c>
      <c r="IL10" s="1159">
        <v>10.5</v>
      </c>
      <c r="IM10" s="1159">
        <v>10.5</v>
      </c>
      <c r="IN10" s="1159">
        <v>10.5</v>
      </c>
      <c r="IO10" s="1159">
        <v>10.5</v>
      </c>
      <c r="IP10" s="1159">
        <v>10.5</v>
      </c>
      <c r="IQ10" s="1159">
        <v>10.5</v>
      </c>
      <c r="IR10" s="1159">
        <v>10.5</v>
      </c>
      <c r="IS10" s="1159">
        <v>10.5</v>
      </c>
      <c r="IT10" s="1159">
        <v>10.5</v>
      </c>
      <c r="IU10" s="1159">
        <v>10.5</v>
      </c>
      <c r="IV10" s="1159">
        <v>10.5</v>
      </c>
      <c r="IW10" s="1159">
        <v>5</v>
      </c>
      <c r="IX10" s="1159"/>
      <c r="IY10" s="1159"/>
      <c r="IZ10" s="267"/>
      <c r="JA10" s="268"/>
      <c r="JB10" s="1159"/>
      <c r="JC10" s="1159"/>
      <c r="JD10" s="1159"/>
      <c r="JE10" s="1159"/>
      <c r="JF10" s="1159"/>
      <c r="JG10" s="1159"/>
      <c r="JH10" s="1159"/>
      <c r="JI10" s="1159"/>
      <c r="JJ10" s="1159"/>
      <c r="JK10" s="1159">
        <v>5</v>
      </c>
      <c r="JL10" s="1159">
        <v>10.5</v>
      </c>
      <c r="JM10" s="1159">
        <v>10.5</v>
      </c>
      <c r="JN10" s="1159">
        <v>10.5</v>
      </c>
      <c r="JO10" s="1159">
        <v>10.5</v>
      </c>
      <c r="JP10" s="1159">
        <v>10.5</v>
      </c>
      <c r="JQ10" s="1159">
        <v>10.5</v>
      </c>
      <c r="JR10" s="1159">
        <v>10.5</v>
      </c>
      <c r="JS10" s="1159">
        <v>10.5</v>
      </c>
      <c r="JT10" s="1159">
        <v>10.5</v>
      </c>
      <c r="JU10" s="1159">
        <v>10.5</v>
      </c>
      <c r="JV10" s="1159">
        <v>10.5</v>
      </c>
      <c r="JW10" s="1159">
        <v>10.5</v>
      </c>
      <c r="JX10" s="1159">
        <v>10.5</v>
      </c>
      <c r="JY10" s="1159">
        <v>5</v>
      </c>
      <c r="JZ10" s="1159"/>
      <c r="KA10" s="1159"/>
      <c r="KB10" s="1159"/>
      <c r="KC10" s="1159"/>
      <c r="KD10" s="267"/>
      <c r="KE10" s="268"/>
      <c r="KF10" s="1159"/>
      <c r="KG10" s="1159"/>
      <c r="KH10" s="1159"/>
      <c r="KI10" s="1159"/>
      <c r="KJ10" s="1159"/>
      <c r="KK10" s="1159"/>
      <c r="KL10" s="1159"/>
      <c r="KM10" s="1159">
        <v>5</v>
      </c>
      <c r="KN10" s="1159">
        <v>10.5</v>
      </c>
      <c r="KO10" s="1159">
        <v>10.5</v>
      </c>
      <c r="KP10" s="1159">
        <v>10.5</v>
      </c>
      <c r="KQ10" s="1159">
        <v>10.5</v>
      </c>
      <c r="KR10" s="1159">
        <v>10.5</v>
      </c>
      <c r="KS10" s="1159">
        <v>10.5</v>
      </c>
      <c r="KT10" s="1159">
        <v>10.5</v>
      </c>
      <c r="KU10" s="1159">
        <v>10.5</v>
      </c>
      <c r="KV10" s="1159">
        <v>10.5</v>
      </c>
      <c r="KW10" s="1159">
        <v>10.5</v>
      </c>
      <c r="KX10" s="1159">
        <v>10.5</v>
      </c>
      <c r="KY10" s="1159">
        <v>10.5</v>
      </c>
      <c r="KZ10" s="1159">
        <v>10.5</v>
      </c>
      <c r="LA10" s="1159">
        <v>5</v>
      </c>
      <c r="LB10" s="1159"/>
      <c r="LC10" s="1159"/>
      <c r="LD10" s="1159"/>
      <c r="LE10" s="1159"/>
      <c r="LF10" s="1159"/>
      <c r="LG10" s="1159"/>
      <c r="LH10" s="1159"/>
      <c r="LI10" s="267"/>
      <c r="LJ10" s="268"/>
      <c r="LK10" s="1159"/>
      <c r="LL10" s="1159"/>
      <c r="LM10" s="1159"/>
      <c r="LN10" s="1159"/>
      <c r="LO10" s="1159">
        <v>5</v>
      </c>
      <c r="LP10" s="1159">
        <v>10.5</v>
      </c>
      <c r="LQ10" s="1159">
        <v>10.5</v>
      </c>
      <c r="LR10" s="1159">
        <v>10.5</v>
      </c>
      <c r="LS10" s="1159">
        <v>10.5</v>
      </c>
      <c r="LT10" s="1159">
        <v>10.5</v>
      </c>
      <c r="LU10" s="1159">
        <v>10.5</v>
      </c>
      <c r="LV10" s="1159">
        <v>10.5</v>
      </c>
      <c r="LW10" s="1159">
        <v>10.5</v>
      </c>
      <c r="LX10" s="1159">
        <v>10.5</v>
      </c>
      <c r="LY10" s="1159">
        <v>10.5</v>
      </c>
      <c r="LZ10" s="1159">
        <v>10.5</v>
      </c>
      <c r="MA10" s="1159">
        <v>10.5</v>
      </c>
      <c r="MB10" s="1159">
        <v>10.5</v>
      </c>
      <c r="MC10" s="1159">
        <v>5</v>
      </c>
      <c r="MD10" s="1159"/>
      <c r="ME10" s="1159"/>
      <c r="MF10" s="1159"/>
      <c r="MG10" s="1159"/>
      <c r="MH10" s="1159"/>
      <c r="MI10" s="1159"/>
      <c r="MJ10" s="1159"/>
      <c r="MK10" s="1159"/>
      <c r="ML10" s="1159"/>
      <c r="MM10" s="267"/>
      <c r="MN10" s="268"/>
      <c r="MO10" s="1159"/>
      <c r="MP10" s="1159"/>
      <c r="MQ10" s="1159">
        <v>5</v>
      </c>
      <c r="MR10" s="1159">
        <v>10.5</v>
      </c>
      <c r="MS10" s="1159">
        <v>10.5</v>
      </c>
      <c r="MT10" s="1159">
        <v>10.5</v>
      </c>
      <c r="MU10" s="1159">
        <v>10.5</v>
      </c>
      <c r="MV10" s="1159">
        <v>10.5</v>
      </c>
      <c r="MW10" s="1159">
        <v>10.5</v>
      </c>
      <c r="MX10" s="1159">
        <v>10.5</v>
      </c>
      <c r="MY10" s="1159">
        <v>10.5</v>
      </c>
      <c r="MZ10" s="1159">
        <v>10.5</v>
      </c>
      <c r="NA10" s="1159">
        <v>10.5</v>
      </c>
      <c r="NB10" s="1159">
        <v>10.5</v>
      </c>
      <c r="NC10" s="1159">
        <v>10.5</v>
      </c>
      <c r="ND10" s="1159">
        <v>10.5</v>
      </c>
      <c r="NE10" s="1159">
        <v>5</v>
      </c>
      <c r="NF10" s="1159"/>
      <c r="NG10" s="1159"/>
      <c r="NH10" s="1159"/>
      <c r="NI10" s="1159"/>
      <c r="NJ10" s="1159"/>
      <c r="NK10" s="1159"/>
      <c r="NL10" s="1159"/>
      <c r="NM10" s="1159"/>
      <c r="NN10" s="1159"/>
      <c r="NO10" s="1159"/>
      <c r="NP10" s="1159"/>
      <c r="NQ10" s="83"/>
      <c r="NR10" s="84"/>
      <c r="NS10" s="1159">
        <f t="shared" si="1"/>
        <v>1758</v>
      </c>
      <c r="NT10" s="1159"/>
      <c r="NU10" s="1159"/>
      <c r="NV10" s="1159"/>
      <c r="NW10" s="1159"/>
      <c r="NX10" s="1159"/>
      <c r="NY10" s="1159"/>
      <c r="NZ10" s="1159"/>
      <c r="OA10" s="1159"/>
      <c r="OB10" s="1159"/>
      <c r="OC10" s="1159"/>
      <c r="OD10" s="1159"/>
      <c r="OE10" s="1159"/>
      <c r="OF10" s="1159"/>
      <c r="OG10" s="1159"/>
      <c r="OH10" s="1159"/>
      <c r="OI10" s="1159"/>
      <c r="OJ10" s="1159"/>
      <c r="OK10" s="1159"/>
      <c r="OL10" s="1159"/>
      <c r="OM10" s="1159"/>
      <c r="ON10" s="1159"/>
      <c r="OO10" s="1159"/>
      <c r="OP10" s="1159"/>
      <c r="OQ10" s="1159"/>
      <c r="OR10" s="1159"/>
      <c r="OS10" s="1159"/>
      <c r="OT10" s="1159"/>
      <c r="OU10" s="1159"/>
      <c r="OV10" s="1159"/>
      <c r="OW10"/>
    </row>
    <row r="11" spans="1:413" ht="15.75" x14ac:dyDescent="0.25">
      <c r="A11" s="1"/>
      <c r="B11" s="600" t="s">
        <v>841</v>
      </c>
      <c r="C11" s="600" t="str">
        <f t="shared" ref="C11:C18" si="2">LEFT(B11,FIND(" ",B11))</f>
        <v xml:space="preserve">Муминов </v>
      </c>
      <c r="D11" s="596">
        <v>8</v>
      </c>
      <c r="E11" s="596">
        <v>2</v>
      </c>
      <c r="F11" s="597" t="s">
        <v>48</v>
      </c>
      <c r="G11" s="659">
        <v>11</v>
      </c>
      <c r="H11" s="601" t="s">
        <v>302</v>
      </c>
      <c r="I11" s="592"/>
      <c r="J11" s="368">
        <v>1995</v>
      </c>
      <c r="K11" s="368" t="e">
        <f ca="1">SUM(#REF!:OFFSET(#REF!,0,DATEVALUE("31.12."&amp;(YEAR(TODAY())))-DATEVALUE("01.01."&amp;YEAR(TODAY()))))</f>
        <v>#REF!</v>
      </c>
      <c r="L11" s="368" t="e">
        <f ca="1">SUM(#REF!:OFFSET(#REF!,0,TODAY()-DATEVALUE("01.01."&amp;YEAR(TODAY()))))</f>
        <v>#REF!</v>
      </c>
      <c r="M11" s="364" t="e">
        <f ca="1">COUNTIF(#REF!:OFFSET(#REF!,0,TODAY()-DATEVALUE("01.01."&amp;YEAR(TODAY()))),$M$3)</f>
        <v>#REF!</v>
      </c>
      <c r="N11" s="364" t="e">
        <f ca="1">COUNTIFS(#REF!:OFFSET(#REF!,0,TODAY()-DATEVALUE("01.01."&amp;YEAR(TODAY()))),$N$3,#REF!:OFFSET(#REF!,0,TODAY()-DATEVALUE("01.01."&amp;YEAR(TODAY()))),"&lt;&gt;вс")</f>
        <v>#REF!</v>
      </c>
      <c r="O11" s="364" t="e">
        <f ca="1">COUNTIF(#REF!:OFFSET(#REF!,0,TODAY()-DATEVALUE("01.01."&amp;YEAR(TODAY()))),"БЛ")</f>
        <v>#REF!</v>
      </c>
      <c r="P11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1" s="694"/>
      <c r="R11" s="451"/>
      <c r="S11" s="1159">
        <v>5</v>
      </c>
      <c r="T11" s="1159">
        <v>10.5</v>
      </c>
      <c r="U11" s="1159">
        <v>10.5</v>
      </c>
      <c r="V11" s="1159">
        <v>10.5</v>
      </c>
      <c r="W11" s="1159">
        <v>10.5</v>
      </c>
      <c r="X11" s="1159">
        <v>10.5</v>
      </c>
      <c r="Y11" s="1159">
        <v>10.5</v>
      </c>
      <c r="Z11" s="1159">
        <v>10.5</v>
      </c>
      <c r="AA11" s="1159">
        <v>10.5</v>
      </c>
      <c r="AB11" s="1159">
        <v>10.5</v>
      </c>
      <c r="AC11" s="1159">
        <v>10.5</v>
      </c>
      <c r="AD11" s="1159">
        <v>10.5</v>
      </c>
      <c r="AE11" s="1159">
        <v>10.5</v>
      </c>
      <c r="AF11" s="1159">
        <v>10.5</v>
      </c>
      <c r="AG11" s="1159">
        <v>5</v>
      </c>
      <c r="AH11" s="451"/>
      <c r="AI11" s="451"/>
      <c r="AJ11" s="451"/>
      <c r="AK11" s="451"/>
      <c r="AL11" s="451"/>
      <c r="AM11" s="451"/>
      <c r="AN11" s="451"/>
      <c r="AO11" s="451"/>
      <c r="AP11" s="451"/>
      <c r="AQ11" s="451"/>
      <c r="AR11" s="451"/>
      <c r="AS11" s="451"/>
      <c r="AT11" s="451"/>
      <c r="AU11" s="1159">
        <v>5</v>
      </c>
      <c r="AV11" s="268">
        <v>10.5</v>
      </c>
      <c r="AW11" s="1159">
        <v>10.5</v>
      </c>
      <c r="AX11" s="1159">
        <v>10.5</v>
      </c>
      <c r="AY11" s="1159">
        <v>10.5</v>
      </c>
      <c r="AZ11" s="1159">
        <v>10.5</v>
      </c>
      <c r="BA11" s="1159">
        <v>10.5</v>
      </c>
      <c r="BB11" s="1159">
        <v>10.5</v>
      </c>
      <c r="BC11" s="1159">
        <v>10.5</v>
      </c>
      <c r="BD11" s="1159">
        <v>10.5</v>
      </c>
      <c r="BE11" s="1159">
        <v>10.5</v>
      </c>
      <c r="BF11" s="1159">
        <v>10.5</v>
      </c>
      <c r="BG11" s="1159">
        <v>10.5</v>
      </c>
      <c r="BH11" s="1159">
        <v>10.5</v>
      </c>
      <c r="BI11" s="1159">
        <v>5</v>
      </c>
      <c r="BJ11" s="451"/>
      <c r="BK11" s="451"/>
      <c r="BL11" s="451"/>
      <c r="BM11" s="451"/>
      <c r="BN11" s="451"/>
      <c r="BO11" s="451"/>
      <c r="BP11" s="451"/>
      <c r="BQ11" s="451"/>
      <c r="BR11" s="451"/>
      <c r="BS11" s="451"/>
      <c r="BT11" s="451"/>
      <c r="BU11" s="451"/>
      <c r="BV11" s="451"/>
      <c r="BW11" s="1159">
        <v>5</v>
      </c>
      <c r="BX11" s="267">
        <v>10.5</v>
      </c>
      <c r="BY11" s="268">
        <v>10.5</v>
      </c>
      <c r="BZ11" s="1159">
        <v>10.5</v>
      </c>
      <c r="CA11" s="1159">
        <v>10.5</v>
      </c>
      <c r="CB11" s="1159">
        <v>10.5</v>
      </c>
      <c r="CC11" s="1159">
        <v>10.5</v>
      </c>
      <c r="CD11" s="1159">
        <v>10.5</v>
      </c>
      <c r="CE11" s="1159">
        <v>10.5</v>
      </c>
      <c r="CF11" s="1159">
        <v>10.5</v>
      </c>
      <c r="CG11" s="1159">
        <v>10.5</v>
      </c>
      <c r="CH11" s="1159">
        <v>10.5</v>
      </c>
      <c r="CI11" s="1159">
        <v>10.5</v>
      </c>
      <c r="CJ11" s="1159">
        <v>10.5</v>
      </c>
      <c r="CK11" s="1159">
        <v>5</v>
      </c>
      <c r="CL11" s="451"/>
      <c r="CM11" s="451"/>
      <c r="CN11" s="451"/>
      <c r="CO11" s="451"/>
      <c r="CP11" s="451"/>
      <c r="CQ11" s="451"/>
      <c r="CR11" s="451"/>
      <c r="CS11" s="451"/>
      <c r="CT11" s="451"/>
      <c r="CU11" s="451"/>
      <c r="CV11" s="451"/>
      <c r="CW11" s="451"/>
      <c r="CX11" s="451"/>
      <c r="CY11" s="249" t="s">
        <v>379</v>
      </c>
      <c r="CZ11" s="249" t="s">
        <v>379</v>
      </c>
      <c r="DA11" s="249" t="s">
        <v>379</v>
      </c>
      <c r="DB11" s="249" t="s">
        <v>379</v>
      </c>
      <c r="DC11" s="249" t="s">
        <v>379</v>
      </c>
      <c r="DD11" s="249" t="s">
        <v>379</v>
      </c>
      <c r="DE11" s="249" t="s">
        <v>379</v>
      </c>
      <c r="DF11" s="249" t="s">
        <v>379</v>
      </c>
      <c r="DG11" s="249" t="s">
        <v>379</v>
      </c>
      <c r="DH11" s="249" t="s">
        <v>379</v>
      </c>
      <c r="DI11" s="249" t="s">
        <v>379</v>
      </c>
      <c r="DJ11" s="249" t="s">
        <v>379</v>
      </c>
      <c r="DK11" s="249" t="s">
        <v>379</v>
      </c>
      <c r="DL11" s="249" t="s">
        <v>379</v>
      </c>
      <c r="DM11" s="249" t="s">
        <v>379</v>
      </c>
      <c r="DN11" s="249" t="s">
        <v>379</v>
      </c>
      <c r="DO11" s="249" t="s">
        <v>379</v>
      </c>
      <c r="DP11" s="249" t="s">
        <v>379</v>
      </c>
      <c r="DQ11" s="249" t="s">
        <v>379</v>
      </c>
      <c r="DR11" s="249" t="s">
        <v>379</v>
      </c>
      <c r="DS11" s="249" t="s">
        <v>379</v>
      </c>
      <c r="DT11" s="249" t="s">
        <v>379</v>
      </c>
      <c r="DU11" s="249" t="s">
        <v>379</v>
      </c>
      <c r="DV11" s="249" t="s">
        <v>379</v>
      </c>
      <c r="DW11" s="249" t="s">
        <v>379</v>
      </c>
      <c r="DX11" s="249" t="s">
        <v>379</v>
      </c>
      <c r="DY11" s="249" t="s">
        <v>379</v>
      </c>
      <c r="DZ11" s="249" t="s">
        <v>379</v>
      </c>
      <c r="EA11" s="249" t="s">
        <v>379</v>
      </c>
      <c r="EB11" s="1159">
        <v>10.5</v>
      </c>
      <c r="EC11" s="1159">
        <v>10.5</v>
      </c>
      <c r="ED11" s="1159">
        <v>10.5</v>
      </c>
      <c r="EE11" s="1159">
        <v>10.5</v>
      </c>
      <c r="EF11" s="1159">
        <v>10.5</v>
      </c>
      <c r="EG11" s="267">
        <v>10.5</v>
      </c>
      <c r="EH11" s="268">
        <v>10.5</v>
      </c>
      <c r="EI11" s="1159">
        <v>10.5</v>
      </c>
      <c r="EJ11" s="1159">
        <v>10.5</v>
      </c>
      <c r="EK11" s="1159">
        <v>10.5</v>
      </c>
      <c r="EL11" s="1159">
        <v>10.5</v>
      </c>
      <c r="EM11" s="1159">
        <v>10.5</v>
      </c>
      <c r="EN11" s="1159">
        <v>10.5</v>
      </c>
      <c r="EO11" s="1159">
        <v>5</v>
      </c>
      <c r="EP11" s="451"/>
      <c r="EQ11" s="451"/>
      <c r="ER11" s="451"/>
      <c r="ES11" s="451"/>
      <c r="ET11" s="451"/>
      <c r="EU11" s="451"/>
      <c r="EV11" s="451"/>
      <c r="EW11" s="451"/>
      <c r="EX11" s="451"/>
      <c r="EY11" s="451"/>
      <c r="EZ11" s="451"/>
      <c r="FA11" s="451"/>
      <c r="FB11" s="451"/>
      <c r="FC11" s="1159">
        <v>5</v>
      </c>
      <c r="FD11" s="1159">
        <v>10.5</v>
      </c>
      <c r="FE11" s="1159">
        <v>10.5</v>
      </c>
      <c r="FF11" s="1159">
        <v>10.5</v>
      </c>
      <c r="FG11" s="1159">
        <v>10.5</v>
      </c>
      <c r="FH11" s="1159">
        <v>10.5</v>
      </c>
      <c r="FI11" s="1159">
        <v>10.5</v>
      </c>
      <c r="FJ11" s="1159">
        <v>10.5</v>
      </c>
      <c r="FK11" s="1159">
        <v>10.5</v>
      </c>
      <c r="FL11" s="267">
        <v>10.5</v>
      </c>
      <c r="FM11" s="268">
        <v>10.5</v>
      </c>
      <c r="FN11" s="1159">
        <v>10.5</v>
      </c>
      <c r="FO11" s="1159">
        <v>10.5</v>
      </c>
      <c r="FP11" s="1159">
        <v>10.5</v>
      </c>
      <c r="FQ11" s="1159">
        <v>5</v>
      </c>
      <c r="FR11" s="451"/>
      <c r="FS11" s="451"/>
      <c r="FT11" s="451"/>
      <c r="FU11" s="451"/>
      <c r="FV11" s="451"/>
      <c r="FW11" s="451"/>
      <c r="FX11" s="451"/>
      <c r="FY11" s="451"/>
      <c r="FZ11" s="451"/>
      <c r="GA11" s="451"/>
      <c r="GB11" s="451"/>
      <c r="GC11" s="451"/>
      <c r="GD11" s="451"/>
      <c r="GE11" s="1159">
        <v>5</v>
      </c>
      <c r="GF11" s="1159">
        <v>10.5</v>
      </c>
      <c r="GG11" s="1159">
        <v>10.5</v>
      </c>
      <c r="GH11" s="1159">
        <v>10.5</v>
      </c>
      <c r="GI11" s="1159">
        <v>10.5</v>
      </c>
      <c r="GJ11" s="1159">
        <v>10.5</v>
      </c>
      <c r="GK11" s="1159">
        <v>10.5</v>
      </c>
      <c r="GL11" s="1159">
        <v>10.5</v>
      </c>
      <c r="GM11" s="1159">
        <v>10.5</v>
      </c>
      <c r="GN11" s="1159">
        <v>10.5</v>
      </c>
      <c r="GO11" s="1159">
        <v>10.5</v>
      </c>
      <c r="GP11" s="267">
        <v>10.5</v>
      </c>
      <c r="GQ11" s="268">
        <v>10.5</v>
      </c>
      <c r="GR11" s="1159">
        <v>10.5</v>
      </c>
      <c r="GS11" s="1159">
        <v>5</v>
      </c>
      <c r="GT11" s="451"/>
      <c r="GU11" s="451"/>
      <c r="GV11" s="451"/>
      <c r="GW11" s="451"/>
      <c r="GX11" s="451"/>
      <c r="GY11" s="451"/>
      <c r="GZ11" s="451"/>
      <c r="HA11" s="451"/>
      <c r="HB11" s="451"/>
      <c r="HC11" s="451"/>
      <c r="HD11" s="451"/>
      <c r="HE11" s="451"/>
      <c r="HF11" s="451"/>
      <c r="HG11" s="1159">
        <v>5</v>
      </c>
      <c r="HH11" s="1159">
        <v>10.5</v>
      </c>
      <c r="HI11" s="1159">
        <v>10.5</v>
      </c>
      <c r="HJ11" s="1159">
        <v>10.5</v>
      </c>
      <c r="HK11" s="1159">
        <v>10.5</v>
      </c>
      <c r="HL11" s="1159">
        <v>10.5</v>
      </c>
      <c r="HM11" s="1159">
        <v>10.5</v>
      </c>
      <c r="HN11" s="1159">
        <v>10.5</v>
      </c>
      <c r="HO11" s="1159">
        <v>10.5</v>
      </c>
      <c r="HP11" s="1159">
        <v>10.5</v>
      </c>
      <c r="HQ11" s="1159">
        <v>10.5</v>
      </c>
      <c r="HR11" s="1159">
        <v>10.5</v>
      </c>
      <c r="HS11" s="1159">
        <v>10.5</v>
      </c>
      <c r="HT11" s="1159">
        <v>10.5</v>
      </c>
      <c r="HU11" s="267">
        <v>5</v>
      </c>
      <c r="HV11" s="694"/>
      <c r="HW11" s="451"/>
      <c r="HX11" s="451"/>
      <c r="HY11" s="451"/>
      <c r="HZ11" s="451"/>
      <c r="IA11" s="451"/>
      <c r="IB11" s="451"/>
      <c r="IC11" s="451"/>
      <c r="ID11" s="451"/>
      <c r="IE11" s="451"/>
      <c r="IF11" s="451"/>
      <c r="IG11" s="451"/>
      <c r="IH11" s="451"/>
      <c r="II11" s="1159">
        <v>5</v>
      </c>
      <c r="IJ11" s="1159">
        <v>10.5</v>
      </c>
      <c r="IK11" s="1159">
        <v>10.5</v>
      </c>
      <c r="IL11" s="1159">
        <v>10.5</v>
      </c>
      <c r="IM11" s="1159">
        <v>10.5</v>
      </c>
      <c r="IN11" s="1159">
        <v>10.5</v>
      </c>
      <c r="IO11" s="1159">
        <v>10.5</v>
      </c>
      <c r="IP11" s="1159">
        <v>10.5</v>
      </c>
      <c r="IQ11" s="1159">
        <v>10.5</v>
      </c>
      <c r="IR11" s="1159">
        <v>10.5</v>
      </c>
      <c r="IS11" s="1159">
        <v>10.5</v>
      </c>
      <c r="IT11" s="1159">
        <v>10.5</v>
      </c>
      <c r="IU11" s="1159">
        <v>10.5</v>
      </c>
      <c r="IV11" s="1159">
        <v>10.5</v>
      </c>
      <c r="IW11" s="1159">
        <v>5</v>
      </c>
      <c r="IX11" s="451"/>
      <c r="IY11" s="451"/>
      <c r="IZ11" s="961"/>
      <c r="JA11" s="694"/>
      <c r="JB11" s="451"/>
      <c r="JC11" s="451"/>
      <c r="JD11" s="451"/>
      <c r="JE11" s="451"/>
      <c r="JF11" s="451"/>
      <c r="JG11" s="451"/>
      <c r="JH11" s="451"/>
      <c r="JI11" s="451"/>
      <c r="JJ11" s="451"/>
      <c r="JK11" s="1159">
        <v>5</v>
      </c>
      <c r="JL11" s="1159">
        <v>10.5</v>
      </c>
      <c r="JM11" s="1159">
        <v>10.5</v>
      </c>
      <c r="JN11" s="1159">
        <v>10.5</v>
      </c>
      <c r="JO11" s="1159">
        <v>10.5</v>
      </c>
      <c r="JP11" s="1159">
        <v>10.5</v>
      </c>
      <c r="JQ11" s="1159">
        <v>10.5</v>
      </c>
      <c r="JR11" s="1159">
        <v>10.5</v>
      </c>
      <c r="JS11" s="1159">
        <v>10.5</v>
      </c>
      <c r="JT11" s="1159">
        <v>10.5</v>
      </c>
      <c r="JU11" s="1159">
        <v>10.5</v>
      </c>
      <c r="JV11" s="1159">
        <v>10.5</v>
      </c>
      <c r="JW11" s="1159">
        <v>10.5</v>
      </c>
      <c r="JX11" s="1159">
        <v>10.5</v>
      </c>
      <c r="JY11" s="1159">
        <v>5</v>
      </c>
      <c r="JZ11" s="451"/>
      <c r="KA11" s="451"/>
      <c r="KB11" s="451"/>
      <c r="KC11" s="451"/>
      <c r="KD11" s="961"/>
      <c r="KE11" s="694"/>
      <c r="KF11" s="451"/>
      <c r="KG11" s="451"/>
      <c r="KH11" s="451"/>
      <c r="KI11" s="451"/>
      <c r="KJ11" s="451"/>
      <c r="KK11" s="451"/>
      <c r="KL11" s="451"/>
      <c r="KM11" s="1159">
        <v>5</v>
      </c>
      <c r="KN11" s="1159">
        <v>10.5</v>
      </c>
      <c r="KO11" s="1159">
        <v>10.5</v>
      </c>
      <c r="KP11" s="1159">
        <v>10.5</v>
      </c>
      <c r="KQ11" s="1159">
        <v>10.5</v>
      </c>
      <c r="KR11" s="1159">
        <v>10.5</v>
      </c>
      <c r="KS11" s="1159">
        <v>10.5</v>
      </c>
      <c r="KT11" s="1159">
        <v>10.5</v>
      </c>
      <c r="KU11" s="1159">
        <v>10.5</v>
      </c>
      <c r="KV11" s="1159">
        <v>10.5</v>
      </c>
      <c r="KW11" s="1159">
        <v>10.5</v>
      </c>
      <c r="KX11" s="1159">
        <v>10.5</v>
      </c>
      <c r="KY11" s="1159">
        <v>10.5</v>
      </c>
      <c r="KZ11" s="1159">
        <v>10.5</v>
      </c>
      <c r="LA11" s="1159">
        <v>5</v>
      </c>
      <c r="LB11" s="451"/>
      <c r="LC11" s="451"/>
      <c r="LD11" s="451"/>
      <c r="LE11" s="451"/>
      <c r="LF11" s="451"/>
      <c r="LG11" s="451"/>
      <c r="LH11" s="451"/>
      <c r="LI11" s="961"/>
      <c r="LJ11" s="694"/>
      <c r="LK11" s="451"/>
      <c r="LL11" s="451"/>
      <c r="LM11" s="451"/>
      <c r="LN11" s="451"/>
      <c r="LO11" s="1159">
        <v>5</v>
      </c>
      <c r="LP11" s="1159">
        <v>10.5</v>
      </c>
      <c r="LQ11" s="1159">
        <v>10.5</v>
      </c>
      <c r="LR11" s="1159">
        <v>10.5</v>
      </c>
      <c r="LS11" s="1159">
        <v>10.5</v>
      </c>
      <c r="LT11" s="1159">
        <v>10.5</v>
      </c>
      <c r="LU11" s="1159">
        <v>10.5</v>
      </c>
      <c r="LV11" s="1159">
        <v>10.5</v>
      </c>
      <c r="LW11" s="1159">
        <v>10.5</v>
      </c>
      <c r="LX11" s="1159">
        <v>10.5</v>
      </c>
      <c r="LY11" s="1159">
        <v>10.5</v>
      </c>
      <c r="LZ11" s="1159">
        <v>10.5</v>
      </c>
      <c r="MA11" s="1159">
        <v>10.5</v>
      </c>
      <c r="MB11" s="1159">
        <v>10.5</v>
      </c>
      <c r="MC11" s="1159">
        <v>5</v>
      </c>
      <c r="MD11" s="451"/>
      <c r="ME11" s="451"/>
      <c r="MF11" s="451"/>
      <c r="MG11" s="451"/>
      <c r="MH11" s="451"/>
      <c r="MI11" s="451"/>
      <c r="MJ11" s="451"/>
      <c r="MK11" s="451"/>
      <c r="ML11" s="451"/>
      <c r="MM11" s="961"/>
      <c r="MN11" s="694"/>
      <c r="MO11" s="451"/>
      <c r="MP11" s="451"/>
      <c r="MQ11" s="1159">
        <v>5</v>
      </c>
      <c r="MR11" s="1159">
        <v>10.5</v>
      </c>
      <c r="MS11" s="1159">
        <v>10.5</v>
      </c>
      <c r="MT11" s="1159">
        <v>10.5</v>
      </c>
      <c r="MU11" s="1159">
        <v>10.5</v>
      </c>
      <c r="MV11" s="1159">
        <v>10.5</v>
      </c>
      <c r="MW11" s="1159">
        <v>10.5</v>
      </c>
      <c r="MX11" s="1159">
        <v>10.5</v>
      </c>
      <c r="MY11" s="1159">
        <v>10.5</v>
      </c>
      <c r="MZ11" s="1159">
        <v>10.5</v>
      </c>
      <c r="NA11" s="1159">
        <v>10.5</v>
      </c>
      <c r="NB11" s="1159">
        <v>10.5</v>
      </c>
      <c r="NC11" s="1159">
        <v>10.5</v>
      </c>
      <c r="ND11" s="1159">
        <v>10.5</v>
      </c>
      <c r="NE11" s="1159">
        <v>5</v>
      </c>
      <c r="NF11" s="451"/>
      <c r="NG11" s="451"/>
      <c r="NH11" s="451"/>
      <c r="NI11" s="451"/>
      <c r="NJ11" s="451"/>
      <c r="NK11" s="451"/>
      <c r="NL11" s="451"/>
      <c r="NM11" s="451"/>
      <c r="NN11" s="451"/>
      <c r="NO11" s="451"/>
      <c r="NP11" s="451"/>
      <c r="NQ11" s="83"/>
      <c r="NR11" s="84"/>
      <c r="NS11" s="1159">
        <f t="shared" si="1"/>
        <v>1753</v>
      </c>
      <c r="NT11" s="1159"/>
      <c r="NU11" s="1159"/>
      <c r="NV11" s="1159"/>
      <c r="NW11" s="1159"/>
      <c r="NX11" s="1159"/>
      <c r="NY11" s="1159"/>
      <c r="NZ11" s="1159"/>
      <c r="OA11" s="1159"/>
      <c r="OB11" s="1159"/>
      <c r="OC11" s="1159"/>
      <c r="OD11" s="1159"/>
      <c r="OE11" s="1159"/>
      <c r="OF11" s="1159"/>
      <c r="OG11" s="1159"/>
      <c r="OH11" s="1159"/>
      <c r="OI11" s="1159"/>
      <c r="OJ11" s="1159"/>
      <c r="OK11" s="1159"/>
      <c r="OL11" s="1159"/>
      <c r="OM11" s="1159"/>
      <c r="ON11" s="1159"/>
      <c r="OO11" s="1159"/>
      <c r="OP11" s="1159"/>
      <c r="OQ11" s="1159"/>
      <c r="OR11" s="1159"/>
      <c r="OS11" s="1159"/>
      <c r="OT11" s="1159"/>
      <c r="OU11" s="1159"/>
      <c r="OV11" s="1159"/>
      <c r="OW11"/>
    </row>
    <row r="12" spans="1:413" ht="15.75" x14ac:dyDescent="0.25">
      <c r="A12" s="1161"/>
      <c r="B12" s="598" t="s">
        <v>73</v>
      </c>
      <c r="C12" s="602" t="str">
        <f t="shared" si="2"/>
        <v xml:space="preserve">Комардин </v>
      </c>
      <c r="D12" s="596">
        <v>3</v>
      </c>
      <c r="E12" s="596">
        <v>3</v>
      </c>
      <c r="F12" s="597" t="s">
        <v>51</v>
      </c>
      <c r="G12" s="659">
        <v>11</v>
      </c>
      <c r="H12" s="603" t="s">
        <v>300</v>
      </c>
      <c r="I12" s="592"/>
      <c r="J12" s="368">
        <v>1995</v>
      </c>
      <c r="K12" s="368" t="e">
        <f ca="1">SUM(#REF!:OFFSET(#REF!,0,DATEVALUE("31.12."&amp;(YEAR(TODAY())))-DATEVALUE("01.01."&amp;YEAR(TODAY()))))</f>
        <v>#REF!</v>
      </c>
      <c r="L12" s="368" t="e">
        <f ca="1">SUM(#REF!:OFFSET(#REF!,0,TODAY()-DATEVALUE("01.01."&amp;YEAR(TODAY()))))</f>
        <v>#REF!</v>
      </c>
      <c r="M12" s="364" t="e">
        <f ca="1">COUNTIF(#REF!:OFFSET(#REF!,0,TODAY()-DATEVALUE("01.01."&amp;YEAR(TODAY()))),$M$3)</f>
        <v>#REF!</v>
      </c>
      <c r="N12" s="364" t="e">
        <f ca="1">COUNTIFS(#REF!:OFFSET(#REF!,0,TODAY()-DATEVALUE("01.01."&amp;YEAR(TODAY()))),$N$3,#REF!:OFFSET(#REF!,0,TODAY()-DATEVALUE("01.01."&amp;YEAR(TODAY()))),"&lt;&gt;вс")</f>
        <v>#REF!</v>
      </c>
      <c r="O12" s="364" t="e">
        <f ca="1">COUNTIF(#REF!:OFFSET(#REF!,0,TODAY()-DATEVALUE("01.01."&amp;YEAR(TODAY()))),"БЛ")</f>
        <v>#REF!</v>
      </c>
      <c r="P12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2" s="268">
        <v>10.5</v>
      </c>
      <c r="R12" s="1159">
        <v>10.5</v>
      </c>
      <c r="S12" s="1159">
        <v>10.5</v>
      </c>
      <c r="T12" s="1159">
        <v>10.5</v>
      </c>
      <c r="U12" s="1159">
        <v>10.5</v>
      </c>
      <c r="V12" s="1159">
        <v>10.5</v>
      </c>
      <c r="W12" s="1159">
        <v>10.5</v>
      </c>
      <c r="X12" s="1159">
        <v>10.5</v>
      </c>
      <c r="Y12" s="1159">
        <v>10.5</v>
      </c>
      <c r="Z12" s="1159">
        <v>5</v>
      </c>
      <c r="AA12" s="1159"/>
      <c r="AB12" s="1159"/>
      <c r="AC12" s="1159"/>
      <c r="AD12" s="1159"/>
      <c r="AE12" s="1159"/>
      <c r="AF12" s="1159"/>
      <c r="AG12" s="1159"/>
      <c r="AH12" s="1159"/>
      <c r="AI12" s="1159"/>
      <c r="AJ12" s="1159"/>
      <c r="AK12" s="1159"/>
      <c r="AL12" s="1159"/>
      <c r="AM12" s="1159"/>
      <c r="AN12" s="1159">
        <v>5</v>
      </c>
      <c r="AO12" s="1159">
        <v>10.5</v>
      </c>
      <c r="AP12" s="1159">
        <v>10.5</v>
      </c>
      <c r="AQ12" s="1159">
        <v>10.5</v>
      </c>
      <c r="AR12" s="1159">
        <v>10.5</v>
      </c>
      <c r="AS12" s="1159">
        <v>10.5</v>
      </c>
      <c r="AT12" s="1159">
        <v>10.5</v>
      </c>
      <c r="AU12" s="38">
        <v>10.5</v>
      </c>
      <c r="AV12" s="96">
        <v>10.5</v>
      </c>
      <c r="AW12" s="38">
        <v>10.5</v>
      </c>
      <c r="AX12" s="38">
        <v>10.5</v>
      </c>
      <c r="AY12" s="38">
        <v>10.5</v>
      </c>
      <c r="AZ12" s="38">
        <v>10.5</v>
      </c>
      <c r="BA12" s="38">
        <v>10.5</v>
      </c>
      <c r="BB12" s="38">
        <v>5</v>
      </c>
      <c r="BC12" s="1159"/>
      <c r="BD12" s="1159"/>
      <c r="BE12" s="1159"/>
      <c r="BF12" s="1159"/>
      <c r="BG12" s="1159"/>
      <c r="BH12" s="1159"/>
      <c r="BI12" s="1159"/>
      <c r="BJ12" s="1159"/>
      <c r="BK12" s="1159"/>
      <c r="BL12" s="1159"/>
      <c r="BM12" s="1159"/>
      <c r="BN12" s="1159"/>
      <c r="BO12" s="1159"/>
      <c r="BP12" s="953">
        <v>5</v>
      </c>
      <c r="BQ12" s="953">
        <v>10.5</v>
      </c>
      <c r="BR12" s="953">
        <v>10.5</v>
      </c>
      <c r="BS12" s="953">
        <v>10.5</v>
      </c>
      <c r="BT12" s="953">
        <v>10.5</v>
      </c>
      <c r="BU12" s="953">
        <v>10.5</v>
      </c>
      <c r="BV12" s="953">
        <v>10.5</v>
      </c>
      <c r="BW12" s="953">
        <v>10.5</v>
      </c>
      <c r="BX12" s="1177">
        <v>10.5</v>
      </c>
      <c r="BY12" s="1167">
        <v>10.5</v>
      </c>
      <c r="BZ12" s="953">
        <v>10.5</v>
      </c>
      <c r="CA12" s="953">
        <v>10.5</v>
      </c>
      <c r="CB12" s="953">
        <v>10.5</v>
      </c>
      <c r="CC12" s="953">
        <v>10.5</v>
      </c>
      <c r="CD12" s="953">
        <v>5</v>
      </c>
      <c r="CE12" s="1159"/>
      <c r="CF12" s="1159"/>
      <c r="CG12" s="1159"/>
      <c r="CH12" s="1159"/>
      <c r="CI12" s="1159"/>
      <c r="CJ12" s="1159"/>
      <c r="CK12" s="1159"/>
      <c r="CL12" s="1159"/>
      <c r="CM12" s="1159"/>
      <c r="CN12" s="1159"/>
      <c r="CO12" s="1159"/>
      <c r="CP12" s="1159"/>
      <c r="CQ12" s="1159"/>
      <c r="CR12" s="1159">
        <v>5</v>
      </c>
      <c r="CS12" s="1159">
        <v>10.5</v>
      </c>
      <c r="CT12" s="1159">
        <v>10.5</v>
      </c>
      <c r="CU12" s="1159">
        <v>10.5</v>
      </c>
      <c r="CV12" s="1159">
        <v>10.5</v>
      </c>
      <c r="CW12" s="1159">
        <v>10.5</v>
      </c>
      <c r="CX12" s="1159">
        <v>10.5</v>
      </c>
      <c r="CY12" s="1159">
        <v>10.5</v>
      </c>
      <c r="CZ12" s="1159">
        <v>10.5</v>
      </c>
      <c r="DA12" s="1159">
        <v>10.5</v>
      </c>
      <c r="DB12" s="1159">
        <v>10.5</v>
      </c>
      <c r="DC12" s="267">
        <v>10.5</v>
      </c>
      <c r="DD12" s="268">
        <v>10.5</v>
      </c>
      <c r="DE12" s="1159">
        <v>10.5</v>
      </c>
      <c r="DF12" s="1159">
        <v>5</v>
      </c>
      <c r="DG12" s="1159"/>
      <c r="DH12" s="1159"/>
      <c r="DI12" s="1159"/>
      <c r="DJ12" s="1159"/>
      <c r="DK12" s="1159"/>
      <c r="DL12" s="1159"/>
      <c r="DM12" s="1159"/>
      <c r="DN12" s="1159"/>
      <c r="DO12" s="1159"/>
      <c r="DP12" s="1159"/>
      <c r="DQ12" s="1159"/>
      <c r="DR12" s="1159"/>
      <c r="DS12" s="1159"/>
      <c r="DT12" s="1159">
        <v>5</v>
      </c>
      <c r="DU12" s="1159">
        <v>10.5</v>
      </c>
      <c r="DV12" s="1159">
        <v>10.5</v>
      </c>
      <c r="DW12" s="1159">
        <v>10.5</v>
      </c>
      <c r="DX12" s="1159">
        <v>10.5</v>
      </c>
      <c r="DY12" s="1159">
        <v>10.5</v>
      </c>
      <c r="DZ12" s="1159">
        <v>10.5</v>
      </c>
      <c r="EA12" s="1159">
        <v>10.5</v>
      </c>
      <c r="EB12" s="1159">
        <v>10.5</v>
      </c>
      <c r="EC12" s="1159">
        <v>10.5</v>
      </c>
      <c r="ED12" s="1159">
        <v>10.5</v>
      </c>
      <c r="EE12" s="1159">
        <v>10.5</v>
      </c>
      <c r="EF12" s="1159">
        <v>10.5</v>
      </c>
      <c r="EG12" s="267">
        <v>10.5</v>
      </c>
      <c r="EH12" s="268">
        <v>5</v>
      </c>
      <c r="EI12" s="1159"/>
      <c r="EJ12" s="1159"/>
      <c r="EK12" s="1159"/>
      <c r="EL12" s="1159"/>
      <c r="EM12" s="1159"/>
      <c r="EN12" s="1159"/>
      <c r="EO12" s="1159"/>
      <c r="EP12" s="1159"/>
      <c r="EQ12" s="1159"/>
      <c r="ER12" s="1159"/>
      <c r="ES12" s="1159"/>
      <c r="ET12" s="1159"/>
      <c r="EU12" s="1159"/>
      <c r="EV12" s="1159">
        <v>5</v>
      </c>
      <c r="EW12" s="1159">
        <v>10.5</v>
      </c>
      <c r="EX12" s="1159">
        <v>10.5</v>
      </c>
      <c r="EY12" s="1159">
        <v>10.5</v>
      </c>
      <c r="EZ12" s="1159">
        <v>10.5</v>
      </c>
      <c r="FA12" s="1159">
        <v>10.5</v>
      </c>
      <c r="FB12" s="1159">
        <v>10.5</v>
      </c>
      <c r="FC12" s="1159">
        <v>10.5</v>
      </c>
      <c r="FD12" s="1159">
        <v>10.5</v>
      </c>
      <c r="FE12" s="1159">
        <v>10.5</v>
      </c>
      <c r="FF12" s="1159">
        <v>10.5</v>
      </c>
      <c r="FG12" s="1159">
        <v>10.5</v>
      </c>
      <c r="FH12" s="1159">
        <v>10.5</v>
      </c>
      <c r="FI12" s="1159">
        <v>10.5</v>
      </c>
      <c r="FJ12" s="1159">
        <v>5</v>
      </c>
      <c r="FK12" s="1159"/>
      <c r="FL12" s="267"/>
      <c r="FM12" s="268"/>
      <c r="FN12" s="1159"/>
      <c r="FO12" s="1159"/>
      <c r="FP12" s="1159"/>
      <c r="FQ12" s="1159"/>
      <c r="FR12" s="1159"/>
      <c r="FS12" s="1159"/>
      <c r="FT12" s="1159"/>
      <c r="FU12" s="1159"/>
      <c r="FV12" s="1159"/>
      <c r="FW12" s="1159"/>
      <c r="FX12" s="1159">
        <v>5</v>
      </c>
      <c r="FY12" s="1159">
        <v>10.5</v>
      </c>
      <c r="FZ12" s="1159">
        <v>10.5</v>
      </c>
      <c r="GA12" s="1159">
        <v>10.5</v>
      </c>
      <c r="GB12" s="1159">
        <v>10.5</v>
      </c>
      <c r="GC12" s="1159">
        <v>10.5</v>
      </c>
      <c r="GD12" s="1159">
        <v>10.5</v>
      </c>
      <c r="GE12" s="1159">
        <v>10.5</v>
      </c>
      <c r="GF12" s="1159">
        <v>10.5</v>
      </c>
      <c r="GG12" s="1159">
        <v>10.5</v>
      </c>
      <c r="GH12" s="1159">
        <v>10.5</v>
      </c>
      <c r="GI12" s="1159">
        <v>10.5</v>
      </c>
      <c r="GJ12" s="1159">
        <v>10.5</v>
      </c>
      <c r="GK12" s="1159">
        <v>10.5</v>
      </c>
      <c r="GL12" s="1159">
        <v>5</v>
      </c>
      <c r="GM12" s="1159"/>
      <c r="GN12" s="1159"/>
      <c r="GO12" s="1159"/>
      <c r="GP12" s="267"/>
      <c r="GQ12" s="268"/>
      <c r="GR12" s="1159"/>
      <c r="GS12" s="1159"/>
      <c r="GT12" s="1159"/>
      <c r="GU12" s="1159"/>
      <c r="GV12" s="1159"/>
      <c r="GW12" s="1159"/>
      <c r="GX12" s="1159"/>
      <c r="GY12" s="1159"/>
      <c r="GZ12" s="249" t="s">
        <v>379</v>
      </c>
      <c r="HA12" s="249" t="s">
        <v>379</v>
      </c>
      <c r="HB12" s="249" t="s">
        <v>379</v>
      </c>
      <c r="HC12" s="249" t="s">
        <v>379</v>
      </c>
      <c r="HD12" s="249" t="s">
        <v>379</v>
      </c>
      <c r="HE12" s="249" t="s">
        <v>379</v>
      </c>
      <c r="HF12" s="249" t="s">
        <v>379</v>
      </c>
      <c r="HG12" s="249" t="s">
        <v>379</v>
      </c>
      <c r="HH12" s="249" t="s">
        <v>379</v>
      </c>
      <c r="HI12" s="249" t="s">
        <v>379</v>
      </c>
      <c r="HJ12" s="249" t="s">
        <v>379</v>
      </c>
      <c r="HK12" s="249" t="s">
        <v>379</v>
      </c>
      <c r="HL12" s="249" t="s">
        <v>379</v>
      </c>
      <c r="HM12" s="249" t="s">
        <v>379</v>
      </c>
      <c r="HN12" s="249" t="s">
        <v>379</v>
      </c>
      <c r="HO12" s="249" t="s">
        <v>379</v>
      </c>
      <c r="HP12" s="249" t="s">
        <v>379</v>
      </c>
      <c r="HQ12" s="249" t="s">
        <v>379</v>
      </c>
      <c r="HR12" s="249" t="s">
        <v>379</v>
      </c>
      <c r="HS12" s="249" t="s">
        <v>379</v>
      </c>
      <c r="HT12" s="249" t="s">
        <v>379</v>
      </c>
      <c r="HU12" s="249" t="s">
        <v>379</v>
      </c>
      <c r="HV12" s="249" t="s">
        <v>379</v>
      </c>
      <c r="HW12" s="249" t="s">
        <v>379</v>
      </c>
      <c r="HX12" s="249" t="s">
        <v>379</v>
      </c>
      <c r="HY12" s="249" t="s">
        <v>379</v>
      </c>
      <c r="HZ12" s="249" t="s">
        <v>379</v>
      </c>
      <c r="IA12" s="249" t="s">
        <v>379</v>
      </c>
      <c r="IB12" s="1159">
        <v>5</v>
      </c>
      <c r="IC12" s="1159">
        <v>10.5</v>
      </c>
      <c r="ID12" s="1159">
        <v>10.5</v>
      </c>
      <c r="IE12" s="1159">
        <v>10.5</v>
      </c>
      <c r="IF12" s="1159">
        <v>10.5</v>
      </c>
      <c r="IG12" s="1159">
        <v>10.5</v>
      </c>
      <c r="IH12" s="1159">
        <v>10.5</v>
      </c>
      <c r="II12" s="1159">
        <v>10.5</v>
      </c>
      <c r="IJ12" s="1159">
        <v>10.5</v>
      </c>
      <c r="IK12" s="1159">
        <v>10.5</v>
      </c>
      <c r="IL12" s="1159">
        <v>10.5</v>
      </c>
      <c r="IM12" s="1159">
        <v>10.5</v>
      </c>
      <c r="IN12" s="1159">
        <v>10.5</v>
      </c>
      <c r="IO12" s="1159">
        <v>10.5</v>
      </c>
      <c r="IP12" s="1159">
        <v>5</v>
      </c>
      <c r="IQ12" s="1159"/>
      <c r="IR12" s="1159"/>
      <c r="IS12" s="1159"/>
      <c r="IT12" s="1159"/>
      <c r="IU12" s="1159"/>
      <c r="IV12" s="1159"/>
      <c r="IW12" s="1159"/>
      <c r="IX12" s="1159"/>
      <c r="IY12" s="1159"/>
      <c r="IZ12" s="267"/>
      <c r="JA12" s="268"/>
      <c r="JB12" s="1159"/>
      <c r="JC12" s="1159"/>
      <c r="JD12" s="1159">
        <v>5</v>
      </c>
      <c r="JE12" s="1159">
        <v>10.5</v>
      </c>
      <c r="JF12" s="1183">
        <v>10.5</v>
      </c>
      <c r="JG12" s="1183">
        <v>10.5</v>
      </c>
      <c r="JH12" s="1183">
        <v>10.5</v>
      </c>
      <c r="JI12" s="1159">
        <v>10.5</v>
      </c>
      <c r="JJ12" s="1159">
        <v>10.5</v>
      </c>
      <c r="JK12" s="1159">
        <v>10.5</v>
      </c>
      <c r="JL12" s="1159">
        <v>10.5</v>
      </c>
      <c r="JM12" s="1159">
        <v>10.5</v>
      </c>
      <c r="JN12" s="1159">
        <v>10.5</v>
      </c>
      <c r="JO12" s="1159">
        <v>10.5</v>
      </c>
      <c r="JP12" s="1159">
        <v>10.5</v>
      </c>
      <c r="JQ12" s="1159">
        <v>10.5</v>
      </c>
      <c r="JR12" s="1159">
        <v>5</v>
      </c>
      <c r="JS12" s="1159"/>
      <c r="JT12" s="1159"/>
      <c r="JU12" s="1159"/>
      <c r="JV12" s="1159"/>
      <c r="JW12" s="1159"/>
      <c r="JX12" s="1159"/>
      <c r="JY12" s="1159"/>
      <c r="JZ12" s="1159"/>
      <c r="KA12" s="1159"/>
      <c r="KB12" s="1159"/>
      <c r="KC12" s="1159"/>
      <c r="KD12" s="267"/>
      <c r="KE12" s="268"/>
      <c r="KF12" s="1159">
        <v>5</v>
      </c>
      <c r="KG12" s="1159">
        <v>10.5</v>
      </c>
      <c r="KH12" s="1159">
        <v>10.5</v>
      </c>
      <c r="KI12" s="1159">
        <v>10.5</v>
      </c>
      <c r="KJ12" s="1159">
        <v>10.5</v>
      </c>
      <c r="KK12" s="1159">
        <v>10.5</v>
      </c>
      <c r="KL12" s="1159">
        <v>10.5</v>
      </c>
      <c r="KM12" s="1159">
        <v>10.5</v>
      </c>
      <c r="KN12" s="1159">
        <v>10.5</v>
      </c>
      <c r="KO12" s="1159">
        <v>10.5</v>
      </c>
      <c r="KP12" s="1159">
        <v>10.5</v>
      </c>
      <c r="KQ12" s="1159">
        <v>10.5</v>
      </c>
      <c r="KR12" s="1159">
        <v>10.5</v>
      </c>
      <c r="KS12" s="1159">
        <v>10.5</v>
      </c>
      <c r="KT12" s="1159">
        <v>5</v>
      </c>
      <c r="KU12" s="1159"/>
      <c r="KV12" s="1159"/>
      <c r="KW12" s="1159"/>
      <c r="KX12" s="1159"/>
      <c r="KY12" s="1159"/>
      <c r="KZ12" s="1159"/>
      <c r="LA12" s="1159"/>
      <c r="LB12" s="1159"/>
      <c r="LC12" s="1159"/>
      <c r="LD12" s="1159"/>
      <c r="LE12" s="1159"/>
      <c r="LF12" s="1159"/>
      <c r="LG12" s="1159"/>
      <c r="LH12" s="1159">
        <v>5</v>
      </c>
      <c r="LI12" s="267">
        <v>10.5</v>
      </c>
      <c r="LJ12" s="268">
        <v>10.5</v>
      </c>
      <c r="LK12" s="1159">
        <v>10.5</v>
      </c>
      <c r="LL12" s="1159">
        <v>10.5</v>
      </c>
      <c r="LM12" s="1159">
        <v>10.5</v>
      </c>
      <c r="LN12" s="1159">
        <v>10.5</v>
      </c>
      <c r="LO12" s="1159">
        <v>10.5</v>
      </c>
      <c r="LP12" s="1159">
        <v>10.5</v>
      </c>
      <c r="LQ12" s="1159">
        <v>10.5</v>
      </c>
      <c r="LR12" s="1159">
        <v>10.5</v>
      </c>
      <c r="LS12" s="1159">
        <v>10.5</v>
      </c>
      <c r="LT12" s="1159">
        <v>10.5</v>
      </c>
      <c r="LU12" s="1159">
        <v>10.5</v>
      </c>
      <c r="LV12" s="1159">
        <v>5</v>
      </c>
      <c r="LW12" s="1159"/>
      <c r="LX12" s="1159"/>
      <c r="LY12" s="1159"/>
      <c r="LZ12" s="1159"/>
      <c r="MA12" s="1159"/>
      <c r="MB12" s="1159"/>
      <c r="MC12" s="1159"/>
      <c r="MD12" s="1159"/>
      <c r="ME12" s="1159"/>
      <c r="MF12" s="1159"/>
      <c r="MG12" s="1159"/>
      <c r="MH12" s="1159"/>
      <c r="MI12" s="1159"/>
      <c r="MJ12" s="1159">
        <v>5</v>
      </c>
      <c r="MK12" s="1159">
        <v>10.5</v>
      </c>
      <c r="ML12" s="1159">
        <v>10.5</v>
      </c>
      <c r="MM12" s="267">
        <v>10.5</v>
      </c>
      <c r="MN12" s="268">
        <v>10.5</v>
      </c>
      <c r="MO12" s="1159">
        <v>10.5</v>
      </c>
      <c r="MP12" s="1159">
        <v>10.5</v>
      </c>
      <c r="MQ12" s="1159">
        <v>10.5</v>
      </c>
      <c r="MR12" s="1159">
        <v>10.5</v>
      </c>
      <c r="MS12" s="1159">
        <v>10.5</v>
      </c>
      <c r="MT12" s="1159">
        <v>10.5</v>
      </c>
      <c r="MU12" s="1159">
        <v>10.5</v>
      </c>
      <c r="MV12" s="1159">
        <v>10.5</v>
      </c>
      <c r="MW12" s="1159">
        <v>10.5</v>
      </c>
      <c r="MX12" s="1159">
        <v>5</v>
      </c>
      <c r="MY12" s="1159"/>
      <c r="MZ12" s="1159"/>
      <c r="NA12" s="1159"/>
      <c r="NB12" s="1159"/>
      <c r="NC12" s="1159"/>
      <c r="ND12" s="1159"/>
      <c r="NE12" s="1159"/>
      <c r="NF12" s="1159"/>
      <c r="NG12" s="1159"/>
      <c r="NH12" s="1159"/>
      <c r="NI12" s="1159"/>
      <c r="NJ12" s="1159"/>
      <c r="NK12" s="1159"/>
      <c r="NL12" s="1159">
        <v>5</v>
      </c>
      <c r="NM12" s="1159">
        <v>10.5</v>
      </c>
      <c r="NN12" s="1159">
        <v>10.5</v>
      </c>
      <c r="NO12" s="1159">
        <v>10.5</v>
      </c>
      <c r="NP12" s="1159">
        <v>10.5</v>
      </c>
      <c r="NQ12" s="83">
        <v>10.5</v>
      </c>
      <c r="NR12" s="84">
        <v>10.5</v>
      </c>
      <c r="NS12" s="1159">
        <f t="shared" si="1"/>
        <v>1758</v>
      </c>
      <c r="NT12" s="1159"/>
      <c r="NU12" s="1159"/>
      <c r="NV12" s="1159"/>
      <c r="NW12" s="1159"/>
      <c r="NX12" s="1159"/>
      <c r="NY12" s="1159"/>
      <c r="NZ12" s="1159"/>
      <c r="OA12" s="1159"/>
      <c r="OB12" s="1159"/>
      <c r="OC12" s="1159"/>
      <c r="OD12" s="1159"/>
      <c r="OE12" s="1159"/>
      <c r="OF12" s="1159"/>
      <c r="OG12" s="1159"/>
      <c r="OH12" s="1159"/>
      <c r="OI12" s="1159"/>
      <c r="OJ12" s="1159"/>
      <c r="OK12" s="1159"/>
      <c r="OL12" s="1159"/>
      <c r="OM12" s="1159"/>
      <c r="ON12" s="1159"/>
      <c r="OO12" s="1159"/>
      <c r="OP12" s="1159"/>
      <c r="OQ12" s="1159"/>
      <c r="OR12" s="1159"/>
      <c r="OS12" s="1159"/>
      <c r="OT12" s="1159"/>
      <c r="OU12" s="1159"/>
      <c r="OV12" s="1159"/>
      <c r="OW12"/>
    </row>
    <row r="13" spans="1:413" ht="15.75" x14ac:dyDescent="0.25">
      <c r="A13" s="1"/>
      <c r="B13" s="803" t="s">
        <v>765</v>
      </c>
      <c r="C13" s="798"/>
      <c r="D13" s="804"/>
      <c r="E13" s="804"/>
      <c r="F13" s="597" t="s">
        <v>48</v>
      </c>
      <c r="G13" s="805">
        <v>11</v>
      </c>
      <c r="H13" s="603" t="s">
        <v>300</v>
      </c>
      <c r="I13" s="806"/>
      <c r="J13" s="807"/>
      <c r="K13" s="807"/>
      <c r="L13" s="807"/>
      <c r="M13" s="364"/>
      <c r="N13" s="364"/>
      <c r="O13" s="364"/>
      <c r="P13" s="364"/>
      <c r="Q13" s="386"/>
      <c r="R13" s="381"/>
      <c r="S13" s="381"/>
      <c r="T13" s="381"/>
      <c r="U13" s="381"/>
      <c r="V13" s="381"/>
      <c r="W13" s="381"/>
      <c r="X13" s="381"/>
      <c r="Y13" s="381"/>
      <c r="Z13" s="381"/>
      <c r="AA13" s="381"/>
      <c r="AB13" s="381"/>
      <c r="AC13" s="381"/>
      <c r="AD13" s="381"/>
      <c r="AE13" s="381"/>
      <c r="AF13" s="381"/>
      <c r="AG13" s="381"/>
      <c r="AH13" s="381"/>
      <c r="AI13" s="381"/>
      <c r="AJ13" s="381"/>
      <c r="AK13" s="381"/>
      <c r="AL13" s="381"/>
      <c r="AM13" s="381"/>
      <c r="AN13" s="381"/>
      <c r="AO13" s="381"/>
      <c r="AP13" s="381"/>
      <c r="AQ13" s="381"/>
      <c r="AR13" s="381"/>
      <c r="AS13" s="381"/>
      <c r="AT13" s="381"/>
      <c r="AU13" s="381"/>
      <c r="AV13" s="386"/>
      <c r="AW13" s="381"/>
      <c r="AX13" s="381"/>
      <c r="AY13" s="381"/>
      <c r="AZ13" s="381"/>
      <c r="BA13" s="381"/>
      <c r="BB13" s="381"/>
      <c r="BC13" s="381"/>
      <c r="BD13" s="381"/>
      <c r="BE13" s="381"/>
      <c r="BF13" s="381"/>
      <c r="BG13" s="381"/>
      <c r="BH13" s="381"/>
      <c r="BI13" s="381"/>
      <c r="BJ13" s="381"/>
      <c r="BK13" s="381"/>
      <c r="BL13" s="381"/>
      <c r="BM13" s="381"/>
      <c r="BN13" s="381"/>
      <c r="BO13" s="381"/>
      <c r="BP13" s="1215"/>
      <c r="BQ13" s="1215"/>
      <c r="BR13" s="1215"/>
      <c r="BS13" s="1215"/>
      <c r="BT13" s="1215"/>
      <c r="BU13" s="1215"/>
      <c r="BV13" s="1215"/>
      <c r="BW13" s="1215"/>
      <c r="BX13" s="1216"/>
      <c r="BY13" s="1217"/>
      <c r="BZ13" s="1215"/>
      <c r="CA13" s="1215"/>
      <c r="CB13" s="1215"/>
      <c r="CC13" s="1215"/>
      <c r="CD13" s="1215"/>
      <c r="CE13" s="381"/>
      <c r="CF13" s="381"/>
      <c r="CG13" s="381"/>
      <c r="CH13" s="381"/>
      <c r="CI13" s="381"/>
      <c r="CJ13" s="381"/>
      <c r="CK13" s="381"/>
      <c r="CL13" s="381"/>
      <c r="CM13" s="381"/>
      <c r="CN13" s="381"/>
      <c r="CO13" s="381"/>
      <c r="CP13" s="381"/>
      <c r="CQ13" s="381"/>
      <c r="CR13" s="381"/>
      <c r="CS13" s="381"/>
      <c r="CT13" s="381"/>
      <c r="CU13" s="381"/>
      <c r="CV13" s="381"/>
      <c r="CW13" s="381"/>
      <c r="CX13" s="381"/>
      <c r="CY13" s="381"/>
      <c r="CZ13" s="381"/>
      <c r="DA13" s="381"/>
      <c r="DB13" s="381"/>
      <c r="DC13" s="1190"/>
      <c r="DD13" s="386"/>
      <c r="DE13" s="381"/>
      <c r="DF13" s="381"/>
      <c r="DG13" s="381"/>
      <c r="DH13" s="381"/>
      <c r="DI13" s="381"/>
      <c r="DJ13" s="381"/>
      <c r="DK13" s="381"/>
      <c r="DL13" s="381"/>
      <c r="DM13" s="381"/>
      <c r="DN13" s="381"/>
      <c r="DO13" s="381"/>
      <c r="DP13" s="381"/>
      <c r="DQ13" s="381"/>
      <c r="DR13" s="381"/>
      <c r="DS13" s="381"/>
      <c r="DT13" s="381"/>
      <c r="DU13" s="381"/>
      <c r="DV13" s="381"/>
      <c r="DW13" s="381"/>
      <c r="DX13" s="381"/>
      <c r="DY13" s="381"/>
      <c r="DZ13" s="381"/>
      <c r="EA13" s="381"/>
      <c r="EB13" s="381"/>
      <c r="EC13" s="381"/>
      <c r="ED13" s="381"/>
      <c r="EE13" s="381"/>
      <c r="EF13" s="381"/>
      <c r="EG13" s="1190"/>
      <c r="EH13" s="386"/>
      <c r="EI13" s="381"/>
      <c r="EJ13" s="381"/>
      <c r="EK13" s="381"/>
      <c r="EL13" s="381"/>
      <c r="EM13" s="381"/>
      <c r="EN13" s="381"/>
      <c r="EO13" s="381"/>
      <c r="EP13" s="381"/>
      <c r="EQ13" s="381"/>
      <c r="ER13" s="381"/>
      <c r="ES13" s="381"/>
      <c r="ET13" s="381"/>
      <c r="EU13" s="381"/>
      <c r="EV13" s="381"/>
      <c r="EW13" s="381"/>
      <c r="EX13" s="381"/>
      <c r="EY13" s="381"/>
      <c r="EZ13" s="381"/>
      <c r="FA13" s="381"/>
      <c r="FB13" s="381"/>
      <c r="FC13" s="381"/>
      <c r="FD13" s="381"/>
      <c r="FE13" s="381"/>
      <c r="FF13" s="381"/>
      <c r="FG13" s="381"/>
      <c r="FH13" s="381"/>
      <c r="FI13" s="381"/>
      <c r="FJ13" s="381"/>
      <c r="FK13" s="381"/>
      <c r="FL13" s="1190"/>
      <c r="FM13" s="386"/>
      <c r="FN13" s="381"/>
      <c r="FO13" s="381"/>
      <c r="FP13" s="381"/>
      <c r="FQ13" s="381"/>
      <c r="FR13" s="381"/>
      <c r="FS13" s="381"/>
      <c r="FT13" s="381"/>
      <c r="FU13" s="381"/>
      <c r="FV13" s="381"/>
      <c r="FW13" s="381"/>
      <c r="FX13" s="381"/>
      <c r="FY13" s="381"/>
      <c r="FZ13" s="381"/>
      <c r="GA13" s="381"/>
      <c r="GB13" s="381"/>
      <c r="GC13" s="381"/>
      <c r="GD13" s="381"/>
      <c r="GE13" s="381"/>
      <c r="GF13" s="381"/>
      <c r="GG13" s="381"/>
      <c r="GH13" s="381"/>
      <c r="GI13" s="381"/>
      <c r="GJ13" s="381"/>
      <c r="GK13" s="381"/>
      <c r="GL13" s="381"/>
      <c r="GM13" s="381"/>
      <c r="GN13" s="381"/>
      <c r="GO13" s="381"/>
      <c r="GP13" s="1190"/>
      <c r="GQ13" s="386"/>
      <c r="GR13" s="381"/>
      <c r="GS13" s="381"/>
      <c r="GT13" s="381"/>
      <c r="GU13" s="381"/>
      <c r="GV13" s="381"/>
      <c r="GW13" s="381"/>
      <c r="GX13" s="381"/>
      <c r="GY13" s="381"/>
      <c r="GZ13" s="381"/>
      <c r="HA13" s="381"/>
      <c r="HB13" s="381"/>
      <c r="HC13" s="381"/>
      <c r="HD13" s="381"/>
      <c r="HE13" s="381"/>
      <c r="HF13" s="381"/>
      <c r="HG13" s="381"/>
      <c r="HH13" s="381"/>
      <c r="HI13" s="381"/>
      <c r="HJ13" s="381"/>
      <c r="HK13" s="381"/>
      <c r="HL13" s="381"/>
      <c r="HM13" s="381"/>
      <c r="HN13" s="381"/>
      <c r="HO13" s="381"/>
      <c r="HP13" s="381"/>
      <c r="HQ13" s="381"/>
      <c r="HR13" s="381"/>
      <c r="HS13" s="381"/>
      <c r="HT13" s="381"/>
      <c r="HU13" s="1190"/>
      <c r="HV13" s="386"/>
      <c r="HW13" s="381"/>
      <c r="HX13" s="381"/>
      <c r="HY13" s="381"/>
      <c r="HZ13" s="381"/>
      <c r="IA13" s="381"/>
      <c r="IB13" s="381"/>
      <c r="IC13" s="381"/>
      <c r="ID13" s="381"/>
      <c r="IE13" s="381"/>
      <c r="IF13" s="381"/>
      <c r="IG13" s="381"/>
      <c r="IH13" s="381"/>
      <c r="II13" s="381"/>
      <c r="IJ13" s="381"/>
      <c r="IK13" s="381"/>
      <c r="IL13" s="381"/>
      <c r="IM13" s="381"/>
      <c r="IN13" s="381"/>
      <c r="IO13" s="381"/>
      <c r="IP13" s="381"/>
      <c r="IQ13" s="381"/>
      <c r="IR13" s="381"/>
      <c r="IS13" s="381"/>
      <c r="IT13" s="381"/>
      <c r="IU13" s="381"/>
      <c r="IV13" s="381"/>
      <c r="IW13" s="381"/>
      <c r="IX13" s="381"/>
      <c r="IY13" s="381"/>
      <c r="IZ13" s="1190"/>
      <c r="JA13" s="386"/>
      <c r="JB13" s="381"/>
      <c r="JC13" s="381"/>
      <c r="JD13" s="381"/>
      <c r="JE13" s="381"/>
      <c r="JF13" s="381"/>
      <c r="JG13" s="381"/>
      <c r="JH13" s="381"/>
      <c r="JI13" s="381"/>
      <c r="JJ13" s="381"/>
      <c r="JK13" s="381"/>
      <c r="JL13" s="381"/>
      <c r="JM13" s="381"/>
      <c r="JN13" s="381"/>
      <c r="JO13" s="381"/>
      <c r="JP13" s="381"/>
      <c r="JQ13" s="381"/>
      <c r="JR13" s="381"/>
      <c r="JS13" s="381"/>
      <c r="JT13" s="381"/>
      <c r="JU13" s="381"/>
      <c r="JV13" s="381"/>
      <c r="JW13" s="381"/>
      <c r="JX13" s="381"/>
      <c r="JY13" s="381"/>
      <c r="JZ13" s="381"/>
      <c r="KA13" s="381"/>
      <c r="KB13" s="381"/>
      <c r="KC13" s="381"/>
      <c r="KD13" s="1190"/>
      <c r="KE13" s="386"/>
      <c r="KF13" s="381"/>
      <c r="KG13" s="381"/>
      <c r="KH13" s="381"/>
      <c r="KI13" s="381"/>
      <c r="KJ13" s="381"/>
      <c r="KK13" s="381"/>
      <c r="KL13" s="381"/>
      <c r="KM13" s="381"/>
      <c r="KN13" s="381"/>
      <c r="KO13" s="381"/>
      <c r="KP13" s="381"/>
      <c r="KQ13" s="381"/>
      <c r="KR13" s="381"/>
      <c r="KS13" s="381"/>
      <c r="KT13" s="381"/>
      <c r="KU13" s="381"/>
      <c r="KV13" s="381"/>
      <c r="KW13" s="381"/>
      <c r="KX13" s="381"/>
      <c r="KY13" s="381"/>
      <c r="KZ13" s="381"/>
      <c r="LA13" s="381"/>
      <c r="LB13" s="381"/>
      <c r="LC13" s="381"/>
      <c r="LD13" s="381"/>
      <c r="LE13" s="381"/>
      <c r="LF13" s="381"/>
      <c r="LG13" s="381"/>
      <c r="LH13" s="381"/>
      <c r="LI13" s="1190"/>
      <c r="LJ13" s="386"/>
      <c r="LK13" s="381"/>
      <c r="LL13" s="381"/>
      <c r="LM13" s="381"/>
      <c r="LN13" s="381"/>
      <c r="LO13" s="381"/>
      <c r="LP13" s="381"/>
      <c r="LQ13" s="381"/>
      <c r="LR13" s="381"/>
      <c r="LS13" s="381"/>
      <c r="LT13" s="381"/>
      <c r="LU13" s="381"/>
      <c r="LV13" s="381"/>
      <c r="LW13" s="381"/>
      <c r="LX13" s="381"/>
      <c r="LY13" s="381"/>
      <c r="LZ13" s="381"/>
      <c r="MA13" s="381"/>
      <c r="MB13" s="381"/>
      <c r="MC13" s="381"/>
      <c r="MD13" s="381"/>
      <c r="ME13" s="381"/>
      <c r="MF13" s="381"/>
      <c r="MG13" s="381"/>
      <c r="MH13" s="381"/>
      <c r="MI13" s="381"/>
      <c r="MJ13" s="381"/>
      <c r="MK13" s="381"/>
      <c r="ML13" s="381"/>
      <c r="MM13" s="1190"/>
      <c r="MN13" s="386"/>
      <c r="MO13" s="381"/>
      <c r="MP13" s="381"/>
      <c r="MQ13" s="381"/>
      <c r="MR13" s="381"/>
      <c r="MS13" s="381"/>
      <c r="MT13" s="381"/>
      <c r="MU13" s="381"/>
      <c r="MV13" s="381"/>
      <c r="MW13" s="381"/>
      <c r="MX13" s="381"/>
      <c r="MY13" s="381"/>
      <c r="MZ13" s="381"/>
      <c r="NA13" s="381"/>
      <c r="NB13" s="381"/>
      <c r="NC13" s="381"/>
      <c r="ND13" s="381"/>
      <c r="NE13" s="381"/>
      <c r="NF13" s="381"/>
      <c r="NG13" s="381"/>
      <c r="NH13" s="381"/>
      <c r="NI13" s="381"/>
      <c r="NJ13" s="381"/>
      <c r="NK13" s="381"/>
      <c r="NL13" s="381"/>
      <c r="NM13" s="381"/>
      <c r="NN13" s="381"/>
      <c r="NO13" s="381"/>
      <c r="NP13" s="381"/>
      <c r="NQ13" s="381"/>
      <c r="NR13" s="1190"/>
      <c r="NS13" s="1159">
        <f t="shared" si="1"/>
        <v>0</v>
      </c>
      <c r="NT13" s="1159"/>
      <c r="NU13" s="1159"/>
      <c r="NV13" s="1159"/>
      <c r="NW13" s="1159"/>
      <c r="NX13" s="1159"/>
      <c r="NY13" s="1159"/>
      <c r="NZ13" s="1159"/>
      <c r="OA13" s="1159"/>
      <c r="OB13" s="1159"/>
      <c r="OC13" s="1159"/>
      <c r="OD13" s="1159"/>
      <c r="OE13" s="1159"/>
      <c r="OF13" s="1159"/>
      <c r="OG13" s="1159"/>
      <c r="OH13" s="1159"/>
      <c r="OI13" s="1159"/>
      <c r="OJ13" s="1159"/>
      <c r="OK13" s="1159"/>
      <c r="OL13" s="1159"/>
      <c r="OM13" s="1159"/>
      <c r="ON13" s="1159"/>
      <c r="OO13" s="1159"/>
      <c r="OP13" s="1159"/>
      <c r="OQ13" s="1159"/>
      <c r="OR13" s="1159"/>
      <c r="OS13" s="1159"/>
      <c r="OT13" s="1159"/>
      <c r="OU13" s="1159"/>
      <c r="OV13" s="1159"/>
      <c r="OW13"/>
    </row>
    <row r="14" spans="1:413" ht="15.75" x14ac:dyDescent="0.25">
      <c r="A14" s="1"/>
      <c r="B14" s="598" t="s">
        <v>519</v>
      </c>
      <c r="C14" s="598" t="str">
        <f t="shared" si="2"/>
        <v xml:space="preserve">Худойбердиев </v>
      </c>
      <c r="D14" s="596">
        <v>6</v>
      </c>
      <c r="E14" s="596">
        <v>3</v>
      </c>
      <c r="F14" s="597" t="s">
        <v>48</v>
      </c>
      <c r="G14" s="659">
        <v>5</v>
      </c>
      <c r="H14" s="603" t="s">
        <v>300</v>
      </c>
      <c r="I14" s="592"/>
      <c r="J14" s="368">
        <v>1995</v>
      </c>
      <c r="K14" s="368" t="e">
        <f ca="1">SUM(#REF!:OFFSET(#REF!,0,DATEVALUE("31.12."&amp;(YEAR(TODAY())))-DATEVALUE("01.01."&amp;YEAR(TODAY()))))</f>
        <v>#REF!</v>
      </c>
      <c r="L14" s="368" t="e">
        <f ca="1">SUM(#REF!:OFFSET(#REF!,0,TODAY()-DATEVALUE("01.01."&amp;YEAR(TODAY()))))</f>
        <v>#REF!</v>
      </c>
      <c r="M14" s="364" t="e">
        <f ca="1">COUNTIF(#REF!:OFFSET(#REF!,0,TODAY()-DATEVALUE("01.01."&amp;YEAR(TODAY()))),$M$3)</f>
        <v>#REF!</v>
      </c>
      <c r="N14" s="364" t="e">
        <f ca="1">COUNTIFS(#REF!:OFFSET(#REF!,0,TODAY()-DATEVALUE("01.01."&amp;YEAR(TODAY()))),$N$3,#REF!:OFFSET(#REF!,0,TODAY()-DATEVALUE("01.01."&amp;YEAR(TODAY()))),"&lt;&gt;вс")</f>
        <v>#REF!</v>
      </c>
      <c r="O14" s="364" t="e">
        <f ca="1">COUNTIF(#REF!:OFFSET(#REF!,0,TODAY()-DATEVALUE("01.01."&amp;YEAR(TODAY()))),"БЛ")</f>
        <v>#REF!</v>
      </c>
      <c r="P14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4" s="268">
        <v>10.5</v>
      </c>
      <c r="R14" s="1159">
        <v>10.5</v>
      </c>
      <c r="S14" s="1159">
        <v>10.5</v>
      </c>
      <c r="T14" s="1159">
        <v>10.5</v>
      </c>
      <c r="U14" s="1159">
        <v>10.5</v>
      </c>
      <c r="V14" s="1159">
        <v>10.5</v>
      </c>
      <c r="W14" s="1159">
        <v>10.5</v>
      </c>
      <c r="X14" s="1159">
        <v>10.5</v>
      </c>
      <c r="Y14" s="1159">
        <v>10.5</v>
      </c>
      <c r="Z14" s="1159">
        <v>5</v>
      </c>
      <c r="AA14" s="1159"/>
      <c r="AB14" s="1159"/>
      <c r="AC14" s="1159"/>
      <c r="AD14" s="1159"/>
      <c r="AE14" s="1159"/>
      <c r="AF14" s="1159"/>
      <c r="AG14" s="1159"/>
      <c r="AH14" s="1159"/>
      <c r="AI14" s="1159"/>
      <c r="AJ14" s="1159"/>
      <c r="AK14" s="1159"/>
      <c r="AL14" s="1159"/>
      <c r="AM14" s="1159"/>
      <c r="AN14" s="38">
        <v>5</v>
      </c>
      <c r="AO14" s="38">
        <v>10.5</v>
      </c>
      <c r="AP14" s="38">
        <v>10.5</v>
      </c>
      <c r="AQ14" s="38">
        <v>10.5</v>
      </c>
      <c r="AR14" s="38">
        <v>10.5</v>
      </c>
      <c r="AS14" s="38">
        <v>10.5</v>
      </c>
      <c r="AT14" s="38">
        <v>10.5</v>
      </c>
      <c r="AU14" s="38">
        <v>10.5</v>
      </c>
      <c r="AV14" s="96">
        <v>10.5</v>
      </c>
      <c r="AW14" s="38">
        <v>10.5</v>
      </c>
      <c r="AX14" s="38">
        <v>10.5</v>
      </c>
      <c r="AY14" s="38">
        <v>10.5</v>
      </c>
      <c r="AZ14" s="38">
        <v>10.5</v>
      </c>
      <c r="BA14" s="38">
        <v>10.5</v>
      </c>
      <c r="BB14" s="38">
        <v>5</v>
      </c>
      <c r="BC14" s="1159"/>
      <c r="BD14" s="1159"/>
      <c r="BE14" s="1159"/>
      <c r="BF14" s="1159"/>
      <c r="BG14" s="1159"/>
      <c r="BH14" s="1159"/>
      <c r="BI14" s="1159"/>
      <c r="BJ14" s="1159"/>
      <c r="BK14" s="1159"/>
      <c r="BL14" s="1159"/>
      <c r="BM14" s="1159"/>
      <c r="BN14" s="1159"/>
      <c r="BO14" s="1159"/>
      <c r="BP14" s="953">
        <v>5</v>
      </c>
      <c r="BQ14" s="953">
        <v>10.5</v>
      </c>
      <c r="BR14" s="953">
        <v>10.5</v>
      </c>
      <c r="BS14" s="953">
        <v>10.5</v>
      </c>
      <c r="BT14" s="953">
        <v>10.5</v>
      </c>
      <c r="BU14" s="953">
        <v>10.5</v>
      </c>
      <c r="BV14" s="953">
        <v>10.5</v>
      </c>
      <c r="BW14" s="953">
        <v>10.5</v>
      </c>
      <c r="BX14" s="1177">
        <v>10.5</v>
      </c>
      <c r="BY14" s="1167">
        <v>10.5</v>
      </c>
      <c r="BZ14" s="953">
        <v>10.5</v>
      </c>
      <c r="CA14" s="953">
        <v>10.5</v>
      </c>
      <c r="CB14" s="1218">
        <v>10.5</v>
      </c>
      <c r="CC14" s="953">
        <v>10.5</v>
      </c>
      <c r="CD14" s="953">
        <v>5</v>
      </c>
      <c r="CE14" s="1159"/>
      <c r="CF14" s="1159"/>
      <c r="CG14" s="1159"/>
      <c r="CH14" s="1159"/>
      <c r="CI14" s="1159"/>
      <c r="CJ14" s="1159"/>
      <c r="CK14" s="1159"/>
      <c r="CL14" s="1159"/>
      <c r="CM14" s="1159"/>
      <c r="CN14" s="1159"/>
      <c r="CO14" s="1159"/>
      <c r="CP14" s="1159"/>
      <c r="CQ14" s="1159"/>
      <c r="CR14" s="1159">
        <v>5</v>
      </c>
      <c r="CS14" s="1159">
        <v>10.5</v>
      </c>
      <c r="CT14" s="1159">
        <v>10.5</v>
      </c>
      <c r="CU14" s="1159">
        <v>10.5</v>
      </c>
      <c r="CV14" s="1159">
        <v>10.5</v>
      </c>
      <c r="CW14" s="1159">
        <v>10.5</v>
      </c>
      <c r="CX14" s="1159">
        <v>10.5</v>
      </c>
      <c r="CY14" s="1159">
        <v>10.5</v>
      </c>
      <c r="CZ14" s="1159">
        <v>10.5</v>
      </c>
      <c r="DA14" s="1159">
        <v>10.5</v>
      </c>
      <c r="DB14" s="1159">
        <v>10.5</v>
      </c>
      <c r="DC14" s="267">
        <v>10.5</v>
      </c>
      <c r="DD14" s="268">
        <v>10.5</v>
      </c>
      <c r="DE14" s="1159">
        <v>10.5</v>
      </c>
      <c r="DF14" s="1159">
        <v>5</v>
      </c>
      <c r="DG14" s="1159"/>
      <c r="DH14" s="1159"/>
      <c r="DI14" s="1159"/>
      <c r="DJ14" s="1159"/>
      <c r="DK14" s="1159"/>
      <c r="DL14" s="1159"/>
      <c r="DM14" s="1159"/>
      <c r="DN14" s="1159"/>
      <c r="DO14" s="1159"/>
      <c r="DP14" s="1159"/>
      <c r="DQ14" s="1159"/>
      <c r="DR14" s="1159"/>
      <c r="DS14" s="1159"/>
      <c r="DT14" s="1159">
        <v>5</v>
      </c>
      <c r="DU14" s="1159">
        <v>10.5</v>
      </c>
      <c r="DV14" s="1159">
        <v>10.5</v>
      </c>
      <c r="DW14" s="1159">
        <v>10.5</v>
      </c>
      <c r="DX14" s="1159">
        <v>10.5</v>
      </c>
      <c r="DY14" s="1159">
        <v>10.5</v>
      </c>
      <c r="DZ14" s="1159">
        <v>10.5</v>
      </c>
      <c r="EA14" s="1159">
        <v>10.5</v>
      </c>
      <c r="EB14" s="1159">
        <v>10.5</v>
      </c>
      <c r="EC14" s="1159">
        <v>10.5</v>
      </c>
      <c r="ED14" s="1159">
        <v>10.5</v>
      </c>
      <c r="EE14" s="1159">
        <v>10.5</v>
      </c>
      <c r="EF14" s="1159">
        <v>10.5</v>
      </c>
      <c r="EG14" s="267">
        <v>10.5</v>
      </c>
      <c r="EH14" s="268">
        <v>5</v>
      </c>
      <c r="EI14" s="1159"/>
      <c r="EJ14" s="1159"/>
      <c r="EK14" s="1159"/>
      <c r="EL14" s="1159"/>
      <c r="EM14" s="1159"/>
      <c r="EN14" s="1159"/>
      <c r="EO14" s="1159"/>
      <c r="EP14" s="1159"/>
      <c r="EQ14" s="1159"/>
      <c r="ER14" s="1159"/>
      <c r="ES14" s="1159"/>
      <c r="ET14" s="1159"/>
      <c r="EU14" s="1159"/>
      <c r="EV14" s="1159">
        <v>5</v>
      </c>
      <c r="EW14" s="1159">
        <v>10.5</v>
      </c>
      <c r="EX14" s="1159">
        <v>10.5</v>
      </c>
      <c r="EY14" s="1159">
        <v>10.5</v>
      </c>
      <c r="EZ14" s="1159">
        <v>10.5</v>
      </c>
      <c r="FA14" s="1159">
        <v>10.5</v>
      </c>
      <c r="FB14" s="1159">
        <v>10.5</v>
      </c>
      <c r="FC14" s="1159">
        <v>10.5</v>
      </c>
      <c r="FD14" s="1159">
        <v>10.5</v>
      </c>
      <c r="FE14" s="1159">
        <v>10.5</v>
      </c>
      <c r="FF14" s="1159">
        <v>10.5</v>
      </c>
      <c r="FG14" s="1159">
        <v>10.5</v>
      </c>
      <c r="FH14" s="1159">
        <v>10.5</v>
      </c>
      <c r="FI14" s="1159">
        <v>10.5</v>
      </c>
      <c r="FJ14" s="1159">
        <v>5</v>
      </c>
      <c r="FK14" s="1159"/>
      <c r="FL14" s="267"/>
      <c r="FM14" s="268"/>
      <c r="FN14" s="1159"/>
      <c r="FO14" s="1159"/>
      <c r="FP14" s="1159"/>
      <c r="FQ14" s="1159"/>
      <c r="FR14" s="1159"/>
      <c r="FS14" s="1159"/>
      <c r="FT14" s="1159"/>
      <c r="FU14" s="1159"/>
      <c r="FV14" s="1159"/>
      <c r="FW14" s="1159"/>
      <c r="FX14" s="249" t="s">
        <v>379</v>
      </c>
      <c r="FY14" s="249" t="s">
        <v>379</v>
      </c>
      <c r="FZ14" s="249" t="s">
        <v>379</v>
      </c>
      <c r="GA14" s="249" t="s">
        <v>379</v>
      </c>
      <c r="GB14" s="249" t="s">
        <v>379</v>
      </c>
      <c r="GC14" s="249" t="s">
        <v>379</v>
      </c>
      <c r="GD14" s="249" t="s">
        <v>379</v>
      </c>
      <c r="GE14" s="249" t="s">
        <v>379</v>
      </c>
      <c r="GF14" s="249" t="s">
        <v>379</v>
      </c>
      <c r="GG14" s="249" t="s">
        <v>379</v>
      </c>
      <c r="GH14" s="249" t="s">
        <v>379</v>
      </c>
      <c r="GI14" s="249" t="s">
        <v>379</v>
      </c>
      <c r="GJ14" s="249" t="s">
        <v>379</v>
      </c>
      <c r="GK14" s="249" t="s">
        <v>379</v>
      </c>
      <c r="GL14" s="249" t="s">
        <v>379</v>
      </c>
      <c r="GM14" s="249" t="s">
        <v>379</v>
      </c>
      <c r="GN14" s="249" t="s">
        <v>379</v>
      </c>
      <c r="GO14" s="249" t="s">
        <v>379</v>
      </c>
      <c r="GP14" s="249" t="s">
        <v>379</v>
      </c>
      <c r="GQ14" s="249" t="s">
        <v>379</v>
      </c>
      <c r="GR14" s="249" t="s">
        <v>379</v>
      </c>
      <c r="GS14" s="249" t="s">
        <v>379</v>
      </c>
      <c r="GT14" s="249" t="s">
        <v>379</v>
      </c>
      <c r="GU14" s="249" t="s">
        <v>379</v>
      </c>
      <c r="GV14" s="249" t="s">
        <v>379</v>
      </c>
      <c r="GW14" s="249" t="s">
        <v>379</v>
      </c>
      <c r="GX14" s="249" t="s">
        <v>379</v>
      </c>
      <c r="GY14" s="249" t="s">
        <v>379</v>
      </c>
      <c r="GZ14" s="249" t="s">
        <v>379</v>
      </c>
      <c r="HA14" s="1159">
        <v>10.5</v>
      </c>
      <c r="HB14" s="1159">
        <v>10.5</v>
      </c>
      <c r="HC14" s="1159">
        <v>10.5</v>
      </c>
      <c r="HD14" s="1159">
        <v>10.5</v>
      </c>
      <c r="HE14" s="1159">
        <v>10.5</v>
      </c>
      <c r="HF14" s="1159">
        <v>10.5</v>
      </c>
      <c r="HG14" s="1159">
        <v>10.5</v>
      </c>
      <c r="HH14" s="1159">
        <v>10.5</v>
      </c>
      <c r="HI14" s="1159">
        <v>10.5</v>
      </c>
      <c r="HJ14" s="1159">
        <v>10.5</v>
      </c>
      <c r="HK14" s="1159">
        <v>10.5</v>
      </c>
      <c r="HL14" s="1159">
        <v>10.5</v>
      </c>
      <c r="HM14" s="1159">
        <v>10.5</v>
      </c>
      <c r="HN14" s="1159">
        <v>5</v>
      </c>
      <c r="HO14" s="1159"/>
      <c r="HP14" s="1159"/>
      <c r="HQ14" s="1159"/>
      <c r="HR14" s="1159"/>
      <c r="HS14" s="1159"/>
      <c r="HT14" s="1159"/>
      <c r="HU14" s="267"/>
      <c r="HV14" s="268"/>
      <c r="HW14" s="1159"/>
      <c r="HX14" s="1159"/>
      <c r="HY14" s="1159"/>
      <c r="HZ14" s="1159"/>
      <c r="IA14" s="1159"/>
      <c r="IB14" s="1159">
        <v>5</v>
      </c>
      <c r="IC14" s="1159">
        <v>10.5</v>
      </c>
      <c r="ID14" s="1159">
        <v>10.5</v>
      </c>
      <c r="IE14" s="1159">
        <v>10.5</v>
      </c>
      <c r="IF14" s="1159">
        <v>10.5</v>
      </c>
      <c r="IG14" s="1159">
        <v>10.5</v>
      </c>
      <c r="IH14" s="1159">
        <v>10.5</v>
      </c>
      <c r="II14" s="1159">
        <v>10.5</v>
      </c>
      <c r="IJ14" s="1159">
        <v>10.5</v>
      </c>
      <c r="IK14" s="1159">
        <v>10.5</v>
      </c>
      <c r="IL14" s="1159">
        <v>10.5</v>
      </c>
      <c r="IM14" s="1159">
        <v>10.5</v>
      </c>
      <c r="IN14" s="1159">
        <v>10.5</v>
      </c>
      <c r="IO14" s="1159">
        <v>10.5</v>
      </c>
      <c r="IP14" s="1159">
        <v>5</v>
      </c>
      <c r="IQ14" s="1159"/>
      <c r="IR14" s="1159"/>
      <c r="IS14" s="1159"/>
      <c r="IT14" s="1159"/>
      <c r="IU14" s="1159"/>
      <c r="IV14" s="1159"/>
      <c r="IW14" s="1159"/>
      <c r="IX14" s="1159"/>
      <c r="IY14" s="1159"/>
      <c r="IZ14" s="267"/>
      <c r="JA14" s="268"/>
      <c r="JB14" s="1159"/>
      <c r="JC14" s="1159"/>
      <c r="JD14" s="1159">
        <v>5</v>
      </c>
      <c r="JE14" s="1159">
        <v>10.5</v>
      </c>
      <c r="JF14" s="1183">
        <v>10.5</v>
      </c>
      <c r="JG14" s="1183">
        <v>10.5</v>
      </c>
      <c r="JH14" s="1183">
        <v>10.5</v>
      </c>
      <c r="JI14" s="1159">
        <v>10.5</v>
      </c>
      <c r="JJ14" s="1159">
        <v>10.5</v>
      </c>
      <c r="JK14" s="1159">
        <v>10.5</v>
      </c>
      <c r="JL14" s="1159">
        <v>10.5</v>
      </c>
      <c r="JM14" s="1159">
        <v>10.5</v>
      </c>
      <c r="JN14" s="1159">
        <v>10.5</v>
      </c>
      <c r="JO14" s="1159">
        <v>10.5</v>
      </c>
      <c r="JP14" s="1159">
        <v>10.5</v>
      </c>
      <c r="JQ14" s="1159">
        <v>10.5</v>
      </c>
      <c r="JR14" s="1159">
        <v>5</v>
      </c>
      <c r="JS14" s="1159"/>
      <c r="JT14" s="1159"/>
      <c r="JU14" s="1159"/>
      <c r="JV14" s="1159"/>
      <c r="JW14" s="1159"/>
      <c r="JX14" s="1159"/>
      <c r="JY14" s="1159"/>
      <c r="JZ14" s="1159"/>
      <c r="KA14" s="1159"/>
      <c r="KB14" s="1159"/>
      <c r="KC14" s="1159"/>
      <c r="KD14" s="267"/>
      <c r="KE14" s="268"/>
      <c r="KF14" s="1159">
        <v>5</v>
      </c>
      <c r="KG14" s="1159">
        <v>10.5</v>
      </c>
      <c r="KH14" s="1159">
        <v>10.5</v>
      </c>
      <c r="KI14" s="1159">
        <v>10.5</v>
      </c>
      <c r="KJ14" s="1159">
        <v>10.5</v>
      </c>
      <c r="KK14" s="1159">
        <v>10.5</v>
      </c>
      <c r="KL14" s="1159">
        <v>10.5</v>
      </c>
      <c r="KM14" s="1159">
        <v>10.5</v>
      </c>
      <c r="KN14" s="1159">
        <v>10.5</v>
      </c>
      <c r="KO14" s="1159">
        <v>10.5</v>
      </c>
      <c r="KP14" s="1159">
        <v>10.5</v>
      </c>
      <c r="KQ14" s="1159">
        <v>10.5</v>
      </c>
      <c r="KR14" s="1159">
        <v>10.5</v>
      </c>
      <c r="KS14" s="1159">
        <v>10.5</v>
      </c>
      <c r="KT14" s="1159">
        <v>5</v>
      </c>
      <c r="KU14" s="1159"/>
      <c r="KV14" s="1159"/>
      <c r="KW14" s="1159"/>
      <c r="KX14" s="1159"/>
      <c r="KY14" s="1159"/>
      <c r="KZ14" s="1159"/>
      <c r="LA14" s="1159"/>
      <c r="LB14" s="1159"/>
      <c r="LC14" s="1159"/>
      <c r="LD14" s="1159"/>
      <c r="LE14" s="1159"/>
      <c r="LF14" s="1159"/>
      <c r="LG14" s="1159"/>
      <c r="LH14" s="1159">
        <v>5</v>
      </c>
      <c r="LI14" s="267">
        <v>10.5</v>
      </c>
      <c r="LJ14" s="268">
        <v>10.5</v>
      </c>
      <c r="LK14" s="1159">
        <v>10.5</v>
      </c>
      <c r="LL14" s="1159">
        <v>10.5</v>
      </c>
      <c r="LM14" s="1159">
        <v>10.5</v>
      </c>
      <c r="LN14" s="1159">
        <v>10.5</v>
      </c>
      <c r="LO14" s="1159">
        <v>10.5</v>
      </c>
      <c r="LP14" s="1159">
        <v>10.5</v>
      </c>
      <c r="LQ14" s="1159">
        <v>10.5</v>
      </c>
      <c r="LR14" s="1159">
        <v>10.5</v>
      </c>
      <c r="LS14" s="1159">
        <v>10.5</v>
      </c>
      <c r="LT14" s="1159">
        <v>10.5</v>
      </c>
      <c r="LU14" s="1159">
        <v>10.5</v>
      </c>
      <c r="LV14" s="1159">
        <v>5</v>
      </c>
      <c r="LW14" s="1159"/>
      <c r="LX14" s="1159"/>
      <c r="LY14" s="1159"/>
      <c r="LZ14" s="1159"/>
      <c r="MA14" s="1159"/>
      <c r="MB14" s="1159"/>
      <c r="MC14" s="1159"/>
      <c r="MD14" s="1159"/>
      <c r="ME14" s="1159"/>
      <c r="MF14" s="1159"/>
      <c r="MG14" s="1159"/>
      <c r="MH14" s="1159"/>
      <c r="MI14" s="1159"/>
      <c r="MJ14" s="1159">
        <v>5</v>
      </c>
      <c r="MK14" s="1159">
        <v>10.5</v>
      </c>
      <c r="ML14" s="1159">
        <v>10.5</v>
      </c>
      <c r="MM14" s="267">
        <v>10.5</v>
      </c>
      <c r="MN14" s="268">
        <v>10.5</v>
      </c>
      <c r="MO14" s="1159">
        <v>10.5</v>
      </c>
      <c r="MP14" s="1159">
        <v>10.5</v>
      </c>
      <c r="MQ14" s="1159">
        <v>10.5</v>
      </c>
      <c r="MR14" s="1159">
        <v>10.5</v>
      </c>
      <c r="MS14" s="1159">
        <v>10.5</v>
      </c>
      <c r="MT14" s="1159">
        <v>10.5</v>
      </c>
      <c r="MU14" s="1159">
        <v>10.5</v>
      </c>
      <c r="MV14" s="1159">
        <v>10.5</v>
      </c>
      <c r="MW14" s="1159">
        <v>10.5</v>
      </c>
      <c r="MX14" s="1159">
        <v>5</v>
      </c>
      <c r="MY14" s="1159"/>
      <c r="MZ14" s="1159"/>
      <c r="NA14" s="1159"/>
      <c r="NB14" s="1159"/>
      <c r="NC14" s="1159"/>
      <c r="ND14" s="1159"/>
      <c r="NE14" s="1159"/>
      <c r="NF14" s="1159"/>
      <c r="NG14" s="1159"/>
      <c r="NH14" s="1159"/>
      <c r="NI14" s="1159"/>
      <c r="NJ14" s="1159"/>
      <c r="NK14" s="1159"/>
      <c r="NL14" s="1159">
        <v>5</v>
      </c>
      <c r="NM14" s="1159">
        <v>10.5</v>
      </c>
      <c r="NN14" s="1159">
        <v>10.5</v>
      </c>
      <c r="NO14" s="1159">
        <v>10.5</v>
      </c>
      <c r="NP14" s="1159">
        <v>10.5</v>
      </c>
      <c r="NQ14" s="83">
        <v>10.5</v>
      </c>
      <c r="NR14" s="84">
        <v>10.5</v>
      </c>
      <c r="NS14" s="1159">
        <f t="shared" si="1"/>
        <v>1753</v>
      </c>
      <c r="NT14" s="1159"/>
      <c r="NU14" s="1159"/>
      <c r="NV14" s="1159"/>
      <c r="NW14" s="1159"/>
      <c r="NX14" s="1159"/>
      <c r="NY14" s="1159"/>
      <c r="NZ14" s="1159"/>
      <c r="OA14" s="1159"/>
      <c r="OB14" s="1159"/>
      <c r="OC14" s="1159"/>
      <c r="OD14" s="1159"/>
      <c r="OE14" s="1159"/>
      <c r="OF14" s="1159"/>
      <c r="OG14" s="1159"/>
      <c r="OH14" s="1159"/>
      <c r="OI14" s="1159"/>
      <c r="OJ14" s="1159"/>
      <c r="OK14" s="1159"/>
      <c r="OL14" s="1159"/>
      <c r="OM14" s="1159"/>
      <c r="ON14" s="1159"/>
      <c r="OO14" s="1159"/>
      <c r="OP14" s="1159"/>
      <c r="OQ14" s="1159"/>
      <c r="OR14" s="1159"/>
      <c r="OS14" s="1159"/>
      <c r="OT14" s="1159"/>
      <c r="OU14" s="1159"/>
      <c r="OV14" s="1159"/>
      <c r="OW14"/>
    </row>
    <row r="15" spans="1:413" ht="15.75" customHeight="1" x14ac:dyDescent="0.25">
      <c r="A15" s="1"/>
      <c r="B15" s="602" t="s">
        <v>600</v>
      </c>
      <c r="C15" s="595" t="str">
        <f t="shared" si="2"/>
        <v xml:space="preserve">Соловьев </v>
      </c>
      <c r="D15" s="596">
        <v>2</v>
      </c>
      <c r="E15" s="596">
        <v>3</v>
      </c>
      <c r="F15" s="597" t="s">
        <v>48</v>
      </c>
      <c r="G15" s="659">
        <v>18</v>
      </c>
      <c r="H15" s="603" t="s">
        <v>304</v>
      </c>
      <c r="I15" s="592"/>
      <c r="J15" s="368">
        <v>1995</v>
      </c>
      <c r="K15" s="368" t="e">
        <f ca="1">SUM(#REF!:OFFSET(#REF!,0,DATEVALUE("31.12."&amp;(YEAR(TODAY())))-DATEVALUE("01.01."&amp;YEAR(TODAY()))))</f>
        <v>#REF!</v>
      </c>
      <c r="L15" s="368" t="e">
        <f ca="1">SUM(#REF!:OFFSET(#REF!,0,TODAY()-DATEVALUE("01.01."&amp;YEAR(TODAY()))))</f>
        <v>#REF!</v>
      </c>
      <c r="M15" s="364" t="e">
        <f ca="1">COUNTIF(#REF!:OFFSET(#REF!,0,TODAY()-DATEVALUE("01.01."&amp;YEAR(TODAY()))),$M$3)</f>
        <v>#REF!</v>
      </c>
      <c r="N15" s="364" t="e">
        <f ca="1">COUNTIFS(#REF!:OFFSET(#REF!,0,TODAY()-DATEVALUE("01.01."&amp;YEAR(TODAY()))),$N$3,#REF!:OFFSET(#REF!,0,TODAY()-DATEVALUE("01.01."&amp;YEAR(TODAY()))),"&lt;&gt;вс")</f>
        <v>#REF!</v>
      </c>
      <c r="O15" s="364" t="e">
        <f ca="1">COUNTIF(#REF!:OFFSET(#REF!,0,TODAY()-DATEVALUE("01.01."&amp;YEAR(TODAY()))),"БЛ")</f>
        <v>#REF!</v>
      </c>
      <c r="P15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5" s="226">
        <v>10.5</v>
      </c>
      <c r="R15" s="227">
        <v>10.5</v>
      </c>
      <c r="S15" s="227">
        <v>10.5</v>
      </c>
      <c r="T15" s="227">
        <v>10.5</v>
      </c>
      <c r="U15" s="227">
        <v>10.5</v>
      </c>
      <c r="V15" s="227">
        <v>10.5</v>
      </c>
      <c r="W15" s="227">
        <v>10.5</v>
      </c>
      <c r="X15" s="227">
        <v>10.5</v>
      </c>
      <c r="Y15" s="227">
        <v>10.5</v>
      </c>
      <c r="Z15" s="227">
        <v>6.5</v>
      </c>
      <c r="AA15" s="1159"/>
      <c r="AB15" s="1159"/>
      <c r="AC15" s="1159"/>
      <c r="AD15" s="1159"/>
      <c r="AE15" s="1159"/>
      <c r="AF15" s="1159"/>
      <c r="AG15" s="1159"/>
      <c r="AH15" s="1159"/>
      <c r="AI15" s="1159"/>
      <c r="AJ15" s="1159"/>
      <c r="AK15" s="1159"/>
      <c r="AL15" s="1159"/>
      <c r="AM15" s="1159"/>
      <c r="AN15" s="249" t="s">
        <v>379</v>
      </c>
      <c r="AO15" s="249" t="s">
        <v>379</v>
      </c>
      <c r="AP15" s="249" t="s">
        <v>379</v>
      </c>
      <c r="AQ15" s="249" t="s">
        <v>379</v>
      </c>
      <c r="AR15" s="249" t="s">
        <v>379</v>
      </c>
      <c r="AS15" s="249" t="s">
        <v>379</v>
      </c>
      <c r="AT15" s="249" t="s">
        <v>379</v>
      </c>
      <c r="AU15" s="249" t="s">
        <v>379</v>
      </c>
      <c r="AV15" s="249" t="s">
        <v>379</v>
      </c>
      <c r="AW15" s="249" t="s">
        <v>379</v>
      </c>
      <c r="AX15" s="249" t="s">
        <v>379</v>
      </c>
      <c r="AY15" s="249" t="s">
        <v>379</v>
      </c>
      <c r="AZ15" s="249" t="s">
        <v>379</v>
      </c>
      <c r="BA15" s="249" t="s">
        <v>379</v>
      </c>
      <c r="BB15" s="249" t="s">
        <v>379</v>
      </c>
      <c r="BC15" s="249" t="s">
        <v>379</v>
      </c>
      <c r="BD15" s="249" t="s">
        <v>379</v>
      </c>
      <c r="BE15" s="249" t="s">
        <v>379</v>
      </c>
      <c r="BF15" s="249" t="s">
        <v>379</v>
      </c>
      <c r="BG15" s="249" t="s">
        <v>379</v>
      </c>
      <c r="BH15" s="249" t="s">
        <v>379</v>
      </c>
      <c r="BI15" s="249" t="s">
        <v>379</v>
      </c>
      <c r="BJ15" s="249" t="s">
        <v>379</v>
      </c>
      <c r="BK15" s="249" t="s">
        <v>379</v>
      </c>
      <c r="BL15" s="249" t="s">
        <v>379</v>
      </c>
      <c r="BM15" s="249" t="s">
        <v>379</v>
      </c>
      <c r="BN15" s="249" t="s">
        <v>379</v>
      </c>
      <c r="BO15" s="249" t="s">
        <v>379</v>
      </c>
      <c r="BP15" s="1118">
        <v>5</v>
      </c>
      <c r="BQ15" s="1118">
        <v>10.5</v>
      </c>
      <c r="BR15" s="1118">
        <v>10.5</v>
      </c>
      <c r="BS15" s="1118">
        <v>10.5</v>
      </c>
      <c r="BT15" s="1118">
        <v>10.5</v>
      </c>
      <c r="BU15" s="1118">
        <v>10.5</v>
      </c>
      <c r="BV15" s="1118">
        <v>10.5</v>
      </c>
      <c r="BW15" s="1118">
        <v>10.5</v>
      </c>
      <c r="BX15" s="1219">
        <v>10.5</v>
      </c>
      <c r="BY15" s="1220">
        <v>10.5</v>
      </c>
      <c r="BZ15" s="1118">
        <v>10.5</v>
      </c>
      <c r="CA15" s="1118">
        <v>10.5</v>
      </c>
      <c r="CB15" s="1118">
        <v>10.5</v>
      </c>
      <c r="CC15" s="1118">
        <v>10.5</v>
      </c>
      <c r="CD15" s="1118">
        <v>6.5</v>
      </c>
      <c r="CE15" s="1159"/>
      <c r="CF15" s="1159"/>
      <c r="CG15" s="1159"/>
      <c r="CH15" s="1159"/>
      <c r="CI15" s="1159"/>
      <c r="CJ15" s="1159"/>
      <c r="CK15" s="1159"/>
      <c r="CL15" s="1159"/>
      <c r="CM15" s="1159"/>
      <c r="CN15" s="1159"/>
      <c r="CO15" s="1159"/>
      <c r="CP15" s="1159"/>
      <c r="CQ15" s="1159"/>
      <c r="CR15" s="304">
        <v>5</v>
      </c>
      <c r="CS15" s="304">
        <v>10.5</v>
      </c>
      <c r="CT15" s="304">
        <v>10.5</v>
      </c>
      <c r="CU15" s="304">
        <v>10.5</v>
      </c>
      <c r="CV15" s="304">
        <v>10.5</v>
      </c>
      <c r="CW15" s="304">
        <v>10.5</v>
      </c>
      <c r="CX15" s="304">
        <v>10.5</v>
      </c>
      <c r="CY15" s="304">
        <v>10.5</v>
      </c>
      <c r="CZ15" s="304">
        <v>10.5</v>
      </c>
      <c r="DA15" s="304">
        <v>10.5</v>
      </c>
      <c r="DB15" s="304">
        <v>10.5</v>
      </c>
      <c r="DC15" s="378">
        <v>10.5</v>
      </c>
      <c r="DD15" s="316">
        <v>10.5</v>
      </c>
      <c r="DE15" s="304">
        <v>10.5</v>
      </c>
      <c r="DF15" s="304">
        <v>5</v>
      </c>
      <c r="DG15" s="1159"/>
      <c r="DH15" s="1159"/>
      <c r="DI15" s="1159"/>
      <c r="DJ15" s="1159"/>
      <c r="DK15" s="1159"/>
      <c r="DL15" s="1159"/>
      <c r="DM15" s="1159"/>
      <c r="DN15" s="1159"/>
      <c r="DO15" s="1159"/>
      <c r="DP15" s="1159"/>
      <c r="DQ15" s="1159"/>
      <c r="DR15" s="1159"/>
      <c r="DS15" s="1159"/>
      <c r="DT15" s="227">
        <v>5</v>
      </c>
      <c r="DU15" s="227">
        <v>10.5</v>
      </c>
      <c r="DV15" s="227">
        <v>10.5</v>
      </c>
      <c r="DW15" s="227">
        <v>10.5</v>
      </c>
      <c r="DX15" s="227">
        <v>10.5</v>
      </c>
      <c r="DY15" s="227">
        <v>10.5</v>
      </c>
      <c r="DZ15" s="227">
        <v>10.5</v>
      </c>
      <c r="EA15" s="227">
        <v>10.5</v>
      </c>
      <c r="EB15" s="227">
        <v>10.5</v>
      </c>
      <c r="EC15" s="227">
        <v>10.5</v>
      </c>
      <c r="ED15" s="227">
        <v>10.5</v>
      </c>
      <c r="EE15" s="227">
        <v>10.5</v>
      </c>
      <c r="EF15" s="227">
        <v>10.5</v>
      </c>
      <c r="EG15" s="229">
        <v>10.5</v>
      </c>
      <c r="EH15" s="226">
        <v>6.5</v>
      </c>
      <c r="EI15" s="1159"/>
      <c r="EJ15" s="1159"/>
      <c r="EK15" s="1159"/>
      <c r="EL15" s="1159"/>
      <c r="EM15" s="1159"/>
      <c r="EN15" s="1159"/>
      <c r="EO15" s="1159"/>
      <c r="EP15" s="1159"/>
      <c r="EQ15" s="1159"/>
      <c r="ER15" s="1159"/>
      <c r="ES15" s="1159"/>
      <c r="ET15" s="1159"/>
      <c r="EU15" s="1159"/>
      <c r="EV15" s="304">
        <v>5</v>
      </c>
      <c r="EW15" s="304">
        <v>10.5</v>
      </c>
      <c r="EX15" s="304">
        <v>10.5</v>
      </c>
      <c r="EY15" s="304">
        <v>10.5</v>
      </c>
      <c r="EZ15" s="304">
        <v>10.5</v>
      </c>
      <c r="FA15" s="304">
        <v>10.5</v>
      </c>
      <c r="FB15" s="304">
        <v>10.5</v>
      </c>
      <c r="FC15" s="304">
        <v>10.5</v>
      </c>
      <c r="FD15" s="304">
        <v>10.5</v>
      </c>
      <c r="FE15" s="304">
        <v>10.5</v>
      </c>
      <c r="FF15" s="304">
        <v>10.5</v>
      </c>
      <c r="FG15" s="304">
        <v>10.5</v>
      </c>
      <c r="FH15" s="304">
        <v>10.5</v>
      </c>
      <c r="FI15" s="304">
        <v>10.5</v>
      </c>
      <c r="FJ15" s="304">
        <v>5</v>
      </c>
      <c r="FK15" s="1159"/>
      <c r="FL15" s="267"/>
      <c r="FM15" s="268"/>
      <c r="FN15" s="1159"/>
      <c r="FO15" s="1159"/>
      <c r="FP15" s="1159"/>
      <c r="FQ15" s="1159"/>
      <c r="FR15" s="1159"/>
      <c r="FS15" s="1159"/>
      <c r="FT15" s="1159"/>
      <c r="FU15" s="1159"/>
      <c r="FV15" s="1159"/>
      <c r="FW15" s="1159"/>
      <c r="FX15" s="1118">
        <v>5</v>
      </c>
      <c r="FY15" s="1118">
        <v>10.5</v>
      </c>
      <c r="FZ15" s="1118">
        <v>10.5</v>
      </c>
      <c r="GA15" s="1118">
        <v>10.5</v>
      </c>
      <c r="GB15" s="1118">
        <v>10.5</v>
      </c>
      <c r="GC15" s="1118">
        <v>10.5</v>
      </c>
      <c r="GD15" s="1118">
        <v>10.5</v>
      </c>
      <c r="GE15" s="1118">
        <v>10.5</v>
      </c>
      <c r="GF15" s="1118">
        <v>10.5</v>
      </c>
      <c r="GG15" s="1118">
        <v>10.5</v>
      </c>
      <c r="GH15" s="1118">
        <v>10.5</v>
      </c>
      <c r="GI15" s="1118">
        <v>10.5</v>
      </c>
      <c r="GJ15" s="1118">
        <v>10.5</v>
      </c>
      <c r="GK15" s="1118">
        <v>10.5</v>
      </c>
      <c r="GL15" s="1118">
        <v>6.5</v>
      </c>
      <c r="GM15" s="1159"/>
      <c r="GN15" s="1159"/>
      <c r="GO15" s="1159"/>
      <c r="GP15" s="267"/>
      <c r="GQ15" s="268"/>
      <c r="GR15" s="1159"/>
      <c r="GS15" s="1159"/>
      <c r="GT15" s="1159"/>
      <c r="GU15" s="1159"/>
      <c r="GV15" s="1159"/>
      <c r="GW15" s="1159"/>
      <c r="GX15" s="1159"/>
      <c r="GY15" s="1159"/>
      <c r="GZ15" s="995">
        <v>5</v>
      </c>
      <c r="HA15" s="995">
        <v>10.5</v>
      </c>
      <c r="HB15" s="995">
        <v>10.5</v>
      </c>
      <c r="HC15" s="995">
        <v>10.5</v>
      </c>
      <c r="HD15" s="995">
        <v>10.5</v>
      </c>
      <c r="HE15" s="995">
        <v>10.5</v>
      </c>
      <c r="HF15" s="995">
        <v>10.5</v>
      </c>
      <c r="HG15" s="995">
        <v>10.5</v>
      </c>
      <c r="HH15" s="995">
        <v>10.5</v>
      </c>
      <c r="HI15" s="995">
        <v>10.5</v>
      </c>
      <c r="HJ15" s="995">
        <v>10.5</v>
      </c>
      <c r="HK15" s="995">
        <v>10.5</v>
      </c>
      <c r="HL15" s="995">
        <v>10.5</v>
      </c>
      <c r="HM15" s="995">
        <v>10.5</v>
      </c>
      <c r="HN15" s="995">
        <v>5</v>
      </c>
      <c r="HO15" s="1159"/>
      <c r="HP15" s="1159"/>
      <c r="HQ15" s="1159"/>
      <c r="HR15" s="1159"/>
      <c r="HS15" s="1159"/>
      <c r="HT15" s="1159"/>
      <c r="HU15" s="267"/>
      <c r="HV15" s="268"/>
      <c r="HW15" s="1159"/>
      <c r="HX15" s="1159"/>
      <c r="HY15" s="1159"/>
      <c r="HZ15" s="1159"/>
      <c r="IA15" s="1159"/>
      <c r="IB15" s="1118">
        <v>5</v>
      </c>
      <c r="IC15" s="1118">
        <v>10.5</v>
      </c>
      <c r="ID15" s="1118">
        <v>10.5</v>
      </c>
      <c r="IE15" s="1118">
        <v>10.5</v>
      </c>
      <c r="IF15" s="1118">
        <v>10.5</v>
      </c>
      <c r="IG15" s="1118">
        <v>10.5</v>
      </c>
      <c r="IH15" s="1118">
        <v>10.5</v>
      </c>
      <c r="II15" s="1118">
        <v>10.5</v>
      </c>
      <c r="IJ15" s="1118">
        <v>10.5</v>
      </c>
      <c r="IK15" s="1118">
        <v>10.5</v>
      </c>
      <c r="IL15" s="1118">
        <v>10.5</v>
      </c>
      <c r="IM15" s="1118">
        <v>10.5</v>
      </c>
      <c r="IN15" s="1118">
        <v>10.5</v>
      </c>
      <c r="IO15" s="1118">
        <v>10.5</v>
      </c>
      <c r="IP15" s="1118">
        <v>6.5</v>
      </c>
      <c r="IQ15" s="1159"/>
      <c r="IR15" s="1159"/>
      <c r="IS15" s="1159"/>
      <c r="IT15" s="1159"/>
      <c r="IU15" s="1159"/>
      <c r="IV15" s="1159"/>
      <c r="IW15" s="1159"/>
      <c r="IX15" s="1159"/>
      <c r="IY15" s="1159"/>
      <c r="IZ15" s="267"/>
      <c r="JA15" s="268"/>
      <c r="JB15" s="1159"/>
      <c r="JC15" s="1159"/>
      <c r="JD15" s="995">
        <v>5</v>
      </c>
      <c r="JE15" s="995">
        <v>10.5</v>
      </c>
      <c r="JF15" s="995">
        <v>10.5</v>
      </c>
      <c r="JG15" s="995">
        <v>10.5</v>
      </c>
      <c r="JH15" s="995">
        <v>10.5</v>
      </c>
      <c r="JI15" s="995">
        <v>10.5</v>
      </c>
      <c r="JJ15" s="995">
        <v>10.5</v>
      </c>
      <c r="JK15" s="995">
        <v>10.5</v>
      </c>
      <c r="JL15" s="995">
        <v>10.5</v>
      </c>
      <c r="JM15" s="995">
        <v>10.5</v>
      </c>
      <c r="JN15" s="995">
        <v>10.5</v>
      </c>
      <c r="JO15" s="995">
        <v>10.5</v>
      </c>
      <c r="JP15" s="995">
        <v>10.5</v>
      </c>
      <c r="JQ15" s="995">
        <v>10.5</v>
      </c>
      <c r="JR15" s="995">
        <v>5</v>
      </c>
      <c r="JS15" s="1159"/>
      <c r="JT15" s="1159"/>
      <c r="JU15" s="1159"/>
      <c r="JV15" s="1159"/>
      <c r="JW15" s="1159"/>
      <c r="JX15" s="1159"/>
      <c r="JY15" s="1159"/>
      <c r="JZ15" s="1159"/>
      <c r="KA15" s="1159"/>
      <c r="KB15" s="1159"/>
      <c r="KC15" s="1159"/>
      <c r="KD15" s="267"/>
      <c r="KE15" s="268"/>
      <c r="KF15" s="1221">
        <v>5</v>
      </c>
      <c r="KG15" s="1221">
        <v>10.5</v>
      </c>
      <c r="KH15" s="1221">
        <v>10.5</v>
      </c>
      <c r="KI15" s="1221">
        <v>10.5</v>
      </c>
      <c r="KJ15" s="1221">
        <v>10.5</v>
      </c>
      <c r="KK15" s="1221">
        <v>10.5</v>
      </c>
      <c r="KL15" s="1221">
        <v>10.5</v>
      </c>
      <c r="KM15" s="1221">
        <v>10.5</v>
      </c>
      <c r="KN15" s="1221">
        <v>10.5</v>
      </c>
      <c r="KO15" s="1221">
        <v>10.5</v>
      </c>
      <c r="KP15" s="1221">
        <v>10.5</v>
      </c>
      <c r="KQ15" s="1221">
        <v>10.5</v>
      </c>
      <c r="KR15" s="1221">
        <v>10.5</v>
      </c>
      <c r="KS15" s="1221">
        <v>10.5</v>
      </c>
      <c r="KT15" s="1221">
        <v>6.5</v>
      </c>
      <c r="KU15" s="1159"/>
      <c r="KV15" s="1159"/>
      <c r="KW15" s="1159"/>
      <c r="KX15" s="1159"/>
      <c r="KY15" s="1159"/>
      <c r="KZ15" s="1159"/>
      <c r="LA15" s="1159"/>
      <c r="LB15" s="1159"/>
      <c r="LC15" s="1159"/>
      <c r="LD15" s="1159"/>
      <c r="LE15" s="1159"/>
      <c r="LF15" s="1159"/>
      <c r="LG15" s="1159"/>
      <c r="LH15" s="304">
        <v>5</v>
      </c>
      <c r="LI15" s="378">
        <v>10.5</v>
      </c>
      <c r="LJ15" s="316">
        <v>10.5</v>
      </c>
      <c r="LK15" s="304">
        <v>10.5</v>
      </c>
      <c r="LL15" s="304">
        <v>10.5</v>
      </c>
      <c r="LM15" s="304">
        <v>10.5</v>
      </c>
      <c r="LN15" s="304">
        <v>10.5</v>
      </c>
      <c r="LO15" s="304">
        <v>10.5</v>
      </c>
      <c r="LP15" s="304">
        <v>10.5</v>
      </c>
      <c r="LQ15" s="304">
        <v>10.5</v>
      </c>
      <c r="LR15" s="304">
        <v>10.5</v>
      </c>
      <c r="LS15" s="304">
        <v>10.5</v>
      </c>
      <c r="LT15" s="304">
        <v>10.5</v>
      </c>
      <c r="LU15" s="304">
        <v>10.5</v>
      </c>
      <c r="LV15" s="304">
        <v>5</v>
      </c>
      <c r="LW15" s="1159"/>
      <c r="LX15" s="1159"/>
      <c r="LY15" s="1159"/>
      <c r="LZ15" s="1159"/>
      <c r="MA15" s="1159"/>
      <c r="MB15" s="1159"/>
      <c r="MC15" s="1159"/>
      <c r="MD15" s="1159"/>
      <c r="ME15" s="1159"/>
      <c r="MF15" s="1159"/>
      <c r="MG15" s="1159"/>
      <c r="MH15" s="1159"/>
      <c r="MI15" s="1159"/>
      <c r="MJ15" s="227">
        <v>5</v>
      </c>
      <c r="MK15" s="227">
        <v>10.5</v>
      </c>
      <c r="ML15" s="227">
        <v>10.5</v>
      </c>
      <c r="MM15" s="229">
        <v>10.5</v>
      </c>
      <c r="MN15" s="226">
        <v>10.5</v>
      </c>
      <c r="MO15" s="227">
        <v>10.5</v>
      </c>
      <c r="MP15" s="227">
        <v>10.5</v>
      </c>
      <c r="MQ15" s="227">
        <v>10.5</v>
      </c>
      <c r="MR15" s="227">
        <v>10.5</v>
      </c>
      <c r="MS15" s="227">
        <v>10.5</v>
      </c>
      <c r="MT15" s="227">
        <v>10.5</v>
      </c>
      <c r="MU15" s="227">
        <v>10.5</v>
      </c>
      <c r="MV15" s="227">
        <v>10.5</v>
      </c>
      <c r="MW15" s="227">
        <v>10.5</v>
      </c>
      <c r="MX15" s="227">
        <v>6.5</v>
      </c>
      <c r="MY15" s="1159"/>
      <c r="MZ15" s="1159"/>
      <c r="NA15" s="1159"/>
      <c r="NB15" s="1159"/>
      <c r="NC15" s="1159"/>
      <c r="ND15" s="1159"/>
      <c r="NE15" s="1159"/>
      <c r="NF15" s="1159"/>
      <c r="NG15" s="1159"/>
      <c r="NH15" s="1159"/>
      <c r="NI15" s="1159"/>
      <c r="NJ15" s="1159"/>
      <c r="NK15" s="1159"/>
      <c r="NL15" s="304">
        <v>5</v>
      </c>
      <c r="NM15" s="304">
        <v>10.5</v>
      </c>
      <c r="NN15" s="304">
        <v>10.5</v>
      </c>
      <c r="NO15" s="304">
        <v>10.5</v>
      </c>
      <c r="NP15" s="304">
        <v>10.5</v>
      </c>
      <c r="NQ15" s="304">
        <v>10.5</v>
      </c>
      <c r="NR15" s="378">
        <v>10.5</v>
      </c>
      <c r="NS15" s="1159">
        <f t="shared" si="1"/>
        <v>1768.5</v>
      </c>
      <c r="NT15" s="1159"/>
      <c r="NU15" s="1159"/>
      <c r="NV15" s="1159"/>
      <c r="NW15" s="1159"/>
      <c r="NX15" s="1159"/>
      <c r="NY15" s="1159"/>
      <c r="NZ15" s="1159"/>
      <c r="OA15" s="1159"/>
      <c r="OB15" s="1159"/>
      <c r="OC15" s="1159"/>
      <c r="OD15" s="1159"/>
      <c r="OE15" s="1159"/>
      <c r="OF15" s="1159"/>
      <c r="OG15" s="1159"/>
      <c r="OH15" s="1159"/>
      <c r="OI15" s="1159"/>
      <c r="OJ15" s="1159"/>
      <c r="OK15" s="1159"/>
      <c r="OL15" s="1159"/>
      <c r="OM15" s="1159"/>
      <c r="ON15" s="1159"/>
      <c r="OO15" s="1159"/>
      <c r="OP15" s="1159"/>
      <c r="OQ15" s="1159"/>
      <c r="OR15" s="1159"/>
      <c r="OS15" s="1159"/>
      <c r="OT15" s="1159"/>
      <c r="OU15" s="1159"/>
      <c r="OV15" s="1159"/>
      <c r="OW15"/>
    </row>
    <row r="16" spans="1:413" ht="15.75" x14ac:dyDescent="0.25">
      <c r="A16" s="1"/>
      <c r="B16" s="599" t="s">
        <v>296</v>
      </c>
      <c r="C16" s="598" t="str">
        <f>LEFT(B16,FIND(" ",B16))</f>
        <v xml:space="preserve">Умаров </v>
      </c>
      <c r="D16" s="596">
        <v>9</v>
      </c>
      <c r="E16" s="596">
        <v>1</v>
      </c>
      <c r="F16" s="597" t="s">
        <v>48</v>
      </c>
      <c r="G16" s="659">
        <v>18</v>
      </c>
      <c r="H16" s="603" t="s">
        <v>306</v>
      </c>
      <c r="I16" s="592"/>
      <c r="J16" s="368">
        <v>1995</v>
      </c>
      <c r="K16" s="368" t="e">
        <f ca="1">SUM(#REF!:OFFSET(#REF!,0,DATEVALUE("31.12."&amp;(YEAR(TODAY())))-DATEVALUE("01.01."&amp;YEAR(TODAY()))))</f>
        <v>#REF!</v>
      </c>
      <c r="L16" s="368" t="e">
        <f ca="1">SUM(#REF!:OFFSET(#REF!,0,TODAY()-DATEVALUE("01.01."&amp;YEAR(TODAY()))))</f>
        <v>#REF!</v>
      </c>
      <c r="M16" s="364" t="e">
        <f ca="1">COUNTIF(#REF!:OFFSET(#REF!,0,TODAY()-DATEVALUE("01.01."&amp;YEAR(TODAY()))),$M$3)</f>
        <v>#REF!</v>
      </c>
      <c r="N16" s="364" t="e">
        <f ca="1">COUNTIFS(#REF!:OFFSET(#REF!,0,TODAY()-DATEVALUE("01.01."&amp;YEAR(TODAY()))),$N$3,#REF!:OFFSET(#REF!,0,TODAY()-DATEVALUE("01.01."&amp;YEAR(TODAY()))),"&lt;&gt;вс")</f>
        <v>#REF!</v>
      </c>
      <c r="O16" s="364" t="e">
        <f ca="1">COUNTIF(#REF!:OFFSET(#REF!,0,TODAY()-DATEVALUE("01.01."&amp;YEAR(TODAY()))),"БЛ")</f>
        <v>#REF!</v>
      </c>
      <c r="P16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6" s="1178">
        <v>10.5</v>
      </c>
      <c r="R16" s="729">
        <v>10.5</v>
      </c>
      <c r="S16" s="729">
        <v>10.5</v>
      </c>
      <c r="T16" s="729">
        <v>10.5</v>
      </c>
      <c r="U16" s="729">
        <v>10.5</v>
      </c>
      <c r="V16" s="729">
        <v>10.5</v>
      </c>
      <c r="W16" s="729">
        <v>10.5</v>
      </c>
      <c r="X16" s="729">
        <v>10.5</v>
      </c>
      <c r="Y16" s="729">
        <v>10.5</v>
      </c>
      <c r="Z16" s="729">
        <v>5</v>
      </c>
      <c r="AA16" s="1159"/>
      <c r="AB16" s="1159"/>
      <c r="AC16" s="1159"/>
      <c r="AD16" s="1159"/>
      <c r="AE16" s="1159"/>
      <c r="AF16" s="1159"/>
      <c r="AG16" s="1159"/>
      <c r="AH16" s="1159"/>
      <c r="AI16" s="1159"/>
      <c r="AJ16" s="1159"/>
      <c r="AK16" s="1159"/>
      <c r="AL16" s="1159"/>
      <c r="AM16" s="1159"/>
      <c r="AN16" s="227">
        <v>5</v>
      </c>
      <c r="AO16" s="227">
        <v>10.5</v>
      </c>
      <c r="AP16" s="227">
        <v>10.5</v>
      </c>
      <c r="AQ16" s="227">
        <v>10.5</v>
      </c>
      <c r="AR16" s="227">
        <v>10.5</v>
      </c>
      <c r="AS16" s="227">
        <v>10.5</v>
      </c>
      <c r="AT16" s="227">
        <v>10.5</v>
      </c>
      <c r="AU16" s="227">
        <v>10.5</v>
      </c>
      <c r="AV16" s="226">
        <v>10.5</v>
      </c>
      <c r="AW16" s="227">
        <v>10.5</v>
      </c>
      <c r="AX16" s="227">
        <v>10.5</v>
      </c>
      <c r="AY16" s="227">
        <v>10.5</v>
      </c>
      <c r="AZ16" s="227">
        <v>10.5</v>
      </c>
      <c r="BA16" s="227">
        <v>10.5</v>
      </c>
      <c r="BB16" s="227">
        <v>6.5</v>
      </c>
      <c r="BC16" s="1159"/>
      <c r="BD16" s="1159"/>
      <c r="BE16" s="1159"/>
      <c r="BF16" s="1159"/>
      <c r="BG16" s="1159"/>
      <c r="BH16" s="1159"/>
      <c r="BI16" s="1159"/>
      <c r="BJ16" s="1159"/>
      <c r="BK16" s="1159"/>
      <c r="BL16" s="1159"/>
      <c r="BM16" s="1159"/>
      <c r="BN16" s="1159"/>
      <c r="BO16" s="1159"/>
      <c r="BP16" s="249" t="s">
        <v>379</v>
      </c>
      <c r="BQ16" s="249" t="s">
        <v>379</v>
      </c>
      <c r="BR16" s="249" t="s">
        <v>379</v>
      </c>
      <c r="BS16" s="249" t="s">
        <v>379</v>
      </c>
      <c r="BT16" s="249" t="s">
        <v>379</v>
      </c>
      <c r="BU16" s="249" t="s">
        <v>379</v>
      </c>
      <c r="BV16" s="249" t="s">
        <v>379</v>
      </c>
      <c r="BW16" s="249" t="s">
        <v>379</v>
      </c>
      <c r="BX16" s="249" t="s">
        <v>379</v>
      </c>
      <c r="BY16" s="249" t="s">
        <v>379</v>
      </c>
      <c r="BZ16" s="249" t="s">
        <v>379</v>
      </c>
      <c r="CA16" s="249" t="s">
        <v>379</v>
      </c>
      <c r="CB16" s="249" t="s">
        <v>379</v>
      </c>
      <c r="CC16" s="249" t="s">
        <v>379</v>
      </c>
      <c r="CD16" s="249" t="s">
        <v>379</v>
      </c>
      <c r="CE16" s="249" t="s">
        <v>379</v>
      </c>
      <c r="CF16" s="249" t="s">
        <v>379</v>
      </c>
      <c r="CG16" s="249" t="s">
        <v>379</v>
      </c>
      <c r="CH16" s="249" t="s">
        <v>379</v>
      </c>
      <c r="CI16" s="249" t="s">
        <v>379</v>
      </c>
      <c r="CJ16" s="249" t="s">
        <v>379</v>
      </c>
      <c r="CK16" s="249" t="s">
        <v>379</v>
      </c>
      <c r="CL16" s="249" t="s">
        <v>379</v>
      </c>
      <c r="CM16" s="249" t="s">
        <v>379</v>
      </c>
      <c r="CN16" s="249" t="s">
        <v>379</v>
      </c>
      <c r="CO16" s="249" t="s">
        <v>379</v>
      </c>
      <c r="CP16" s="249" t="s">
        <v>379</v>
      </c>
      <c r="CQ16" s="1159"/>
      <c r="CR16" s="227">
        <v>5</v>
      </c>
      <c r="CS16" s="227">
        <v>10.5</v>
      </c>
      <c r="CT16" s="227">
        <v>10.5</v>
      </c>
      <c r="CU16" s="227">
        <v>10.5</v>
      </c>
      <c r="CV16" s="227">
        <v>10.5</v>
      </c>
      <c r="CW16" s="227">
        <v>10.5</v>
      </c>
      <c r="CX16" s="227">
        <v>10.5</v>
      </c>
      <c r="CY16" s="227">
        <v>10.5</v>
      </c>
      <c r="CZ16" s="227">
        <v>10.5</v>
      </c>
      <c r="DA16" s="227">
        <v>10.5</v>
      </c>
      <c r="DB16" s="227">
        <v>10.5</v>
      </c>
      <c r="DC16" s="229">
        <v>10.5</v>
      </c>
      <c r="DD16" s="226">
        <v>10.5</v>
      </c>
      <c r="DE16" s="227">
        <v>10.5</v>
      </c>
      <c r="DF16" s="227">
        <v>6.5</v>
      </c>
      <c r="DG16" s="1159"/>
      <c r="DH16" s="1159"/>
      <c r="DI16" s="1159"/>
      <c r="DJ16" s="1159"/>
      <c r="DK16" s="1159"/>
      <c r="DL16" s="1159"/>
      <c r="DM16" s="1159"/>
      <c r="DN16" s="1159"/>
      <c r="DO16" s="1159"/>
      <c r="DP16" s="1159"/>
      <c r="DQ16" s="1159"/>
      <c r="DR16" s="1159"/>
      <c r="DS16" s="1159"/>
      <c r="DT16" s="304">
        <v>5</v>
      </c>
      <c r="DU16" s="304">
        <v>10.5</v>
      </c>
      <c r="DV16" s="304">
        <v>10.5</v>
      </c>
      <c r="DW16" s="304">
        <v>10.5</v>
      </c>
      <c r="DX16" s="304">
        <v>10.5</v>
      </c>
      <c r="DY16" s="304">
        <v>10.5</v>
      </c>
      <c r="DZ16" s="304">
        <v>10.5</v>
      </c>
      <c r="EA16" s="304">
        <v>10.5</v>
      </c>
      <c r="EB16" s="304">
        <v>10.5</v>
      </c>
      <c r="EC16" s="304">
        <v>10.5</v>
      </c>
      <c r="ED16" s="304">
        <v>10.5</v>
      </c>
      <c r="EE16" s="304">
        <v>10.5</v>
      </c>
      <c r="EF16" s="304">
        <v>10.5</v>
      </c>
      <c r="EG16" s="378">
        <v>10.5</v>
      </c>
      <c r="EH16" s="316">
        <v>5</v>
      </c>
      <c r="EI16" s="1159"/>
      <c r="EJ16" s="1159"/>
      <c r="EK16" s="1159"/>
      <c r="EL16" s="1159"/>
      <c r="EM16" s="1159"/>
      <c r="EN16" s="1159"/>
      <c r="EO16" s="1159"/>
      <c r="EP16" s="1159"/>
      <c r="EQ16" s="1159"/>
      <c r="ER16" s="1159"/>
      <c r="ES16" s="1159"/>
      <c r="ET16" s="1159"/>
      <c r="EU16" s="1159"/>
      <c r="EV16" s="227">
        <v>5</v>
      </c>
      <c r="EW16" s="227">
        <v>10.5</v>
      </c>
      <c r="EX16" s="227">
        <v>10.5</v>
      </c>
      <c r="EY16" s="227">
        <v>10.5</v>
      </c>
      <c r="EZ16" s="227">
        <v>10.5</v>
      </c>
      <c r="FA16" s="227">
        <v>10.5</v>
      </c>
      <c r="FB16" s="227">
        <v>10.5</v>
      </c>
      <c r="FC16" s="227">
        <v>10.5</v>
      </c>
      <c r="FD16" s="227">
        <v>10.5</v>
      </c>
      <c r="FE16" s="227">
        <v>10.5</v>
      </c>
      <c r="FF16" s="227">
        <v>10.5</v>
      </c>
      <c r="FG16" s="227">
        <v>10.5</v>
      </c>
      <c r="FH16" s="227">
        <v>10.5</v>
      </c>
      <c r="FI16" s="227">
        <v>10.5</v>
      </c>
      <c r="FJ16" s="227">
        <v>6.5</v>
      </c>
      <c r="FK16" s="1159"/>
      <c r="FL16" s="267"/>
      <c r="FM16" s="268"/>
      <c r="FN16" s="1159"/>
      <c r="FO16" s="1159"/>
      <c r="FP16" s="1159"/>
      <c r="FQ16" s="1159"/>
      <c r="FR16" s="1159"/>
      <c r="FS16" s="1159"/>
      <c r="FT16" s="1159"/>
      <c r="FU16" s="1159"/>
      <c r="FV16" s="1159"/>
      <c r="FW16" s="1159"/>
      <c r="FX16" s="304">
        <v>5</v>
      </c>
      <c r="FY16" s="304">
        <v>10.5</v>
      </c>
      <c r="FZ16" s="304">
        <v>10.5</v>
      </c>
      <c r="GA16" s="304">
        <v>10.5</v>
      </c>
      <c r="GB16" s="304">
        <v>10.5</v>
      </c>
      <c r="GC16" s="304">
        <v>10.5</v>
      </c>
      <c r="GD16" s="304">
        <v>10.5</v>
      </c>
      <c r="GE16" s="304">
        <v>10.5</v>
      </c>
      <c r="GF16" s="304">
        <v>10.5</v>
      </c>
      <c r="GG16" s="304">
        <v>10.5</v>
      </c>
      <c r="GH16" s="304">
        <v>10.5</v>
      </c>
      <c r="GI16" s="304">
        <v>10.5</v>
      </c>
      <c r="GJ16" s="304">
        <v>10.5</v>
      </c>
      <c r="GK16" s="304">
        <v>10.5</v>
      </c>
      <c r="GL16" s="304">
        <v>5</v>
      </c>
      <c r="GM16" s="1159"/>
      <c r="GN16" s="1159"/>
      <c r="GO16" s="1159"/>
      <c r="GP16" s="267"/>
      <c r="GQ16" s="268"/>
      <c r="GR16" s="1159"/>
      <c r="GS16" s="1159"/>
      <c r="GT16" s="1159"/>
      <c r="GU16" s="1159"/>
      <c r="GV16" s="1159"/>
      <c r="GW16" s="1159"/>
      <c r="GX16" s="1159"/>
      <c r="GY16" s="1159"/>
      <c r="GZ16" s="227">
        <v>5</v>
      </c>
      <c r="HA16" s="227">
        <v>10.5</v>
      </c>
      <c r="HB16" s="227">
        <v>10.5</v>
      </c>
      <c r="HC16" s="227">
        <v>10.5</v>
      </c>
      <c r="HD16" s="227">
        <v>10.5</v>
      </c>
      <c r="HE16" s="227">
        <v>10.5</v>
      </c>
      <c r="HF16" s="227">
        <v>10.5</v>
      </c>
      <c r="HG16" s="227">
        <v>10.5</v>
      </c>
      <c r="HH16" s="227">
        <v>10.5</v>
      </c>
      <c r="HI16" s="227">
        <v>10.5</v>
      </c>
      <c r="HJ16" s="227">
        <v>10.5</v>
      </c>
      <c r="HK16" s="227">
        <v>10.5</v>
      </c>
      <c r="HL16" s="227">
        <v>10.5</v>
      </c>
      <c r="HM16" s="227">
        <v>10.5</v>
      </c>
      <c r="HN16" s="227">
        <v>6.5</v>
      </c>
      <c r="HO16" s="1159"/>
      <c r="HP16" s="1159"/>
      <c r="HQ16" s="1159"/>
      <c r="HR16" s="1159"/>
      <c r="HS16" s="1159"/>
      <c r="HT16" s="1159"/>
      <c r="HU16" s="267"/>
      <c r="HV16" s="268"/>
      <c r="HW16" s="1159"/>
      <c r="HX16" s="1159"/>
      <c r="HY16" s="1159"/>
      <c r="HZ16" s="1159"/>
      <c r="IA16" s="1159"/>
      <c r="IB16" s="304">
        <v>5</v>
      </c>
      <c r="IC16" s="304">
        <v>10.5</v>
      </c>
      <c r="ID16" s="304">
        <v>10.5</v>
      </c>
      <c r="IE16" s="304">
        <v>10.5</v>
      </c>
      <c r="IF16" s="304">
        <v>10.5</v>
      </c>
      <c r="IG16" s="304">
        <v>10.5</v>
      </c>
      <c r="IH16" s="304">
        <v>10.5</v>
      </c>
      <c r="II16" s="304">
        <v>10.5</v>
      </c>
      <c r="IJ16" s="304">
        <v>10.5</v>
      </c>
      <c r="IK16" s="304">
        <v>10.5</v>
      </c>
      <c r="IL16" s="304">
        <v>10.5</v>
      </c>
      <c r="IM16" s="304">
        <v>10.5</v>
      </c>
      <c r="IN16" s="304">
        <v>10.5</v>
      </c>
      <c r="IO16" s="304">
        <v>10.5</v>
      </c>
      <c r="IP16" s="304">
        <v>5</v>
      </c>
      <c r="IQ16" s="1159"/>
      <c r="IR16" s="1159"/>
      <c r="IS16" s="1159"/>
      <c r="IT16" s="1159"/>
      <c r="IU16" s="1159"/>
      <c r="IV16" s="1159"/>
      <c r="IW16" s="1159"/>
      <c r="IX16" s="1159"/>
      <c r="IY16" s="1159"/>
      <c r="IZ16" s="267"/>
      <c r="JA16" s="268"/>
      <c r="JB16" s="1159"/>
      <c r="JC16" s="1159"/>
      <c r="JD16" s="227">
        <v>5</v>
      </c>
      <c r="JE16" s="227">
        <v>10.5</v>
      </c>
      <c r="JF16" s="227">
        <v>10.5</v>
      </c>
      <c r="JG16" s="227">
        <v>10.5</v>
      </c>
      <c r="JH16" s="227">
        <v>10.5</v>
      </c>
      <c r="JI16" s="227">
        <v>10.5</v>
      </c>
      <c r="JJ16" s="227">
        <v>10.5</v>
      </c>
      <c r="JK16" s="227">
        <v>10.5</v>
      </c>
      <c r="JL16" s="1221">
        <v>10.5</v>
      </c>
      <c r="JM16" s="1222">
        <v>10.5</v>
      </c>
      <c r="JN16" s="1222">
        <v>10.5</v>
      </c>
      <c r="JO16" s="1222">
        <v>10.5</v>
      </c>
      <c r="JP16" s="1221">
        <v>10.5</v>
      </c>
      <c r="JQ16" s="1221">
        <v>10.5</v>
      </c>
      <c r="JR16" s="1221">
        <v>6.5</v>
      </c>
      <c r="JS16" s="1159"/>
      <c r="JT16" s="1159"/>
      <c r="JU16" s="1159"/>
      <c r="JV16" s="1159"/>
      <c r="JW16" s="1159"/>
      <c r="JX16" s="1159"/>
      <c r="JY16" s="1159"/>
      <c r="JZ16" s="1159"/>
      <c r="KA16" s="1159"/>
      <c r="KB16" s="1159"/>
      <c r="KC16" s="1159"/>
      <c r="KD16" s="267"/>
      <c r="KE16" s="268"/>
      <c r="KF16" s="304">
        <v>5</v>
      </c>
      <c r="KG16" s="304">
        <v>10.5</v>
      </c>
      <c r="KH16" s="304">
        <v>10.5</v>
      </c>
      <c r="KI16" s="304">
        <v>10.5</v>
      </c>
      <c r="KJ16" s="304">
        <v>10.5</v>
      </c>
      <c r="KK16" s="304">
        <v>10.5</v>
      </c>
      <c r="KL16" s="304">
        <v>10.5</v>
      </c>
      <c r="KM16" s="304">
        <v>10.5</v>
      </c>
      <c r="KN16" s="304">
        <v>10.5</v>
      </c>
      <c r="KO16" s="304">
        <v>10.5</v>
      </c>
      <c r="KP16" s="304">
        <v>10.5</v>
      </c>
      <c r="KQ16" s="304">
        <v>10.5</v>
      </c>
      <c r="KR16" s="304">
        <v>10.5</v>
      </c>
      <c r="KS16" s="304">
        <v>10.5</v>
      </c>
      <c r="KT16" s="304">
        <v>5</v>
      </c>
      <c r="KU16" s="1159"/>
      <c r="KV16" s="1159"/>
      <c r="KW16" s="1159"/>
      <c r="KX16" s="1159"/>
      <c r="KY16" s="1159"/>
      <c r="KZ16" s="1159"/>
      <c r="LA16" s="1159"/>
      <c r="LB16" s="1159"/>
      <c r="LC16" s="1159"/>
      <c r="LD16" s="1159"/>
      <c r="LE16" s="1159"/>
      <c r="LF16" s="1159"/>
      <c r="LG16" s="1159"/>
      <c r="LH16" s="227">
        <v>5</v>
      </c>
      <c r="LI16" s="229">
        <v>10.5</v>
      </c>
      <c r="LJ16" s="226">
        <v>10.5</v>
      </c>
      <c r="LK16" s="227">
        <v>10.5</v>
      </c>
      <c r="LL16" s="227">
        <v>10.5</v>
      </c>
      <c r="LM16" s="227">
        <v>10.5</v>
      </c>
      <c r="LN16" s="227">
        <v>10.5</v>
      </c>
      <c r="LO16" s="227">
        <v>10.5</v>
      </c>
      <c r="LP16" s="227">
        <v>10.5</v>
      </c>
      <c r="LQ16" s="227">
        <v>10.5</v>
      </c>
      <c r="LR16" s="227">
        <v>10.5</v>
      </c>
      <c r="LS16" s="227">
        <v>10.5</v>
      </c>
      <c r="LT16" s="227">
        <v>10.5</v>
      </c>
      <c r="LU16" s="227">
        <v>10.5</v>
      </c>
      <c r="LV16" s="227">
        <v>6.5</v>
      </c>
      <c r="LW16" s="1159"/>
      <c r="LX16" s="1159"/>
      <c r="LY16" s="1159"/>
      <c r="LZ16" s="1159"/>
      <c r="MA16" s="1159"/>
      <c r="MB16" s="1159"/>
      <c r="MC16" s="1159"/>
      <c r="MD16" s="1159"/>
      <c r="ME16" s="1159"/>
      <c r="MF16" s="1159"/>
      <c r="MG16" s="1159"/>
      <c r="MH16" s="1159"/>
      <c r="MI16" s="1159"/>
      <c r="MJ16" s="304">
        <v>5</v>
      </c>
      <c r="MK16" s="304">
        <v>10.5</v>
      </c>
      <c r="ML16" s="304">
        <v>10.5</v>
      </c>
      <c r="MM16" s="378">
        <v>10.5</v>
      </c>
      <c r="MN16" s="316">
        <v>10.5</v>
      </c>
      <c r="MO16" s="304">
        <v>10.5</v>
      </c>
      <c r="MP16" s="304">
        <v>10.5</v>
      </c>
      <c r="MQ16" s="304">
        <v>10.5</v>
      </c>
      <c r="MR16" s="304">
        <v>10.5</v>
      </c>
      <c r="MS16" s="304">
        <v>10.5</v>
      </c>
      <c r="MT16" s="304">
        <v>10.5</v>
      </c>
      <c r="MU16" s="304">
        <v>10.5</v>
      </c>
      <c r="MV16" s="304">
        <v>10.5</v>
      </c>
      <c r="MW16" s="304">
        <v>10.5</v>
      </c>
      <c r="MX16" s="304">
        <v>5</v>
      </c>
      <c r="MY16" s="1159"/>
      <c r="MZ16" s="1159"/>
      <c r="NA16" s="1159"/>
      <c r="NB16" s="1159"/>
      <c r="NC16" s="1159"/>
      <c r="ND16" s="1159"/>
      <c r="NE16" s="1159"/>
      <c r="NF16" s="1159"/>
      <c r="NG16" s="1159"/>
      <c r="NH16" s="1159"/>
      <c r="NI16" s="1159"/>
      <c r="NJ16" s="1159"/>
      <c r="NK16" s="1159"/>
      <c r="NL16" s="227">
        <v>5</v>
      </c>
      <c r="NM16" s="227">
        <v>10.5</v>
      </c>
      <c r="NN16" s="227">
        <v>10.5</v>
      </c>
      <c r="NO16" s="227">
        <v>10.5</v>
      </c>
      <c r="NP16" s="227">
        <v>10.5</v>
      </c>
      <c r="NQ16" s="227">
        <v>10.5</v>
      </c>
      <c r="NR16" s="229">
        <v>10.5</v>
      </c>
      <c r="NS16" s="1159">
        <f t="shared" si="1"/>
        <v>1767</v>
      </c>
      <c r="NT16" s="1159"/>
      <c r="NU16" s="1159"/>
      <c r="NV16" s="1159"/>
      <c r="NW16" s="1159"/>
      <c r="NX16" s="1159"/>
      <c r="NY16" s="1159"/>
      <c r="NZ16" s="1159"/>
      <c r="OA16" s="1159"/>
      <c r="OB16" s="1159"/>
      <c r="OC16" s="1159"/>
      <c r="OD16" s="1159"/>
      <c r="OE16" s="1159"/>
      <c r="OF16" s="1159"/>
      <c r="OG16" s="1159"/>
      <c r="OH16" s="1159"/>
      <c r="OI16" s="1159"/>
      <c r="OJ16" s="1159"/>
      <c r="OK16" s="1159"/>
      <c r="OL16" s="1159"/>
      <c r="OM16" s="1159"/>
      <c r="ON16" s="1159"/>
      <c r="OO16" s="1159"/>
      <c r="OP16" s="1159"/>
      <c r="OQ16" s="1159"/>
      <c r="OR16" s="1159"/>
      <c r="OS16" s="1159"/>
      <c r="OT16" s="1159"/>
      <c r="OU16" s="1159"/>
      <c r="OV16" s="1159"/>
      <c r="OW16"/>
    </row>
    <row r="17" spans="1:413" ht="15.75" x14ac:dyDescent="0.25">
      <c r="A17" s="1"/>
      <c r="B17" s="803" t="s">
        <v>828</v>
      </c>
      <c r="C17" s="600" t="str">
        <f>LEFT(B17,FIND(" ",B17))</f>
        <v xml:space="preserve">Вакансия </v>
      </c>
      <c r="D17" s="596">
        <v>10</v>
      </c>
      <c r="E17" s="596">
        <v>4</v>
      </c>
      <c r="F17" s="597" t="s">
        <v>48</v>
      </c>
      <c r="G17" s="659">
        <v>18</v>
      </c>
      <c r="H17" s="603" t="s">
        <v>300</v>
      </c>
      <c r="I17" s="592"/>
      <c r="J17" s="368">
        <v>1995</v>
      </c>
      <c r="K17" s="368" t="e">
        <f ca="1">SUM(#REF!:OFFSET(#REF!,0,DATEVALUE("31.12."&amp;(YEAR(TODAY())))-DATEVALUE("01.01."&amp;YEAR(TODAY()))))</f>
        <v>#REF!</v>
      </c>
      <c r="L17" s="368" t="e">
        <f ca="1">SUM(#REF!:OFFSET(#REF!,0,TODAY()-DATEVALUE("01.01."&amp;YEAR(TODAY()))))</f>
        <v>#REF!</v>
      </c>
      <c r="M17" s="364" t="e">
        <f ca="1">COUNTIF(#REF!:OFFSET(#REF!,0,TODAY()-DATEVALUE("01.01."&amp;YEAR(TODAY()))),$M$3)</f>
        <v>#REF!</v>
      </c>
      <c r="N17" s="364" t="e">
        <f ca="1">COUNTIFS(#REF!:OFFSET(#REF!,0,TODAY()-DATEVALUE("01.01."&amp;YEAR(TODAY()))),$N$3,#REF!:OFFSET(#REF!,0,TODAY()-DATEVALUE("01.01."&amp;YEAR(TODAY()))),"&lt;&gt;вс")</f>
        <v>#REF!</v>
      </c>
      <c r="O17" s="364" t="e">
        <f ca="1">COUNTIF(#REF!:OFFSET(#REF!,0,TODAY()-DATEVALUE("01.01."&amp;YEAR(TODAY()))),"БЛ")</f>
        <v>#REF!</v>
      </c>
      <c r="P17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7" s="386"/>
      <c r="R17" s="381"/>
      <c r="S17" s="381"/>
      <c r="T17" s="381"/>
      <c r="U17" s="381"/>
      <c r="V17" s="381"/>
      <c r="W17" s="381"/>
      <c r="X17" s="381"/>
      <c r="Y17" s="381"/>
      <c r="Z17" s="381"/>
      <c r="AA17" s="381"/>
      <c r="AB17" s="381"/>
      <c r="AC17" s="381"/>
      <c r="AD17" s="381"/>
      <c r="AE17" s="381"/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6"/>
      <c r="AW17" s="381"/>
      <c r="AX17" s="381"/>
      <c r="AY17" s="381"/>
      <c r="AZ17" s="381"/>
      <c r="BA17" s="381"/>
      <c r="BB17" s="381"/>
      <c r="BC17" s="381"/>
      <c r="BD17" s="381"/>
      <c r="BE17" s="381"/>
      <c r="BF17" s="381"/>
      <c r="BG17" s="381"/>
      <c r="BH17" s="381"/>
      <c r="BI17" s="381"/>
      <c r="BJ17" s="381"/>
      <c r="BK17" s="381"/>
      <c r="BL17" s="381"/>
      <c r="BM17" s="381"/>
      <c r="BN17" s="381"/>
      <c r="BO17" s="381"/>
      <c r="BP17" s="381"/>
      <c r="BQ17" s="381"/>
      <c r="BR17" s="381"/>
      <c r="BS17" s="381"/>
      <c r="BT17" s="381"/>
      <c r="BU17" s="381"/>
      <c r="BV17" s="381"/>
      <c r="BW17" s="381"/>
      <c r="BX17" s="1190"/>
      <c r="BY17" s="386"/>
      <c r="BZ17" s="381"/>
      <c r="CA17" s="381"/>
      <c r="CB17" s="381"/>
      <c r="CC17" s="381"/>
      <c r="CD17" s="381"/>
      <c r="CE17" s="381"/>
      <c r="CF17" s="381"/>
      <c r="CG17" s="381"/>
      <c r="CH17" s="381"/>
      <c r="CI17" s="381"/>
      <c r="CJ17" s="381"/>
      <c r="CK17" s="381"/>
      <c r="CL17" s="381"/>
      <c r="CM17" s="381"/>
      <c r="CN17" s="381"/>
      <c r="CO17" s="381"/>
      <c r="CP17" s="381"/>
      <c r="CQ17" s="381"/>
      <c r="CR17" s="381"/>
      <c r="CS17" s="381"/>
      <c r="CT17" s="381"/>
      <c r="CU17" s="381"/>
      <c r="CV17" s="381"/>
      <c r="CW17" s="381"/>
      <c r="CX17" s="381"/>
      <c r="CY17" s="381"/>
      <c r="CZ17" s="381"/>
      <c r="DA17" s="381"/>
      <c r="DB17" s="381"/>
      <c r="DC17" s="1190"/>
      <c r="DD17" s="386"/>
      <c r="DE17" s="381"/>
      <c r="DF17" s="381"/>
      <c r="DG17" s="381"/>
      <c r="DH17" s="381"/>
      <c r="DI17" s="381"/>
      <c r="DJ17" s="381"/>
      <c r="DK17" s="381"/>
      <c r="DL17" s="381"/>
      <c r="DM17" s="381"/>
      <c r="DN17" s="381"/>
      <c r="DO17" s="381"/>
      <c r="DP17" s="381"/>
      <c r="DQ17" s="381"/>
      <c r="DR17" s="381"/>
      <c r="DS17" s="381"/>
      <c r="DT17" s="381"/>
      <c r="DU17" s="381"/>
      <c r="DV17" s="381"/>
      <c r="DW17" s="381"/>
      <c r="DX17" s="381"/>
      <c r="DY17" s="381"/>
      <c r="DZ17" s="381"/>
      <c r="EA17" s="381"/>
      <c r="EB17" s="381"/>
      <c r="EC17" s="381"/>
      <c r="ED17" s="381"/>
      <c r="EE17" s="381"/>
      <c r="EF17" s="381"/>
      <c r="EG17" s="1190"/>
      <c r="EH17" s="386"/>
      <c r="EI17" s="381"/>
      <c r="EJ17" s="381"/>
      <c r="EK17" s="381"/>
      <c r="EL17" s="381"/>
      <c r="EM17" s="381"/>
      <c r="EN17" s="381"/>
      <c r="EO17" s="381"/>
      <c r="EP17" s="381"/>
      <c r="EQ17" s="381"/>
      <c r="ER17" s="381"/>
      <c r="ES17" s="381"/>
      <c r="ET17" s="381"/>
      <c r="EU17" s="381"/>
      <c r="EV17" s="381"/>
      <c r="EW17" s="381"/>
      <c r="EX17" s="381"/>
      <c r="EY17" s="381"/>
      <c r="EZ17" s="381"/>
      <c r="FA17" s="381"/>
      <c r="FB17" s="381"/>
      <c r="FC17" s="381"/>
      <c r="FD17" s="381"/>
      <c r="FE17" s="381"/>
      <c r="FF17" s="381"/>
      <c r="FG17" s="381"/>
      <c r="FH17" s="381"/>
      <c r="FI17" s="381"/>
      <c r="FJ17" s="381"/>
      <c r="FK17" s="381"/>
      <c r="FL17" s="1190"/>
      <c r="FM17" s="386"/>
      <c r="FN17" s="381"/>
      <c r="FO17" s="381"/>
      <c r="FP17" s="381"/>
      <c r="FQ17" s="381"/>
      <c r="FR17" s="381"/>
      <c r="FS17" s="381"/>
      <c r="FT17" s="381"/>
      <c r="FU17" s="381"/>
      <c r="FV17" s="381"/>
      <c r="FW17" s="381"/>
      <c r="FX17" s="381"/>
      <c r="FY17" s="381"/>
      <c r="FZ17" s="381"/>
      <c r="GA17" s="381"/>
      <c r="GB17" s="381"/>
      <c r="GC17" s="381"/>
      <c r="GD17" s="381"/>
      <c r="GE17" s="381"/>
      <c r="GF17" s="381"/>
      <c r="GG17" s="381"/>
      <c r="GH17" s="381"/>
      <c r="GI17" s="381"/>
      <c r="GJ17" s="381"/>
      <c r="GK17" s="381"/>
      <c r="GL17" s="381"/>
      <c r="GM17" s="381"/>
      <c r="GN17" s="381"/>
      <c r="GO17" s="381"/>
      <c r="GP17" s="1190"/>
      <c r="GQ17" s="386"/>
      <c r="GR17" s="381"/>
      <c r="GS17" s="381"/>
      <c r="GT17" s="381"/>
      <c r="GU17" s="381"/>
      <c r="GV17" s="381"/>
      <c r="GW17" s="381"/>
      <c r="GX17" s="381"/>
      <c r="GY17" s="381"/>
      <c r="GZ17" s="381"/>
      <c r="HA17" s="381"/>
      <c r="HB17" s="381"/>
      <c r="HC17" s="381"/>
      <c r="HD17" s="381"/>
      <c r="HE17" s="381"/>
      <c r="HF17" s="381"/>
      <c r="HG17" s="381"/>
      <c r="HH17" s="381"/>
      <c r="HI17" s="381"/>
      <c r="HJ17" s="381"/>
      <c r="HK17" s="381"/>
      <c r="HL17" s="381"/>
      <c r="HM17" s="381"/>
      <c r="HN17" s="381"/>
      <c r="HO17" s="381"/>
      <c r="HP17" s="381"/>
      <c r="HQ17" s="381"/>
      <c r="HR17" s="381"/>
      <c r="HS17" s="381"/>
      <c r="HT17" s="381"/>
      <c r="HU17" s="1190"/>
      <c r="HV17" s="386"/>
      <c r="HW17" s="381"/>
      <c r="HX17" s="381"/>
      <c r="HY17" s="381"/>
      <c r="HZ17" s="381"/>
      <c r="IA17" s="381"/>
      <c r="IB17" s="381"/>
      <c r="IC17" s="381"/>
      <c r="ID17" s="381"/>
      <c r="IE17" s="381"/>
      <c r="IF17" s="381"/>
      <c r="IG17" s="381"/>
      <c r="IH17" s="381"/>
      <c r="II17" s="381"/>
      <c r="IJ17" s="381"/>
      <c r="IK17" s="381"/>
      <c r="IL17" s="381"/>
      <c r="IM17" s="381"/>
      <c r="IN17" s="381"/>
      <c r="IO17" s="381"/>
      <c r="IP17" s="381"/>
      <c r="IQ17" s="381"/>
      <c r="IR17" s="381"/>
      <c r="IS17" s="381"/>
      <c r="IT17" s="381"/>
      <c r="IU17" s="381"/>
      <c r="IV17" s="381"/>
      <c r="IW17" s="381"/>
      <c r="IX17" s="381"/>
      <c r="IY17" s="381"/>
      <c r="IZ17" s="1190"/>
      <c r="JA17" s="386"/>
      <c r="JB17" s="381"/>
      <c r="JC17" s="381"/>
      <c r="JD17" s="381"/>
      <c r="JE17" s="381"/>
      <c r="JF17" s="381"/>
      <c r="JG17" s="381"/>
      <c r="JH17" s="381"/>
      <c r="JI17" s="381"/>
      <c r="JJ17" s="381"/>
      <c r="JK17" s="381"/>
      <c r="JL17" s="381"/>
      <c r="JM17" s="381"/>
      <c r="JN17" s="381"/>
      <c r="JO17" s="381"/>
      <c r="JP17" s="381"/>
      <c r="JQ17" s="381"/>
      <c r="JR17" s="381"/>
      <c r="JS17" s="381"/>
      <c r="JT17" s="381"/>
      <c r="JU17" s="381"/>
      <c r="JV17" s="381"/>
      <c r="JW17" s="381"/>
      <c r="JX17" s="381"/>
      <c r="JY17" s="381"/>
      <c r="JZ17" s="381"/>
      <c r="KA17" s="381"/>
      <c r="KB17" s="381"/>
      <c r="KC17" s="381"/>
      <c r="KD17" s="1190"/>
      <c r="KE17" s="386"/>
      <c r="KF17" s="381"/>
      <c r="KG17" s="381"/>
      <c r="KH17" s="381"/>
      <c r="KI17" s="381"/>
      <c r="KJ17" s="381"/>
      <c r="KK17" s="381"/>
      <c r="KL17" s="381"/>
      <c r="KM17" s="381"/>
      <c r="KN17" s="381"/>
      <c r="KO17" s="381"/>
      <c r="KP17" s="381"/>
      <c r="KQ17" s="381"/>
      <c r="KR17" s="381"/>
      <c r="KS17" s="381"/>
      <c r="KT17" s="381"/>
      <c r="KU17" s="381"/>
      <c r="KV17" s="381"/>
      <c r="KW17" s="381"/>
      <c r="KX17" s="381"/>
      <c r="KY17" s="381"/>
      <c r="KZ17" s="381"/>
      <c r="LA17" s="381"/>
      <c r="LB17" s="381"/>
      <c r="LC17" s="381"/>
      <c r="LD17" s="381"/>
      <c r="LE17" s="381"/>
      <c r="LF17" s="381"/>
      <c r="LG17" s="381"/>
      <c r="LH17" s="381"/>
      <c r="LI17" s="1190"/>
      <c r="LJ17" s="386"/>
      <c r="LK17" s="381"/>
      <c r="LL17" s="381"/>
      <c r="LM17" s="381"/>
      <c r="LN17" s="381"/>
      <c r="LO17" s="381"/>
      <c r="LP17" s="381"/>
      <c r="LQ17" s="381"/>
      <c r="LR17" s="381"/>
      <c r="LS17" s="381"/>
      <c r="LT17" s="381"/>
      <c r="LU17" s="381"/>
      <c r="LV17" s="381"/>
      <c r="LW17" s="381"/>
      <c r="LX17" s="381"/>
      <c r="LY17" s="381"/>
      <c r="LZ17" s="381"/>
      <c r="MA17" s="381"/>
      <c r="MB17" s="381"/>
      <c r="MC17" s="381"/>
      <c r="MD17" s="381"/>
      <c r="ME17" s="381"/>
      <c r="MF17" s="381"/>
      <c r="MG17" s="381"/>
      <c r="MH17" s="381"/>
      <c r="MI17" s="381"/>
      <c r="MJ17" s="381"/>
      <c r="MK17" s="381"/>
      <c r="ML17" s="381"/>
      <c r="MM17" s="1190"/>
      <c r="MN17" s="386"/>
      <c r="MO17" s="381"/>
      <c r="MP17" s="381"/>
      <c r="MQ17" s="381"/>
      <c r="MR17" s="381"/>
      <c r="MS17" s="381"/>
      <c r="MT17" s="381"/>
      <c r="MU17" s="381"/>
      <c r="MV17" s="381"/>
      <c r="MW17" s="381"/>
      <c r="MX17" s="381"/>
      <c r="MY17" s="381"/>
      <c r="MZ17" s="381"/>
      <c r="NA17" s="381"/>
      <c r="NB17" s="381"/>
      <c r="NC17" s="381"/>
      <c r="ND17" s="381"/>
      <c r="NE17" s="381"/>
      <c r="NF17" s="381"/>
      <c r="NG17" s="381"/>
      <c r="NH17" s="381"/>
      <c r="NI17" s="381"/>
      <c r="NJ17" s="381"/>
      <c r="NK17" s="381"/>
      <c r="NL17" s="381"/>
      <c r="NM17" s="381"/>
      <c r="NN17" s="381"/>
      <c r="NO17" s="381"/>
      <c r="NP17" s="381"/>
      <c r="NQ17" s="381"/>
      <c r="NR17" s="1190"/>
      <c r="NS17" s="1159">
        <f t="shared" si="1"/>
        <v>0</v>
      </c>
      <c r="NT17" s="1159"/>
      <c r="NU17" s="1159"/>
      <c r="NV17" s="1159"/>
      <c r="NW17" s="1159"/>
      <c r="NX17" s="1159"/>
      <c r="NY17" s="1159"/>
      <c r="NZ17" s="1159"/>
      <c r="OA17" s="1159"/>
      <c r="OB17" s="1159"/>
      <c r="OC17" s="1159"/>
      <c r="OD17" s="1159"/>
      <c r="OE17" s="1159"/>
      <c r="OF17" s="1159"/>
      <c r="OG17" s="1159"/>
      <c r="OH17" s="1159"/>
      <c r="OI17" s="1159"/>
      <c r="OJ17" s="1159"/>
      <c r="OK17" s="1159"/>
      <c r="OL17" s="1159"/>
      <c r="OM17" s="1159"/>
      <c r="ON17" s="1159"/>
      <c r="OO17" s="1159"/>
      <c r="OP17" s="1159"/>
      <c r="OQ17" s="1159"/>
      <c r="OR17" s="1159"/>
      <c r="OS17" s="1159"/>
      <c r="OT17" s="1159"/>
      <c r="OU17" s="1159"/>
      <c r="OV17" s="1159"/>
      <c r="OW17"/>
    </row>
    <row r="18" spans="1:413" ht="15.75" x14ac:dyDescent="0.25">
      <c r="A18" s="1161"/>
      <c r="B18" s="600" t="s">
        <v>66</v>
      </c>
      <c r="C18" s="600" t="str">
        <f t="shared" si="2"/>
        <v xml:space="preserve">Аверьянихин </v>
      </c>
      <c r="D18" s="596">
        <v>5</v>
      </c>
      <c r="E18" s="596">
        <v>4</v>
      </c>
      <c r="F18" s="597" t="s">
        <v>51</v>
      </c>
      <c r="G18" s="659">
        <v>11</v>
      </c>
      <c r="H18" s="601" t="s">
        <v>303</v>
      </c>
      <c r="I18" s="592"/>
      <c r="J18" s="368">
        <v>1995</v>
      </c>
      <c r="K18" s="368" t="e">
        <f ca="1">SUM(#REF!:OFFSET(#REF!,0,DATEVALUE("31.12."&amp;(YEAR(TODAY())))-DATEVALUE("01.01."&amp;YEAR(TODAY()))))+COUNTIFS(#REF!:OFFSET(#REF!,0,DATEVALUE("31.12."&amp;(YEAR(TODAY())))-DATEVALUE("01.01."&amp;YEAR(TODAY()))),"К",#REF!:OFFSET(#REF!,0,DATEVALUE("31.12."&amp;(YEAR(TODAY())))-DATEVALUE("01.01."&amp;YEAR(TODAY()))),"&lt;&gt;вс",#REF!:OFFSET(#REF!,0,DATEVALUE("31.12."&amp;(YEAR(TODAY())))-DATEVALUE("01.01."&amp;YEAR(TODAY()))),"&lt;&gt;сб")*8</f>
        <v>#REF!</v>
      </c>
      <c r="L18" s="368" t="e">
        <f ca="1">SUM(#REF!:OFFSET(#REF!,0,TODAY()-DATEVALUE("01.01."&amp;YEAR(TODAY()))))</f>
        <v>#REF!</v>
      </c>
      <c r="M18" s="364" t="e">
        <f ca="1">COUNTIF(#REF!:OFFSET(#REF!,0,TODAY()-DATEVALUE("01.01."&amp;YEAR(TODAY()))),$M$3)</f>
        <v>#REF!</v>
      </c>
      <c r="N18" s="364" t="e">
        <f ca="1">COUNTIFS(#REF!:OFFSET(#REF!,0,TODAY()-DATEVALUE("01.01."&amp;YEAR(TODAY()))),$N$3,#REF!:OFFSET(#REF!,0,TODAY()-DATEVALUE("01.01."&amp;YEAR(TODAY()))),"&lt;&gt;вс")</f>
        <v>#REF!</v>
      </c>
      <c r="O18" s="364" t="e">
        <f ca="1">COUNTIF(#REF!:OFFSET(#REF!,0,TODAY()-DATEVALUE("01.01."&amp;YEAR(TODAY()))),"БЛ")</f>
        <v>#REF!</v>
      </c>
      <c r="P18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18" s="268"/>
      <c r="R18" s="1159"/>
      <c r="S18" s="1159"/>
      <c r="T18" s="1159"/>
      <c r="U18" s="1159"/>
      <c r="V18" s="1159"/>
      <c r="W18" s="1159"/>
      <c r="X18" s="1159"/>
      <c r="Y18" s="1159"/>
      <c r="Z18" s="1159">
        <v>5</v>
      </c>
      <c r="AA18" s="1159">
        <v>10.5</v>
      </c>
      <c r="AB18" s="1159">
        <v>10.5</v>
      </c>
      <c r="AC18" s="1159">
        <v>10.5</v>
      </c>
      <c r="AD18" s="1159">
        <v>10.5</v>
      </c>
      <c r="AE18" s="1159">
        <v>10.5</v>
      </c>
      <c r="AF18" s="1159">
        <v>10.5</v>
      </c>
      <c r="AG18" s="1159">
        <v>10.5</v>
      </c>
      <c r="AH18" s="1159">
        <v>10.5</v>
      </c>
      <c r="AI18" s="1159">
        <v>10.5</v>
      </c>
      <c r="AJ18" s="1159">
        <v>10.5</v>
      </c>
      <c r="AK18" s="1159">
        <v>10.5</v>
      </c>
      <c r="AL18" s="1159">
        <v>10.5</v>
      </c>
      <c r="AM18" s="1159">
        <v>10.5</v>
      </c>
      <c r="AN18" s="1159">
        <v>5</v>
      </c>
      <c r="AO18" s="1159"/>
      <c r="AP18" s="1159"/>
      <c r="AQ18" s="1159"/>
      <c r="AR18" s="1159"/>
      <c r="AS18" s="1159"/>
      <c r="AT18" s="1159"/>
      <c r="AU18" s="1159"/>
      <c r="AV18" s="268"/>
      <c r="AW18" s="1159"/>
      <c r="AX18" s="1159"/>
      <c r="AY18" s="1159"/>
      <c r="AZ18" s="1159"/>
      <c r="BA18" s="1159"/>
      <c r="BB18" s="249" t="s">
        <v>379</v>
      </c>
      <c r="BC18" s="249" t="s">
        <v>379</v>
      </c>
      <c r="BD18" s="249" t="s">
        <v>379</v>
      </c>
      <c r="BE18" s="249" t="s">
        <v>379</v>
      </c>
      <c r="BF18" s="249" t="s">
        <v>379</v>
      </c>
      <c r="BG18" s="249" t="s">
        <v>379</v>
      </c>
      <c r="BH18" s="249" t="s">
        <v>379</v>
      </c>
      <c r="BI18" s="249" t="s">
        <v>379</v>
      </c>
      <c r="BJ18" s="249" t="s">
        <v>379</v>
      </c>
      <c r="BK18" s="249" t="s">
        <v>379</v>
      </c>
      <c r="BL18" s="249" t="s">
        <v>379</v>
      </c>
      <c r="BM18" s="249" t="s">
        <v>379</v>
      </c>
      <c r="BN18" s="249" t="s">
        <v>379</v>
      </c>
      <c r="BO18" s="249" t="s">
        <v>379</v>
      </c>
      <c r="BP18" s="249" t="s">
        <v>379</v>
      </c>
      <c r="BQ18" s="249" t="s">
        <v>379</v>
      </c>
      <c r="BR18" s="249" t="s">
        <v>379</v>
      </c>
      <c r="BS18" s="249" t="s">
        <v>379</v>
      </c>
      <c r="BT18" s="249" t="s">
        <v>379</v>
      </c>
      <c r="BU18" s="249" t="s">
        <v>379</v>
      </c>
      <c r="BV18" s="249" t="s">
        <v>379</v>
      </c>
      <c r="BW18" s="249" t="s">
        <v>379</v>
      </c>
      <c r="BX18" s="253" t="s">
        <v>379</v>
      </c>
      <c r="BY18" s="258" t="s">
        <v>379</v>
      </c>
      <c r="BZ18" s="249" t="s">
        <v>379</v>
      </c>
      <c r="CA18" s="249" t="s">
        <v>379</v>
      </c>
      <c r="CB18" s="249" t="s">
        <v>379</v>
      </c>
      <c r="CC18" s="249" t="s">
        <v>379</v>
      </c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1159"/>
      <c r="CS18" s="1159"/>
      <c r="CT18" s="1159"/>
      <c r="CU18" s="1159"/>
      <c r="CV18" s="1159"/>
      <c r="CW18" s="1159"/>
      <c r="CX18" s="1159"/>
      <c r="CY18" s="1159"/>
      <c r="CZ18" s="1159"/>
      <c r="DA18" s="1159"/>
      <c r="DB18" s="1159"/>
      <c r="DC18" s="267"/>
      <c r="DD18" s="268"/>
      <c r="DE18" s="1159"/>
      <c r="DF18" s="1159"/>
      <c r="DG18" s="1159"/>
      <c r="DH18" s="1159"/>
      <c r="DI18" s="1159"/>
      <c r="DJ18" s="1159"/>
      <c r="DK18" s="1159"/>
      <c r="DL18" s="1159"/>
      <c r="DM18" s="1159"/>
      <c r="DN18" s="1159"/>
      <c r="DO18" s="1159"/>
      <c r="DP18" s="1159"/>
      <c r="DQ18" s="1159"/>
      <c r="DR18" s="1159"/>
      <c r="DS18" s="1159"/>
      <c r="DT18" s="1159"/>
      <c r="DU18" s="1159"/>
      <c r="DV18" s="1159"/>
      <c r="DW18" s="1159"/>
      <c r="DX18" s="1159"/>
      <c r="DY18" s="1159"/>
      <c r="DZ18" s="1159"/>
      <c r="EA18" s="1159"/>
      <c r="EB18" s="1159"/>
      <c r="EC18" s="1159"/>
      <c r="ED18" s="1159"/>
      <c r="EE18" s="1159"/>
      <c r="EF18" s="1159"/>
      <c r="EG18" s="267"/>
      <c r="EH18" s="268"/>
      <c r="EI18" s="1159"/>
      <c r="EJ18" s="1159"/>
      <c r="EK18" s="1159"/>
      <c r="EL18" s="1159"/>
      <c r="EM18" s="1159"/>
      <c r="EN18" s="1159"/>
      <c r="EO18" s="1159"/>
      <c r="EP18" s="1159"/>
      <c r="EQ18" s="1159"/>
      <c r="ER18" s="1159"/>
      <c r="ES18" s="1159"/>
      <c r="ET18" s="1159"/>
      <c r="EU18" s="1159"/>
      <c r="EV18" s="1159"/>
      <c r="EW18" s="1159"/>
      <c r="EX18" s="1159"/>
      <c r="EY18" s="1159"/>
      <c r="EZ18" s="1159"/>
      <c r="FA18" s="1159"/>
      <c r="FB18" s="1159"/>
      <c r="FC18" s="1159"/>
      <c r="FD18" s="1159"/>
      <c r="FE18" s="1159"/>
      <c r="FF18" s="1159"/>
      <c r="FG18" s="1159"/>
      <c r="FH18" s="1159"/>
      <c r="FI18" s="1159"/>
      <c r="FJ18" s="1159"/>
      <c r="FK18" s="1159"/>
      <c r="FL18" s="267"/>
      <c r="FM18" s="268"/>
      <c r="FN18" s="1159"/>
      <c r="FO18" s="1159"/>
      <c r="FP18" s="1159"/>
      <c r="FQ18" s="1159"/>
      <c r="FR18" s="1159"/>
      <c r="FS18" s="1159"/>
      <c r="FT18" s="1159"/>
      <c r="FU18" s="1159"/>
      <c r="FV18" s="1159"/>
      <c r="FW18" s="1159"/>
      <c r="FX18" s="1159"/>
      <c r="FY18" s="1159"/>
      <c r="FZ18" s="1159"/>
      <c r="GA18" s="1159"/>
      <c r="GB18" s="1159"/>
      <c r="GC18" s="1159"/>
      <c r="GD18" s="1159"/>
      <c r="GE18" s="1159"/>
      <c r="GF18" s="1159"/>
      <c r="GG18" s="1159"/>
      <c r="GH18" s="1159"/>
      <c r="GI18" s="1159"/>
      <c r="GJ18" s="1159"/>
      <c r="GK18" s="1159"/>
      <c r="GL18" s="1159"/>
      <c r="GM18" s="1159"/>
      <c r="GN18" s="1159"/>
      <c r="GO18" s="1159"/>
      <c r="GP18" s="267"/>
      <c r="GQ18" s="268"/>
      <c r="GR18" s="1159"/>
      <c r="GS18" s="1159"/>
      <c r="GT18" s="1159"/>
      <c r="GU18" s="1159"/>
      <c r="GV18" s="1159"/>
      <c r="GW18" s="1159"/>
      <c r="GX18" s="1159"/>
      <c r="GY18" s="1159"/>
      <c r="GZ18" s="1159"/>
      <c r="HA18" s="1159"/>
      <c r="HB18" s="1159"/>
      <c r="HC18" s="1159"/>
      <c r="HD18" s="1159"/>
      <c r="HE18" s="1159"/>
      <c r="HF18" s="1159"/>
      <c r="HG18" s="1159"/>
      <c r="HH18" s="1159"/>
      <c r="HI18" s="1159"/>
      <c r="HJ18" s="1159"/>
      <c r="HK18" s="1159"/>
      <c r="HL18" s="1159"/>
      <c r="HM18" s="1159"/>
      <c r="HN18" s="1159"/>
      <c r="HO18" s="1159"/>
      <c r="HP18" s="1159"/>
      <c r="HQ18" s="1159"/>
      <c r="HR18" s="1159"/>
      <c r="HS18" s="1159"/>
      <c r="HT18" s="1159"/>
      <c r="HU18" s="267"/>
      <c r="HV18" s="268"/>
      <c r="HW18" s="1159"/>
      <c r="HX18" s="1159"/>
      <c r="HY18" s="1159"/>
      <c r="HZ18" s="1159"/>
      <c r="IA18" s="1159"/>
      <c r="IB18" s="1159"/>
      <c r="IC18" s="1159"/>
      <c r="ID18" s="1159"/>
      <c r="IE18" s="1159"/>
      <c r="IF18" s="1159"/>
      <c r="IG18" s="1159"/>
      <c r="IH18" s="1159"/>
      <c r="II18" s="1159"/>
      <c r="IJ18" s="1159"/>
      <c r="IK18" s="1159"/>
      <c r="IL18" s="1159"/>
      <c r="IM18" s="1159"/>
      <c r="IN18" s="1159"/>
      <c r="IO18" s="1159"/>
      <c r="IP18" s="1159"/>
      <c r="IQ18" s="1159"/>
      <c r="IR18" s="1183"/>
      <c r="IS18" s="1183"/>
      <c r="IT18" s="1183"/>
      <c r="IU18" s="1159"/>
      <c r="IV18" s="1159"/>
      <c r="IW18" s="1159"/>
      <c r="IX18" s="1159"/>
      <c r="IY18" s="1159"/>
      <c r="IZ18" s="267"/>
      <c r="JA18" s="268"/>
      <c r="JB18" s="1159"/>
      <c r="JC18" s="1159"/>
      <c r="JD18" s="1159"/>
      <c r="JE18" s="1159"/>
      <c r="JF18" s="1159"/>
      <c r="JG18" s="1159"/>
      <c r="JH18" s="1159"/>
      <c r="JI18" s="1159"/>
      <c r="JJ18" s="1159"/>
      <c r="JK18" s="1159"/>
      <c r="JL18" s="1159"/>
      <c r="JM18" s="1159"/>
      <c r="JN18" s="1159"/>
      <c r="JO18" s="1159"/>
      <c r="JP18" s="1159"/>
      <c r="JQ18" s="1159"/>
      <c r="JR18" s="1159"/>
      <c r="JS18" s="1159"/>
      <c r="JT18" s="1159"/>
      <c r="JU18" s="1159"/>
      <c r="JV18" s="1159"/>
      <c r="JW18" s="1159"/>
      <c r="JX18" s="1159"/>
      <c r="JY18" s="1159"/>
      <c r="JZ18" s="1159"/>
      <c r="KA18" s="1159"/>
      <c r="KB18" s="1159"/>
      <c r="KC18" s="1159"/>
      <c r="KD18" s="267"/>
      <c r="KE18" s="268"/>
      <c r="KF18" s="1159"/>
      <c r="KG18" s="1159"/>
      <c r="KH18" s="1159"/>
      <c r="KI18" s="1159"/>
      <c r="KJ18" s="1159"/>
      <c r="KK18" s="1159"/>
      <c r="KL18" s="1159"/>
      <c r="KM18" s="1159"/>
      <c r="KN18" s="1159"/>
      <c r="KO18" s="1159"/>
      <c r="KP18" s="1159"/>
      <c r="KQ18" s="1159"/>
      <c r="KR18" s="1159"/>
      <c r="KS18" s="1159"/>
      <c r="KT18" s="1159"/>
      <c r="KU18" s="1159"/>
      <c r="KV18" s="1159"/>
      <c r="KW18" s="1159"/>
      <c r="KX18" s="1159"/>
      <c r="KY18" s="1159"/>
      <c r="KZ18" s="1159"/>
      <c r="LA18" s="1159"/>
      <c r="LB18" s="1159"/>
      <c r="LC18" s="1159"/>
      <c r="LD18" s="1159"/>
      <c r="LE18" s="1159"/>
      <c r="LF18" s="1159"/>
      <c r="LG18" s="1159"/>
      <c r="LH18" s="1159"/>
      <c r="LI18" s="267"/>
      <c r="LJ18" s="268"/>
      <c r="LK18" s="1159"/>
      <c r="LL18" s="1159"/>
      <c r="LM18" s="1159"/>
      <c r="LN18" s="1159"/>
      <c r="LO18" s="1159"/>
      <c r="LP18" s="1159"/>
      <c r="LQ18" s="1159"/>
      <c r="LR18" s="1159"/>
      <c r="LS18" s="1159"/>
      <c r="LT18" s="1159"/>
      <c r="LU18" s="1159"/>
      <c r="LV18" s="1159"/>
      <c r="LW18" s="1159"/>
      <c r="LX18" s="1159"/>
      <c r="LY18" s="1159"/>
      <c r="LZ18" s="1159"/>
      <c r="MA18" s="1159"/>
      <c r="MB18" s="1159"/>
      <c r="MC18" s="1159"/>
      <c r="MD18" s="1159"/>
      <c r="ME18" s="1159"/>
      <c r="MF18" s="1159"/>
      <c r="MG18" s="1159"/>
      <c r="MH18" s="1159"/>
      <c r="MI18" s="1159"/>
      <c r="MJ18" s="1159"/>
      <c r="MK18" s="1159"/>
      <c r="ML18" s="1159"/>
      <c r="MM18" s="267"/>
      <c r="MN18" s="268"/>
      <c r="MO18" s="1159"/>
      <c r="MP18" s="1159"/>
      <c r="MQ18" s="1159"/>
      <c r="MR18" s="1159"/>
      <c r="MS18" s="1159"/>
      <c r="MT18" s="1159"/>
      <c r="MU18" s="1159"/>
      <c r="MV18" s="1159"/>
      <c r="MW18" s="1159"/>
      <c r="MX18" s="1159"/>
      <c r="MY18" s="1159"/>
      <c r="MZ18" s="1159"/>
      <c r="NA18" s="1159"/>
      <c r="NB18" s="1159"/>
      <c r="NC18" s="1159"/>
      <c r="ND18" s="1159"/>
      <c r="NE18" s="1159"/>
      <c r="NF18" s="1159"/>
      <c r="NG18" s="1159"/>
      <c r="NH18" s="1159"/>
      <c r="NI18" s="1159"/>
      <c r="NJ18" s="1159"/>
      <c r="NK18" s="1159"/>
      <c r="NL18" s="1159"/>
      <c r="NM18" s="1159"/>
      <c r="NN18" s="1159"/>
      <c r="NO18" s="1159"/>
      <c r="NP18" s="1159"/>
      <c r="NQ18" s="83"/>
      <c r="NR18" s="84"/>
      <c r="NS18" s="1159">
        <f t="shared" si="1"/>
        <v>146.5</v>
      </c>
      <c r="NT18" s="1159"/>
      <c r="NU18" s="1159"/>
      <c r="NV18" s="1159"/>
      <c r="NW18" s="1159"/>
      <c r="NX18" s="1159"/>
      <c r="NY18" s="1159"/>
      <c r="NZ18" s="1159"/>
      <c r="OA18" s="1159"/>
      <c r="OB18" s="1159"/>
      <c r="OC18" s="1159"/>
      <c r="OD18" s="1159"/>
      <c r="OE18" s="1159"/>
      <c r="OF18" s="1159"/>
      <c r="OG18" s="1159"/>
      <c r="OH18" s="1159"/>
      <c r="OI18" s="1159"/>
      <c r="OJ18" s="1159"/>
      <c r="OK18" s="1159"/>
      <c r="OL18" s="1159"/>
      <c r="OM18" s="1159"/>
      <c r="ON18" s="1159"/>
      <c r="OO18" s="1159"/>
      <c r="OP18" s="1159"/>
      <c r="OQ18" s="1159"/>
      <c r="OR18" s="1159"/>
      <c r="OS18" s="1159"/>
      <c r="OT18" s="1159"/>
      <c r="OU18" s="1159"/>
      <c r="OV18" s="1159"/>
      <c r="OW18"/>
    </row>
    <row r="19" spans="1:413" ht="15.75" x14ac:dyDescent="0.25">
      <c r="A19" s="1"/>
      <c r="B19" s="803" t="s">
        <v>765</v>
      </c>
      <c r="C19" s="837"/>
      <c r="D19" s="838"/>
      <c r="E19" s="838"/>
      <c r="F19" s="597" t="s">
        <v>48</v>
      </c>
      <c r="G19" s="839">
        <v>5</v>
      </c>
      <c r="H19" s="601" t="s">
        <v>303</v>
      </c>
      <c r="I19" s="806"/>
      <c r="J19" s="840"/>
      <c r="K19" s="840"/>
      <c r="L19" s="840"/>
      <c r="M19" s="364"/>
      <c r="N19" s="364"/>
      <c r="O19" s="364"/>
      <c r="P19" s="364"/>
      <c r="Q19" s="386"/>
      <c r="R19" s="381"/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1"/>
      <c r="AH19" s="381"/>
      <c r="AI19" s="381"/>
      <c r="AJ19" s="381"/>
      <c r="AK19" s="381"/>
      <c r="AL19" s="381"/>
      <c r="AM19" s="381"/>
      <c r="AN19" s="381"/>
      <c r="AO19" s="381"/>
      <c r="AP19" s="381"/>
      <c r="AQ19" s="381"/>
      <c r="AR19" s="381"/>
      <c r="AS19" s="381"/>
      <c r="AT19" s="381"/>
      <c r="AU19" s="381"/>
      <c r="AV19" s="386"/>
      <c r="AW19" s="381"/>
      <c r="AX19" s="381"/>
      <c r="AY19" s="381"/>
      <c r="AZ19" s="381"/>
      <c r="BA19" s="381"/>
      <c r="BB19" s="381"/>
      <c r="BC19" s="381"/>
      <c r="BD19" s="381"/>
      <c r="BE19" s="381"/>
      <c r="BF19" s="381"/>
      <c r="BG19" s="381"/>
      <c r="BH19" s="381"/>
      <c r="BI19" s="381"/>
      <c r="BJ19" s="381"/>
      <c r="BK19" s="381"/>
      <c r="BL19" s="381"/>
      <c r="BM19" s="381"/>
      <c r="BN19" s="381"/>
      <c r="BO19" s="381"/>
      <c r="BP19" s="381"/>
      <c r="BQ19" s="381"/>
      <c r="BR19" s="381"/>
      <c r="BS19" s="381"/>
      <c r="BT19" s="381"/>
      <c r="BU19" s="381"/>
      <c r="BV19" s="381"/>
      <c r="BW19" s="381"/>
      <c r="BX19" s="1190"/>
      <c r="BY19" s="386"/>
      <c r="BZ19" s="381"/>
      <c r="CA19" s="381"/>
      <c r="CB19" s="381"/>
      <c r="CC19" s="381"/>
      <c r="CD19" s="381"/>
      <c r="CE19" s="381"/>
      <c r="CF19" s="381"/>
      <c r="CG19" s="381"/>
      <c r="CH19" s="381"/>
      <c r="CI19" s="381"/>
      <c r="CJ19" s="381"/>
      <c r="CK19" s="381"/>
      <c r="CL19" s="381"/>
      <c r="CM19" s="381"/>
      <c r="CN19" s="381"/>
      <c r="CO19" s="381"/>
      <c r="CP19" s="381"/>
      <c r="CQ19" s="381"/>
      <c r="CR19" s="381"/>
      <c r="CS19" s="381"/>
      <c r="CT19" s="381"/>
      <c r="CU19" s="381"/>
      <c r="CV19" s="381"/>
      <c r="CW19" s="381"/>
      <c r="CX19" s="381"/>
      <c r="CY19" s="381"/>
      <c r="CZ19" s="381"/>
      <c r="DA19" s="381"/>
      <c r="DB19" s="381"/>
      <c r="DC19" s="1190"/>
      <c r="DD19" s="386"/>
      <c r="DE19" s="381"/>
      <c r="DF19" s="381"/>
      <c r="DG19" s="381"/>
      <c r="DH19" s="381"/>
      <c r="DI19" s="381"/>
      <c r="DJ19" s="381"/>
      <c r="DK19" s="381"/>
      <c r="DL19" s="381"/>
      <c r="DM19" s="381"/>
      <c r="DN19" s="381"/>
      <c r="DO19" s="381"/>
      <c r="DP19" s="381"/>
      <c r="DQ19" s="381"/>
      <c r="DR19" s="381"/>
      <c r="DS19" s="381"/>
      <c r="DT19" s="381"/>
      <c r="DU19" s="381"/>
      <c r="DV19" s="381"/>
      <c r="DW19" s="381"/>
      <c r="DX19" s="381"/>
      <c r="DY19" s="381"/>
      <c r="DZ19" s="381"/>
      <c r="EA19" s="381"/>
      <c r="EB19" s="381"/>
      <c r="EC19" s="381"/>
      <c r="ED19" s="381"/>
      <c r="EE19" s="381"/>
      <c r="EF19" s="381"/>
      <c r="EG19" s="1190"/>
      <c r="EH19" s="386"/>
      <c r="EI19" s="381"/>
      <c r="EJ19" s="381"/>
      <c r="EK19" s="381"/>
      <c r="EL19" s="381"/>
      <c r="EM19" s="381"/>
      <c r="EN19" s="381"/>
      <c r="EO19" s="381"/>
      <c r="EP19" s="381"/>
      <c r="EQ19" s="381"/>
      <c r="ER19" s="381"/>
      <c r="ES19" s="381"/>
      <c r="ET19" s="381"/>
      <c r="EU19" s="381"/>
      <c r="EV19" s="381"/>
      <c r="EW19" s="381"/>
      <c r="EX19" s="381"/>
      <c r="EY19" s="381"/>
      <c r="EZ19" s="381"/>
      <c r="FA19" s="381"/>
      <c r="FB19" s="381"/>
      <c r="FC19" s="381"/>
      <c r="FD19" s="381"/>
      <c r="FE19" s="381"/>
      <c r="FF19" s="381"/>
      <c r="FG19" s="381"/>
      <c r="FH19" s="381"/>
      <c r="FI19" s="381"/>
      <c r="FJ19" s="381"/>
      <c r="FK19" s="381"/>
      <c r="FL19" s="1190"/>
      <c r="FM19" s="386"/>
      <c r="FN19" s="381"/>
      <c r="FO19" s="381"/>
      <c r="FP19" s="381"/>
      <c r="FQ19" s="381"/>
      <c r="FR19" s="381"/>
      <c r="FS19" s="381"/>
      <c r="FT19" s="381"/>
      <c r="FU19" s="381"/>
      <c r="FV19" s="381"/>
      <c r="FW19" s="381"/>
      <c r="FX19" s="381"/>
      <c r="FY19" s="381"/>
      <c r="FZ19" s="381"/>
      <c r="GA19" s="381"/>
      <c r="GB19" s="381"/>
      <c r="GC19" s="381"/>
      <c r="GD19" s="381"/>
      <c r="GE19" s="381"/>
      <c r="GF19" s="381"/>
      <c r="GG19" s="381"/>
      <c r="GH19" s="381"/>
      <c r="GI19" s="381"/>
      <c r="GJ19" s="381"/>
      <c r="GK19" s="381"/>
      <c r="GL19" s="381"/>
      <c r="GM19" s="381"/>
      <c r="GN19" s="381"/>
      <c r="GO19" s="381"/>
      <c r="GP19" s="1190"/>
      <c r="GQ19" s="386"/>
      <c r="GR19" s="381"/>
      <c r="GS19" s="381"/>
      <c r="GT19" s="381"/>
      <c r="GU19" s="381"/>
      <c r="GV19" s="381"/>
      <c r="GW19" s="381"/>
      <c r="GX19" s="381"/>
      <c r="GY19" s="381"/>
      <c r="GZ19" s="381"/>
      <c r="HA19" s="381"/>
      <c r="HB19" s="381"/>
      <c r="HC19" s="381"/>
      <c r="HD19" s="381"/>
      <c r="HE19" s="381"/>
      <c r="HF19" s="381"/>
      <c r="HG19" s="381"/>
      <c r="HH19" s="381"/>
      <c r="HI19" s="381"/>
      <c r="HJ19" s="381"/>
      <c r="HK19" s="381"/>
      <c r="HL19" s="381"/>
      <c r="HM19" s="381"/>
      <c r="HN19" s="381"/>
      <c r="HO19" s="381"/>
      <c r="HP19" s="381"/>
      <c r="HQ19" s="381"/>
      <c r="HR19" s="381"/>
      <c r="HS19" s="381"/>
      <c r="HT19" s="381"/>
      <c r="HU19" s="1190"/>
      <c r="HV19" s="386"/>
      <c r="HW19" s="381"/>
      <c r="HX19" s="381"/>
      <c r="HY19" s="381"/>
      <c r="HZ19" s="381"/>
      <c r="IA19" s="381"/>
      <c r="IB19" s="381"/>
      <c r="IC19" s="381"/>
      <c r="ID19" s="381"/>
      <c r="IE19" s="381"/>
      <c r="IF19" s="381"/>
      <c r="IG19" s="381"/>
      <c r="IH19" s="381"/>
      <c r="II19" s="381"/>
      <c r="IJ19" s="381"/>
      <c r="IK19" s="381"/>
      <c r="IL19" s="381"/>
      <c r="IM19" s="381"/>
      <c r="IN19" s="381"/>
      <c r="IO19" s="381"/>
      <c r="IP19" s="381"/>
      <c r="IQ19" s="381"/>
      <c r="IR19" s="381"/>
      <c r="IS19" s="381"/>
      <c r="IT19" s="381"/>
      <c r="IU19" s="381"/>
      <c r="IV19" s="381"/>
      <c r="IW19" s="381"/>
      <c r="IX19" s="381"/>
      <c r="IY19" s="381"/>
      <c r="IZ19" s="1190"/>
      <c r="JA19" s="386"/>
      <c r="JB19" s="381"/>
      <c r="JC19" s="381"/>
      <c r="JD19" s="381"/>
      <c r="JE19" s="381"/>
      <c r="JF19" s="381"/>
      <c r="JG19" s="381"/>
      <c r="JH19" s="381"/>
      <c r="JI19" s="381"/>
      <c r="JJ19" s="381"/>
      <c r="JK19" s="381"/>
      <c r="JL19" s="381"/>
      <c r="JM19" s="381"/>
      <c r="JN19" s="381"/>
      <c r="JO19" s="381"/>
      <c r="JP19" s="381"/>
      <c r="JQ19" s="381"/>
      <c r="JR19" s="381"/>
      <c r="JS19" s="381"/>
      <c r="JT19" s="381"/>
      <c r="JU19" s="381"/>
      <c r="JV19" s="381"/>
      <c r="JW19" s="381"/>
      <c r="JX19" s="381"/>
      <c r="JY19" s="381"/>
      <c r="JZ19" s="381"/>
      <c r="KA19" s="381"/>
      <c r="KB19" s="381"/>
      <c r="KC19" s="381"/>
      <c r="KD19" s="1190"/>
      <c r="KE19" s="386"/>
      <c r="KF19" s="381"/>
      <c r="KG19" s="381"/>
      <c r="KH19" s="381"/>
      <c r="KI19" s="381"/>
      <c r="KJ19" s="381"/>
      <c r="KK19" s="381"/>
      <c r="KL19" s="381"/>
      <c r="KM19" s="381"/>
      <c r="KN19" s="381"/>
      <c r="KO19" s="381"/>
      <c r="KP19" s="381"/>
      <c r="KQ19" s="381"/>
      <c r="KR19" s="381"/>
      <c r="KS19" s="381"/>
      <c r="KT19" s="381"/>
      <c r="KU19" s="381"/>
      <c r="KV19" s="381"/>
      <c r="KW19" s="381"/>
      <c r="KX19" s="381"/>
      <c r="KY19" s="381"/>
      <c r="KZ19" s="381"/>
      <c r="LA19" s="381"/>
      <c r="LB19" s="381"/>
      <c r="LC19" s="381"/>
      <c r="LD19" s="381"/>
      <c r="LE19" s="381"/>
      <c r="LF19" s="381"/>
      <c r="LG19" s="381"/>
      <c r="LH19" s="381"/>
      <c r="LI19" s="1190"/>
      <c r="LJ19" s="386"/>
      <c r="LK19" s="381"/>
      <c r="LL19" s="381"/>
      <c r="LM19" s="381"/>
      <c r="LN19" s="381"/>
      <c r="LO19" s="381"/>
      <c r="LP19" s="381"/>
      <c r="LQ19" s="381"/>
      <c r="LR19" s="381"/>
      <c r="LS19" s="381"/>
      <c r="LT19" s="381"/>
      <c r="LU19" s="381"/>
      <c r="LV19" s="381"/>
      <c r="LW19" s="381"/>
      <c r="LX19" s="381"/>
      <c r="LY19" s="381"/>
      <c r="LZ19" s="381"/>
      <c r="MA19" s="381"/>
      <c r="MB19" s="381"/>
      <c r="MC19" s="381"/>
      <c r="MD19" s="381"/>
      <c r="ME19" s="381"/>
      <c r="MF19" s="381"/>
      <c r="MG19" s="381"/>
      <c r="MH19" s="381"/>
      <c r="MI19" s="381"/>
      <c r="MJ19" s="381"/>
      <c r="MK19" s="381"/>
      <c r="ML19" s="381"/>
      <c r="MM19" s="1190"/>
      <c r="MN19" s="386"/>
      <c r="MO19" s="381"/>
      <c r="MP19" s="381"/>
      <c r="MQ19" s="381"/>
      <c r="MR19" s="381"/>
      <c r="MS19" s="381"/>
      <c r="MT19" s="381"/>
      <c r="MU19" s="381"/>
      <c r="MV19" s="381"/>
      <c r="MW19" s="381"/>
      <c r="MX19" s="381"/>
      <c r="MY19" s="381"/>
      <c r="MZ19" s="381"/>
      <c r="NA19" s="381"/>
      <c r="NB19" s="381"/>
      <c r="NC19" s="381"/>
      <c r="ND19" s="381"/>
      <c r="NE19" s="381"/>
      <c r="NF19" s="381"/>
      <c r="NG19" s="381"/>
      <c r="NH19" s="381"/>
      <c r="NI19" s="381"/>
      <c r="NJ19" s="381"/>
      <c r="NK19" s="381"/>
      <c r="NL19" s="381"/>
      <c r="NM19" s="381"/>
      <c r="NN19" s="381"/>
      <c r="NO19" s="381"/>
      <c r="NP19" s="381"/>
      <c r="NQ19" s="381"/>
      <c r="NR19" s="1190"/>
      <c r="NS19" s="1159">
        <f t="shared" si="1"/>
        <v>0</v>
      </c>
      <c r="NT19" s="1159"/>
      <c r="NU19" s="1159"/>
      <c r="NV19" s="1159"/>
      <c r="NW19" s="1159"/>
      <c r="NX19" s="1159"/>
      <c r="NY19" s="1159"/>
      <c r="NZ19" s="1159"/>
      <c r="OA19" s="1159"/>
      <c r="OB19" s="1159"/>
      <c r="OC19" s="1159"/>
      <c r="OD19" s="1159"/>
      <c r="OE19" s="1159"/>
      <c r="OF19" s="1159"/>
      <c r="OG19" s="1159"/>
      <c r="OH19" s="1159"/>
      <c r="OI19" s="1159"/>
      <c r="OJ19" s="1159"/>
      <c r="OK19" s="1159"/>
      <c r="OL19" s="1159"/>
      <c r="OM19" s="1159"/>
      <c r="ON19" s="1159"/>
      <c r="OO19" s="1159"/>
      <c r="OP19" s="1159"/>
      <c r="OQ19" s="1159"/>
      <c r="OR19" s="1159"/>
      <c r="OS19" s="1159"/>
      <c r="OT19" s="1159"/>
      <c r="OU19" s="1159"/>
      <c r="OV19" s="1159"/>
      <c r="OW19"/>
    </row>
    <row r="20" spans="1:413" ht="15.75" x14ac:dyDescent="0.25">
      <c r="A20" s="1"/>
      <c r="B20" s="600" t="s">
        <v>494</v>
      </c>
      <c r="C20" s="600"/>
      <c r="D20" s="596"/>
      <c r="E20" s="596"/>
      <c r="F20" s="597" t="s">
        <v>48</v>
      </c>
      <c r="G20" s="659">
        <v>5</v>
      </c>
      <c r="H20" s="663" t="s">
        <v>303</v>
      </c>
      <c r="I20" s="592"/>
      <c r="J20" s="368"/>
      <c r="K20" s="368"/>
      <c r="L20" s="368"/>
      <c r="M20" s="364"/>
      <c r="N20" s="364"/>
      <c r="O20" s="364"/>
      <c r="P20" s="364"/>
      <c r="Q20" s="268"/>
      <c r="R20" s="1159"/>
      <c r="S20" s="1159"/>
      <c r="T20" s="1159"/>
      <c r="U20" s="1159"/>
      <c r="V20" s="1159"/>
      <c r="W20" s="1159"/>
      <c r="X20" s="1159"/>
      <c r="Y20" s="1159"/>
      <c r="Z20" s="249" t="s">
        <v>379</v>
      </c>
      <c r="AA20" s="249" t="s">
        <v>379</v>
      </c>
      <c r="AB20" s="249" t="s">
        <v>379</v>
      </c>
      <c r="AC20" s="249" t="s">
        <v>379</v>
      </c>
      <c r="AD20" s="249" t="s">
        <v>379</v>
      </c>
      <c r="AE20" s="249" t="s">
        <v>379</v>
      </c>
      <c r="AF20" s="249" t="s">
        <v>379</v>
      </c>
      <c r="AG20" s="249" t="s">
        <v>379</v>
      </c>
      <c r="AH20" s="249" t="s">
        <v>379</v>
      </c>
      <c r="AI20" s="249" t="s">
        <v>379</v>
      </c>
      <c r="AJ20" s="249" t="s">
        <v>379</v>
      </c>
      <c r="AK20" s="249" t="s">
        <v>379</v>
      </c>
      <c r="AL20" s="249" t="s">
        <v>379</v>
      </c>
      <c r="AM20" s="249" t="s">
        <v>379</v>
      </c>
      <c r="AN20" s="249" t="s">
        <v>379</v>
      </c>
      <c r="AO20" s="249" t="s">
        <v>379</v>
      </c>
      <c r="AP20" s="249" t="s">
        <v>379</v>
      </c>
      <c r="AQ20" s="249" t="s">
        <v>379</v>
      </c>
      <c r="AR20" s="249" t="s">
        <v>379</v>
      </c>
      <c r="AS20" s="249" t="s">
        <v>379</v>
      </c>
      <c r="AT20" s="249" t="s">
        <v>379</v>
      </c>
      <c r="AU20" s="249" t="s">
        <v>379</v>
      </c>
      <c r="AV20" s="249" t="s">
        <v>379</v>
      </c>
      <c r="AW20" s="249" t="s">
        <v>379</v>
      </c>
      <c r="AX20" s="249" t="s">
        <v>379</v>
      </c>
      <c r="AY20" s="249" t="s">
        <v>379</v>
      </c>
      <c r="AZ20" s="249" t="s">
        <v>379</v>
      </c>
      <c r="BA20" s="249" t="s">
        <v>379</v>
      </c>
      <c r="BB20" s="1159">
        <v>5</v>
      </c>
      <c r="BC20" s="1159">
        <v>10.5</v>
      </c>
      <c r="BD20" s="1159">
        <v>10.5</v>
      </c>
      <c r="BE20" s="1159">
        <v>10.5</v>
      </c>
      <c r="BF20" s="1159">
        <v>10.5</v>
      </c>
      <c r="BG20" s="1159">
        <v>10.5</v>
      </c>
      <c r="BH20" s="1159">
        <v>10.5</v>
      </c>
      <c r="BI20" s="1159">
        <v>10.5</v>
      </c>
      <c r="BJ20" s="1159">
        <v>10.5</v>
      </c>
      <c r="BK20" s="1159">
        <v>10.5</v>
      </c>
      <c r="BL20" s="1159">
        <v>10.5</v>
      </c>
      <c r="BM20" s="1159">
        <v>10.5</v>
      </c>
      <c r="BN20" s="1159">
        <v>10.5</v>
      </c>
      <c r="BO20" s="1159">
        <v>10.5</v>
      </c>
      <c r="BP20" s="1159">
        <v>5</v>
      </c>
      <c r="BQ20" s="1159"/>
      <c r="BR20" s="1159"/>
      <c r="BS20" s="1159"/>
      <c r="BT20" s="1159"/>
      <c r="BU20" s="1159"/>
      <c r="BV20" s="1159"/>
      <c r="BW20" s="1159"/>
      <c r="BX20" s="267"/>
      <c r="BY20" s="268"/>
      <c r="BZ20" s="1159"/>
      <c r="CA20" s="1159"/>
      <c r="CB20" s="1159"/>
      <c r="CC20" s="1159"/>
      <c r="CD20" s="1159">
        <v>5</v>
      </c>
      <c r="CE20" s="1159">
        <v>10.5</v>
      </c>
      <c r="CF20" s="1159">
        <v>10.5</v>
      </c>
      <c r="CG20" s="1159">
        <v>10.5</v>
      </c>
      <c r="CH20" s="1159">
        <v>10.5</v>
      </c>
      <c r="CI20" s="1159">
        <v>10.5</v>
      </c>
      <c r="CJ20" s="1159">
        <v>10.5</v>
      </c>
      <c r="CK20" s="1159">
        <v>10.5</v>
      </c>
      <c r="CL20" s="1159">
        <v>10.5</v>
      </c>
      <c r="CM20" s="1159">
        <v>10.5</v>
      </c>
      <c r="CN20" s="1159">
        <v>10.5</v>
      </c>
      <c r="CO20" s="1159">
        <v>10.5</v>
      </c>
      <c r="CP20" s="1159">
        <v>10.5</v>
      </c>
      <c r="CQ20" s="1159">
        <v>10.5</v>
      </c>
      <c r="CR20" s="1159">
        <v>5</v>
      </c>
      <c r="CS20" s="1159"/>
      <c r="CT20" s="1159"/>
      <c r="CU20" s="1159"/>
      <c r="CV20" s="1159"/>
      <c r="CW20" s="1159"/>
      <c r="CX20" s="1159"/>
      <c r="CY20" s="1159"/>
      <c r="CZ20" s="1159"/>
      <c r="DA20" s="1159"/>
      <c r="DB20" s="1159"/>
      <c r="DC20" s="267"/>
      <c r="DD20" s="268"/>
      <c r="DE20" s="1159"/>
      <c r="DF20" s="1159">
        <v>5</v>
      </c>
      <c r="DG20" s="1159">
        <v>10.5</v>
      </c>
      <c r="DH20" s="1159">
        <v>10.5</v>
      </c>
      <c r="DI20" s="1159">
        <v>10.5</v>
      </c>
      <c r="DJ20" s="1159">
        <v>10.5</v>
      </c>
      <c r="DK20" s="1159">
        <v>10.5</v>
      </c>
      <c r="DL20" s="1159">
        <v>10.5</v>
      </c>
      <c r="DM20" s="1159">
        <v>10.5</v>
      </c>
      <c r="DN20" s="1159">
        <v>10.5</v>
      </c>
      <c r="DO20" s="1159">
        <v>10.5</v>
      </c>
      <c r="DP20" s="1159">
        <v>10.5</v>
      </c>
      <c r="DQ20" s="1159">
        <v>10.5</v>
      </c>
      <c r="DR20" s="1159">
        <v>10.5</v>
      </c>
      <c r="DS20" s="1159">
        <v>10.5</v>
      </c>
      <c r="DT20" s="1159">
        <v>5</v>
      </c>
      <c r="DU20" s="1159"/>
      <c r="DV20" s="1159"/>
      <c r="DW20" s="1159"/>
      <c r="DX20" s="1159"/>
      <c r="DY20" s="1159"/>
      <c r="DZ20" s="1159"/>
      <c r="EA20" s="1159"/>
      <c r="EB20" s="1159"/>
      <c r="EC20" s="1159"/>
      <c r="ED20" s="1159"/>
      <c r="EE20" s="1159"/>
      <c r="EF20" s="1159"/>
      <c r="EG20" s="267"/>
      <c r="EH20" s="268">
        <v>5</v>
      </c>
      <c r="EI20" s="1159">
        <v>10.5</v>
      </c>
      <c r="EJ20" s="1159">
        <v>10.5</v>
      </c>
      <c r="EK20" s="1159">
        <v>10.5</v>
      </c>
      <c r="EL20" s="1159">
        <v>10.5</v>
      </c>
      <c r="EM20" s="1159">
        <v>10.5</v>
      </c>
      <c r="EN20" s="1159">
        <v>10.5</v>
      </c>
      <c r="EO20" s="1159">
        <v>10.5</v>
      </c>
      <c r="EP20" s="38">
        <v>10.5</v>
      </c>
      <c r="EQ20" s="38">
        <v>10.5</v>
      </c>
      <c r="ER20" s="38">
        <v>10.5</v>
      </c>
      <c r="ES20" s="38">
        <v>10.5</v>
      </c>
      <c r="ET20" s="38">
        <v>10.5</v>
      </c>
      <c r="EU20" s="38">
        <v>10.5</v>
      </c>
      <c r="EV20" s="1159">
        <v>5</v>
      </c>
      <c r="EW20" s="1159"/>
      <c r="EX20" s="1159"/>
      <c r="EY20" s="1159"/>
      <c r="EZ20" s="1159"/>
      <c r="FA20" s="1159"/>
      <c r="FB20" s="1159"/>
      <c r="FC20" s="1159"/>
      <c r="FD20" s="1159"/>
      <c r="FE20" s="1159"/>
      <c r="FF20" s="1159"/>
      <c r="FG20" s="1159"/>
      <c r="FH20" s="1159"/>
      <c r="FI20" s="1159"/>
      <c r="FJ20" s="1159">
        <v>5</v>
      </c>
      <c r="FK20" s="1159">
        <v>10.5</v>
      </c>
      <c r="FL20" s="267">
        <v>10.5</v>
      </c>
      <c r="FM20" s="268">
        <v>10.5</v>
      </c>
      <c r="FN20" s="1159">
        <v>10.5</v>
      </c>
      <c r="FO20" s="1159">
        <v>10.5</v>
      </c>
      <c r="FP20" s="1159">
        <v>10.5</v>
      </c>
      <c r="FQ20" s="1159">
        <v>10.5</v>
      </c>
      <c r="FR20" s="1159">
        <v>10.5</v>
      </c>
      <c r="FS20" s="1159">
        <v>10.5</v>
      </c>
      <c r="FT20" s="1159">
        <v>10.5</v>
      </c>
      <c r="FU20" s="1159">
        <v>10.5</v>
      </c>
      <c r="FV20" s="1159">
        <v>10.5</v>
      </c>
      <c r="FW20" s="1159">
        <v>10.5</v>
      </c>
      <c r="FX20" s="1159">
        <v>5</v>
      </c>
      <c r="FY20" s="1159"/>
      <c r="FZ20" s="1159"/>
      <c r="GA20" s="1159"/>
      <c r="GB20" s="1159"/>
      <c r="GC20" s="1159"/>
      <c r="GD20" s="1159"/>
      <c r="GE20" s="1159"/>
      <c r="GF20" s="1159"/>
      <c r="GG20" s="1159"/>
      <c r="GH20" s="1159"/>
      <c r="GI20" s="1159"/>
      <c r="GJ20" s="1159"/>
      <c r="GK20" s="1159"/>
      <c r="GL20" s="1159">
        <v>5</v>
      </c>
      <c r="GM20" s="1159">
        <v>10.5</v>
      </c>
      <c r="GN20" s="1159">
        <v>10.5</v>
      </c>
      <c r="GO20" s="1159">
        <v>10.5</v>
      </c>
      <c r="GP20" s="267">
        <v>10.5</v>
      </c>
      <c r="GQ20" s="268">
        <v>10.5</v>
      </c>
      <c r="GR20" s="1159">
        <v>10.5</v>
      </c>
      <c r="GS20" s="1159">
        <v>10.5</v>
      </c>
      <c r="GT20" s="1159">
        <v>10.5</v>
      </c>
      <c r="GU20" s="1159">
        <v>10.5</v>
      </c>
      <c r="GV20" s="1159">
        <v>10.5</v>
      </c>
      <c r="GW20" s="1159">
        <v>10.5</v>
      </c>
      <c r="GX20" s="1159">
        <v>10.5</v>
      </c>
      <c r="GY20" s="1159">
        <v>10.5</v>
      </c>
      <c r="GZ20" s="1159">
        <v>5</v>
      </c>
      <c r="HA20" s="1159"/>
      <c r="HB20" s="1159"/>
      <c r="HC20" s="1159"/>
      <c r="HD20" s="1159"/>
      <c r="HE20" s="1159"/>
      <c r="HF20" s="1159"/>
      <c r="HG20" s="1159"/>
      <c r="HH20" s="1159"/>
      <c r="HI20" s="1159"/>
      <c r="HJ20" s="1159"/>
      <c r="HK20" s="1159"/>
      <c r="HL20" s="1159"/>
      <c r="HM20" s="1159"/>
      <c r="HN20" s="1159">
        <v>5</v>
      </c>
      <c r="HO20" s="1159">
        <v>10.5</v>
      </c>
      <c r="HP20" s="1159">
        <v>10.5</v>
      </c>
      <c r="HQ20" s="1159">
        <v>10.5</v>
      </c>
      <c r="HR20" s="1159">
        <v>10.5</v>
      </c>
      <c r="HS20" s="1159">
        <v>10.5</v>
      </c>
      <c r="HT20" s="1159">
        <v>10.5</v>
      </c>
      <c r="HU20" s="267">
        <v>10.5</v>
      </c>
      <c r="HV20" s="268">
        <v>10.5</v>
      </c>
      <c r="HW20" s="1159">
        <v>10.5</v>
      </c>
      <c r="HX20" s="1159">
        <v>10.5</v>
      </c>
      <c r="HY20" s="1159">
        <v>10.5</v>
      </c>
      <c r="HZ20" s="1159">
        <v>10.5</v>
      </c>
      <c r="IA20" s="1159">
        <v>10.5</v>
      </c>
      <c r="IB20" s="1159">
        <v>5</v>
      </c>
      <c r="IC20" s="1159"/>
      <c r="ID20" s="1159"/>
      <c r="IE20" s="1159"/>
      <c r="IF20" s="1159"/>
      <c r="IG20" s="1159"/>
      <c r="IH20" s="1159"/>
      <c r="II20" s="1159"/>
      <c r="IJ20" s="1159"/>
      <c r="IK20" s="1159"/>
      <c r="IL20" s="1159"/>
      <c r="IM20" s="1159"/>
      <c r="IN20" s="1159"/>
      <c r="IO20" s="1159"/>
      <c r="IP20" s="1159">
        <v>5</v>
      </c>
      <c r="IQ20" s="1159">
        <v>10.5</v>
      </c>
      <c r="IR20" s="1183">
        <v>10.5</v>
      </c>
      <c r="IS20" s="1183">
        <v>10.5</v>
      </c>
      <c r="IT20" s="1183">
        <v>10.5</v>
      </c>
      <c r="IU20" s="1159">
        <v>10.5</v>
      </c>
      <c r="IV20" s="1159">
        <v>10.5</v>
      </c>
      <c r="IW20" s="1159">
        <v>10.5</v>
      </c>
      <c r="IX20" s="1159">
        <v>10.5</v>
      </c>
      <c r="IY20" s="1159">
        <v>10.5</v>
      </c>
      <c r="IZ20" s="267">
        <v>10.5</v>
      </c>
      <c r="JA20" s="1167">
        <v>10.5</v>
      </c>
      <c r="JB20" s="953">
        <v>10.5</v>
      </c>
      <c r="JC20" s="953">
        <v>10.5</v>
      </c>
      <c r="JD20" s="953">
        <v>5</v>
      </c>
      <c r="JE20" s="1159"/>
      <c r="JF20" s="1159"/>
      <c r="JG20" s="1159"/>
      <c r="JH20" s="1159"/>
      <c r="JI20" s="1159"/>
      <c r="JJ20" s="1159"/>
      <c r="JK20" s="1159"/>
      <c r="JL20" s="1159"/>
      <c r="JM20" s="1159"/>
      <c r="JN20" s="1159"/>
      <c r="JO20" s="1159"/>
      <c r="JP20" s="1159"/>
      <c r="JQ20" s="1159"/>
      <c r="JR20" s="1159">
        <v>5</v>
      </c>
      <c r="JS20" s="1159">
        <v>10.5</v>
      </c>
      <c r="JT20" s="1159">
        <v>10.5</v>
      </c>
      <c r="JU20" s="1159">
        <v>10.5</v>
      </c>
      <c r="JV20" s="1159">
        <v>10.5</v>
      </c>
      <c r="JW20" s="1159">
        <v>10.5</v>
      </c>
      <c r="JX20" s="1159">
        <v>10.5</v>
      </c>
      <c r="JY20" s="1159">
        <v>10.5</v>
      </c>
      <c r="JZ20" s="1159">
        <v>10.5</v>
      </c>
      <c r="KA20" s="1159">
        <v>10.5</v>
      </c>
      <c r="KB20" s="1159">
        <v>10.5</v>
      </c>
      <c r="KC20" s="1159">
        <v>10.5</v>
      </c>
      <c r="KD20" s="267">
        <v>10.5</v>
      </c>
      <c r="KE20" s="268">
        <v>10.5</v>
      </c>
      <c r="KF20" s="1159">
        <v>5</v>
      </c>
      <c r="KG20" s="1159"/>
      <c r="KH20" s="1159"/>
      <c r="KI20" s="1159"/>
      <c r="KJ20" s="1159"/>
      <c r="KK20" s="1159"/>
      <c r="KL20" s="1159"/>
      <c r="KM20" s="1159"/>
      <c r="KN20" s="1159"/>
      <c r="KO20" s="1159"/>
      <c r="KP20" s="1159"/>
      <c r="KQ20" s="1159"/>
      <c r="KR20" s="1159"/>
      <c r="KS20" s="1159"/>
      <c r="KT20" s="954">
        <v>5</v>
      </c>
      <c r="KU20" s="954">
        <v>10.5</v>
      </c>
      <c r="KV20" s="1159">
        <v>10.5</v>
      </c>
      <c r="KW20" s="1159">
        <v>10.5</v>
      </c>
      <c r="KX20" s="1159">
        <v>10.5</v>
      </c>
      <c r="KY20" s="1159">
        <v>10.5</v>
      </c>
      <c r="KZ20" s="1159">
        <v>10.5</v>
      </c>
      <c r="LA20" s="1159">
        <v>10.5</v>
      </c>
      <c r="LB20" s="1159">
        <v>10.5</v>
      </c>
      <c r="LC20" s="1159">
        <v>10.5</v>
      </c>
      <c r="LD20" s="1159">
        <v>10.5</v>
      </c>
      <c r="LE20" s="1159">
        <v>10.5</v>
      </c>
      <c r="LF20" s="1159">
        <v>10.5</v>
      </c>
      <c r="LG20" s="1159">
        <v>10.5</v>
      </c>
      <c r="LH20" s="1159">
        <v>5</v>
      </c>
      <c r="LI20" s="267"/>
      <c r="LJ20" s="268"/>
      <c r="LK20" s="1159"/>
      <c r="LL20" s="1159"/>
      <c r="LM20" s="1159"/>
      <c r="LN20" s="1159"/>
      <c r="LO20" s="1159"/>
      <c r="LP20" s="1159"/>
      <c r="LQ20" s="1159"/>
      <c r="LR20" s="1159"/>
      <c r="LS20" s="1159"/>
      <c r="LT20" s="1159"/>
      <c r="LU20" s="1159"/>
      <c r="LV20" s="1159">
        <v>5</v>
      </c>
      <c r="LW20" s="1159">
        <v>10.5</v>
      </c>
      <c r="LX20" s="1159">
        <v>10.5</v>
      </c>
      <c r="LY20" s="1159">
        <v>10.5</v>
      </c>
      <c r="LZ20" s="1159">
        <v>10.5</v>
      </c>
      <c r="MA20" s="1159">
        <v>10.5</v>
      </c>
      <c r="MB20" s="1159">
        <v>10.5</v>
      </c>
      <c r="MC20" s="1159">
        <v>10.5</v>
      </c>
      <c r="MD20" s="1159">
        <v>10.5</v>
      </c>
      <c r="ME20" s="1159">
        <v>10.5</v>
      </c>
      <c r="MF20" s="1159">
        <v>10.5</v>
      </c>
      <c r="MG20" s="1159">
        <v>10.5</v>
      </c>
      <c r="MH20" s="1159">
        <v>10.5</v>
      </c>
      <c r="MI20" s="1159">
        <v>10.5</v>
      </c>
      <c r="MJ20" s="1159">
        <v>5</v>
      </c>
      <c r="MK20" s="1159"/>
      <c r="ML20" s="1159"/>
      <c r="MM20" s="267"/>
      <c r="MN20" s="268"/>
      <c r="MO20" s="1159"/>
      <c r="MP20" s="1159"/>
      <c r="MQ20" s="1159"/>
      <c r="MR20" s="1159"/>
      <c r="MS20" s="1159"/>
      <c r="MT20" s="1159"/>
      <c r="MU20" s="1159"/>
      <c r="MV20" s="1159"/>
      <c r="MW20" s="1159"/>
      <c r="MX20" s="1159">
        <v>5</v>
      </c>
      <c r="MY20" s="1159">
        <v>10.5</v>
      </c>
      <c r="MZ20" s="1159">
        <v>10.5</v>
      </c>
      <c r="NA20" s="1159">
        <v>10.5</v>
      </c>
      <c r="NB20" s="1159">
        <v>10.5</v>
      </c>
      <c r="NC20" s="1159">
        <v>10.5</v>
      </c>
      <c r="ND20" s="1159">
        <v>10.5</v>
      </c>
      <c r="NE20" s="1159">
        <v>10.5</v>
      </c>
      <c r="NF20" s="1159">
        <v>10.5</v>
      </c>
      <c r="NG20" s="1159">
        <v>10.5</v>
      </c>
      <c r="NH20" s="1159">
        <v>10.5</v>
      </c>
      <c r="NI20" s="1159">
        <v>10.5</v>
      </c>
      <c r="NJ20" s="1159">
        <v>10.5</v>
      </c>
      <c r="NK20" s="1159">
        <v>10.5</v>
      </c>
      <c r="NL20" s="1159">
        <v>5</v>
      </c>
      <c r="NM20" s="1159"/>
      <c r="NN20" s="1159"/>
      <c r="NO20" s="1159"/>
      <c r="NP20" s="1159"/>
      <c r="NQ20" s="83"/>
      <c r="NR20" s="84"/>
      <c r="NS20" s="1159">
        <f t="shared" si="1"/>
        <v>1758</v>
      </c>
      <c r="NT20" s="1159"/>
      <c r="NU20" s="1159"/>
      <c r="NV20" s="1159"/>
      <c r="NW20" s="1159"/>
      <c r="NX20" s="1159"/>
      <c r="NY20" s="1159"/>
      <c r="NZ20" s="1159"/>
      <c r="OA20" s="1159"/>
      <c r="OB20" s="1159"/>
      <c r="OC20" s="1159"/>
      <c r="OD20" s="1159"/>
      <c r="OE20" s="1159"/>
      <c r="OF20" s="1159"/>
      <c r="OG20" s="1159"/>
      <c r="OH20" s="1159"/>
      <c r="OI20" s="1159"/>
      <c r="OJ20" s="1159"/>
      <c r="OK20" s="1159"/>
      <c r="OL20" s="1159"/>
      <c r="OM20" s="1159"/>
      <c r="ON20" s="1159"/>
      <c r="OO20" s="1159"/>
      <c r="OP20" s="1159"/>
      <c r="OQ20" s="1159"/>
      <c r="OR20" s="1159"/>
      <c r="OS20" s="1159"/>
      <c r="OT20" s="1159"/>
      <c r="OU20" s="1159"/>
      <c r="OV20" s="1159"/>
      <c r="OW20"/>
    </row>
    <row r="21" spans="1:413" ht="15.75" x14ac:dyDescent="0.25">
      <c r="A21" s="1"/>
      <c r="B21" s="600" t="s">
        <v>741</v>
      </c>
      <c r="C21" s="599" t="str">
        <f t="shared" ref="C21:C27" si="3">LEFT(B21,FIND(" ",B21))</f>
        <v xml:space="preserve">Толмасов </v>
      </c>
      <c r="D21" s="596">
        <v>4</v>
      </c>
      <c r="E21" s="596">
        <v>4</v>
      </c>
      <c r="F21" s="597" t="s">
        <v>48</v>
      </c>
      <c r="G21" s="659">
        <v>18</v>
      </c>
      <c r="H21" s="601" t="s">
        <v>303</v>
      </c>
      <c r="I21" s="592"/>
      <c r="J21" s="368">
        <v>1995</v>
      </c>
      <c r="K21" s="368" t="e">
        <f ca="1">SUM(#REF!:OFFSET(#REF!,0,DATEVALUE("31.12."&amp;(YEAR(TODAY())))-DATEVALUE("01.01."&amp;YEAR(TODAY()))))</f>
        <v>#REF!</v>
      </c>
      <c r="L21" s="368" t="e">
        <f ca="1">SUM(#REF!:OFFSET(#REF!,0,TODAY()-DATEVALUE("01.01."&amp;YEAR(TODAY()))))</f>
        <v>#REF!</v>
      </c>
      <c r="M21" s="364" t="e">
        <f ca="1">COUNTIF(#REF!:OFFSET(#REF!,0,TODAY()-DATEVALUE("01.01."&amp;YEAR(TODAY()))),$M$3)</f>
        <v>#REF!</v>
      </c>
      <c r="N21" s="364" t="e">
        <f ca="1">COUNTIFS(#REF!:OFFSET(#REF!,0,TODAY()-DATEVALUE("01.01."&amp;YEAR(TODAY()))),$N$3,#REF!:OFFSET(#REF!,0,TODAY()-DATEVALUE("01.01."&amp;YEAR(TODAY()))),"&lt;&gt;вс")</f>
        <v>#REF!</v>
      </c>
      <c r="O21" s="364" t="e">
        <f ca="1">COUNTIF(#REF!:OFFSET(#REF!,0,TODAY()-DATEVALUE("01.01."&amp;YEAR(TODAY()))),"БЛ")</f>
        <v>#REF!</v>
      </c>
      <c r="P21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21" s="268"/>
      <c r="R21" s="1159"/>
      <c r="S21" s="1159"/>
      <c r="T21" s="1159"/>
      <c r="U21" s="1159"/>
      <c r="V21" s="1159"/>
      <c r="W21" s="1159"/>
      <c r="X21" s="1159"/>
      <c r="Y21" s="1159"/>
      <c r="Z21" s="1159">
        <v>5</v>
      </c>
      <c r="AA21" s="1159">
        <v>10.5</v>
      </c>
      <c r="AB21" s="1159">
        <v>10.5</v>
      </c>
      <c r="AC21" s="1159">
        <v>10.5</v>
      </c>
      <c r="AD21" s="1159">
        <v>10.5</v>
      </c>
      <c r="AE21" s="1159">
        <v>10.5</v>
      </c>
      <c r="AF21" s="1159">
        <v>10.5</v>
      </c>
      <c r="AG21" s="1159">
        <v>10.5</v>
      </c>
      <c r="AH21" s="1159">
        <v>10.5</v>
      </c>
      <c r="AI21" s="1159">
        <v>10.5</v>
      </c>
      <c r="AJ21" s="1159">
        <v>10.5</v>
      </c>
      <c r="AK21" s="1159">
        <v>10.5</v>
      </c>
      <c r="AL21" s="1159">
        <v>10.5</v>
      </c>
      <c r="AM21" s="1159">
        <v>10.5</v>
      </c>
      <c r="AN21" s="1159">
        <v>5</v>
      </c>
      <c r="AO21" s="1159"/>
      <c r="AP21" s="1159"/>
      <c r="AQ21" s="1159"/>
      <c r="AR21" s="1159"/>
      <c r="AS21" s="1159"/>
      <c r="AT21" s="1159"/>
      <c r="AU21" s="1159"/>
      <c r="AV21" s="268"/>
      <c r="AW21" s="1159"/>
      <c r="AX21" s="1159"/>
      <c r="AY21" s="1159"/>
      <c r="AZ21" s="1159"/>
      <c r="BA21" s="1159"/>
      <c r="BB21" s="1159">
        <v>5</v>
      </c>
      <c r="BC21" s="1159">
        <v>10.5</v>
      </c>
      <c r="BD21" s="1159">
        <v>10.5</v>
      </c>
      <c r="BE21" s="1159">
        <v>10.5</v>
      </c>
      <c r="BF21" s="1159">
        <v>10.5</v>
      </c>
      <c r="BG21" s="1159">
        <v>10.5</v>
      </c>
      <c r="BH21" s="1159">
        <v>10.5</v>
      </c>
      <c r="BI21" s="1159">
        <v>10.5</v>
      </c>
      <c r="BJ21" s="1159">
        <v>10.5</v>
      </c>
      <c r="BK21" s="1159">
        <v>10.5</v>
      </c>
      <c r="BL21" s="1159">
        <v>10.5</v>
      </c>
      <c r="BM21" s="1159">
        <v>10.5</v>
      </c>
      <c r="BN21" s="1159">
        <v>10.5</v>
      </c>
      <c r="BO21" s="1159">
        <v>10.5</v>
      </c>
      <c r="BP21" s="1159">
        <v>5</v>
      </c>
      <c r="BQ21" s="1159"/>
      <c r="BR21" s="1159"/>
      <c r="BS21" s="1159"/>
      <c r="BT21" s="1159"/>
      <c r="BU21" s="1159"/>
      <c r="BV21" s="1159"/>
      <c r="BW21" s="1159"/>
      <c r="BX21" s="267"/>
      <c r="BY21" s="268"/>
      <c r="BZ21" s="1159"/>
      <c r="CA21" s="1159"/>
      <c r="CB21" s="1159"/>
      <c r="CC21" s="1159"/>
      <c r="CD21" s="249" t="s">
        <v>379</v>
      </c>
      <c r="CE21" s="249" t="s">
        <v>379</v>
      </c>
      <c r="CF21" s="249" t="s">
        <v>379</v>
      </c>
      <c r="CG21" s="249" t="s">
        <v>379</v>
      </c>
      <c r="CH21" s="249" t="s">
        <v>379</v>
      </c>
      <c r="CI21" s="249" t="s">
        <v>379</v>
      </c>
      <c r="CJ21" s="249" t="s">
        <v>379</v>
      </c>
      <c r="CK21" s="249" t="s">
        <v>379</v>
      </c>
      <c r="CL21" s="249" t="s">
        <v>379</v>
      </c>
      <c r="CM21" s="249" t="s">
        <v>379</v>
      </c>
      <c r="CN21" s="249" t="s">
        <v>379</v>
      </c>
      <c r="CO21" s="249" t="s">
        <v>379</v>
      </c>
      <c r="CP21" s="249" t="s">
        <v>379</v>
      </c>
      <c r="CQ21" s="249" t="s">
        <v>379</v>
      </c>
      <c r="CR21" s="249" t="s">
        <v>379</v>
      </c>
      <c r="CS21" s="249" t="s">
        <v>379</v>
      </c>
      <c r="CT21" s="249" t="s">
        <v>379</v>
      </c>
      <c r="CU21" s="249" t="s">
        <v>379</v>
      </c>
      <c r="CV21" s="249" t="s">
        <v>379</v>
      </c>
      <c r="CW21" s="249" t="s">
        <v>379</v>
      </c>
      <c r="CX21" s="249" t="s">
        <v>379</v>
      </c>
      <c r="CY21" s="249" t="s">
        <v>379</v>
      </c>
      <c r="CZ21" s="249" t="s">
        <v>379</v>
      </c>
      <c r="DA21" s="249" t="s">
        <v>379</v>
      </c>
      <c r="DB21" s="249" t="s">
        <v>379</v>
      </c>
      <c r="DC21" s="249" t="s">
        <v>379</v>
      </c>
      <c r="DD21" s="249" t="s">
        <v>379</v>
      </c>
      <c r="DE21" s="249" t="s">
        <v>379</v>
      </c>
      <c r="DF21" s="1159">
        <v>5</v>
      </c>
      <c r="DG21" s="1159">
        <v>10.5</v>
      </c>
      <c r="DH21" s="1159">
        <v>10.5</v>
      </c>
      <c r="DI21" s="1159">
        <v>10.5</v>
      </c>
      <c r="DJ21" s="1159">
        <v>10.5</v>
      </c>
      <c r="DK21" s="1159">
        <v>10.5</v>
      </c>
      <c r="DL21" s="1159">
        <v>10.5</v>
      </c>
      <c r="DM21" s="1159">
        <v>10.5</v>
      </c>
      <c r="DN21" s="1159">
        <v>10.5</v>
      </c>
      <c r="DO21" s="1159">
        <v>10.5</v>
      </c>
      <c r="DP21" s="1159">
        <v>10.5</v>
      </c>
      <c r="DQ21" s="1159">
        <v>10.5</v>
      </c>
      <c r="DR21" s="1159">
        <v>10.5</v>
      </c>
      <c r="DS21" s="1159">
        <v>10.5</v>
      </c>
      <c r="DT21" s="1159">
        <v>5</v>
      </c>
      <c r="DU21" s="1159"/>
      <c r="DV21" s="1159"/>
      <c r="DW21" s="1159"/>
      <c r="DX21" s="1159"/>
      <c r="DY21" s="1159"/>
      <c r="DZ21" s="1159"/>
      <c r="EA21" s="1159"/>
      <c r="EB21" s="1159"/>
      <c r="EC21" s="1159"/>
      <c r="ED21" s="1159"/>
      <c r="EE21" s="1159"/>
      <c r="EF21" s="1159"/>
      <c r="EG21" s="267"/>
      <c r="EH21" s="1167">
        <v>5</v>
      </c>
      <c r="EI21" s="953">
        <v>10.5</v>
      </c>
      <c r="EJ21" s="953">
        <v>10.5</v>
      </c>
      <c r="EK21" s="953">
        <v>10.5</v>
      </c>
      <c r="EL21" s="953">
        <v>10.5</v>
      </c>
      <c r="EM21" s="953">
        <v>10.5</v>
      </c>
      <c r="EN21" s="953">
        <v>10.5</v>
      </c>
      <c r="EO21" s="953">
        <v>10.5</v>
      </c>
      <c r="EP21" s="953">
        <v>10.5</v>
      </c>
      <c r="EQ21" s="953">
        <v>10.5</v>
      </c>
      <c r="ER21" s="953">
        <v>10.5</v>
      </c>
      <c r="ES21" s="953">
        <v>10.5</v>
      </c>
      <c r="ET21" s="953">
        <v>10.5</v>
      </c>
      <c r="EU21" s="953">
        <v>10.5</v>
      </c>
      <c r="EV21" s="953">
        <v>5</v>
      </c>
      <c r="EW21" s="1159"/>
      <c r="EX21" s="1159"/>
      <c r="EY21" s="1159"/>
      <c r="EZ21" s="1159"/>
      <c r="FA21" s="1159"/>
      <c r="FB21" s="1159"/>
      <c r="FC21" s="1159"/>
      <c r="FD21" s="1159"/>
      <c r="FE21" s="1159"/>
      <c r="FF21" s="1159"/>
      <c r="FG21" s="1159"/>
      <c r="FH21" s="1159"/>
      <c r="FI21" s="1159"/>
      <c r="FJ21" s="1159">
        <v>5</v>
      </c>
      <c r="FK21" s="1159">
        <v>10.5</v>
      </c>
      <c r="FL21" s="267">
        <v>10.5</v>
      </c>
      <c r="FM21" s="268">
        <v>10.5</v>
      </c>
      <c r="FN21" s="1159">
        <v>10.5</v>
      </c>
      <c r="FO21" s="1159">
        <v>10.5</v>
      </c>
      <c r="FP21" s="1159">
        <v>10.5</v>
      </c>
      <c r="FQ21" s="1159">
        <v>10.5</v>
      </c>
      <c r="FR21" s="1159">
        <v>10.5</v>
      </c>
      <c r="FS21" s="1159">
        <v>10.5</v>
      </c>
      <c r="FT21" s="1159">
        <v>10.5</v>
      </c>
      <c r="FU21" s="1159">
        <v>10.5</v>
      </c>
      <c r="FV21" s="1159">
        <v>10.5</v>
      </c>
      <c r="FW21" s="1159">
        <v>10.5</v>
      </c>
      <c r="FX21" s="1159">
        <v>5</v>
      </c>
      <c r="FY21" s="1159"/>
      <c r="FZ21" s="1159"/>
      <c r="GA21" s="1159"/>
      <c r="GB21" s="1159"/>
      <c r="GC21" s="1159"/>
      <c r="GD21" s="1159"/>
      <c r="GE21" s="1159"/>
      <c r="GF21" s="1159"/>
      <c r="GG21" s="1159"/>
      <c r="GH21" s="1159"/>
      <c r="GI21" s="1159"/>
      <c r="GJ21" s="1159"/>
      <c r="GK21" s="1159"/>
      <c r="GL21" s="1159">
        <v>5</v>
      </c>
      <c r="GM21" s="1159">
        <v>10.5</v>
      </c>
      <c r="GN21" s="1159">
        <v>10.5</v>
      </c>
      <c r="GO21" s="1159">
        <v>10.5</v>
      </c>
      <c r="GP21" s="267">
        <v>10.5</v>
      </c>
      <c r="GQ21" s="268">
        <v>10.5</v>
      </c>
      <c r="GR21" s="1159">
        <v>10.5</v>
      </c>
      <c r="GS21" s="1159">
        <v>10.5</v>
      </c>
      <c r="GT21" s="1159">
        <v>10.5</v>
      </c>
      <c r="GU21" s="1159">
        <v>10.5</v>
      </c>
      <c r="GV21" s="1159">
        <v>10.5</v>
      </c>
      <c r="GW21" s="1159">
        <v>10.5</v>
      </c>
      <c r="GX21" s="1159">
        <v>10.5</v>
      </c>
      <c r="GY21" s="1159">
        <v>10.5</v>
      </c>
      <c r="GZ21" s="1159">
        <v>5</v>
      </c>
      <c r="HA21" s="1159"/>
      <c r="HB21" s="1159"/>
      <c r="HC21" s="1159"/>
      <c r="HD21" s="1159"/>
      <c r="HE21" s="1159"/>
      <c r="HF21" s="1159"/>
      <c r="HG21" s="1159"/>
      <c r="HH21" s="1159"/>
      <c r="HI21" s="1159"/>
      <c r="HJ21" s="1159"/>
      <c r="HK21" s="1159"/>
      <c r="HL21" s="1159"/>
      <c r="HM21" s="1159"/>
      <c r="HN21" s="1159">
        <v>5</v>
      </c>
      <c r="HO21" s="1159">
        <v>10.5</v>
      </c>
      <c r="HP21" s="1159">
        <v>10.5</v>
      </c>
      <c r="HQ21" s="1159">
        <v>10.5</v>
      </c>
      <c r="HR21" s="1159">
        <v>10.5</v>
      </c>
      <c r="HS21" s="1159">
        <v>10.5</v>
      </c>
      <c r="HT21" s="1159">
        <v>10.5</v>
      </c>
      <c r="HU21" s="267">
        <v>10.5</v>
      </c>
      <c r="HV21" s="268">
        <v>10.5</v>
      </c>
      <c r="HW21" s="1159">
        <v>10.5</v>
      </c>
      <c r="HX21" s="1159">
        <v>10.5</v>
      </c>
      <c r="HY21" s="1159">
        <v>10.5</v>
      </c>
      <c r="HZ21" s="1159">
        <v>10.5</v>
      </c>
      <c r="IA21" s="1159">
        <v>10.5</v>
      </c>
      <c r="IB21" s="1159">
        <v>5</v>
      </c>
      <c r="IC21" s="1159"/>
      <c r="ID21" s="1159"/>
      <c r="IE21" s="1159"/>
      <c r="IF21" s="1159"/>
      <c r="IG21" s="1159"/>
      <c r="IH21" s="1159"/>
      <c r="II21" s="1159"/>
      <c r="IJ21" s="1159"/>
      <c r="IK21" s="1159"/>
      <c r="IL21" s="1159"/>
      <c r="IM21" s="1159"/>
      <c r="IN21" s="1159"/>
      <c r="IO21" s="1159"/>
      <c r="IP21" s="1159">
        <v>5</v>
      </c>
      <c r="IQ21" s="1159">
        <v>10.5</v>
      </c>
      <c r="IR21" s="1159">
        <v>10.5</v>
      </c>
      <c r="IS21" s="1159">
        <v>10.5</v>
      </c>
      <c r="IT21" s="1159">
        <v>10.5</v>
      </c>
      <c r="IU21" s="1159">
        <v>10.5</v>
      </c>
      <c r="IV21" s="1159">
        <v>10.5</v>
      </c>
      <c r="IW21" s="1159">
        <v>10.5</v>
      </c>
      <c r="IX21" s="1159">
        <v>10.5</v>
      </c>
      <c r="IY21" s="1183">
        <v>10.5</v>
      </c>
      <c r="IZ21" s="1212">
        <v>10.5</v>
      </c>
      <c r="JA21" s="1211">
        <v>10.5</v>
      </c>
      <c r="JB21" s="1159">
        <v>10.5</v>
      </c>
      <c r="JC21" s="1159">
        <v>10.5</v>
      </c>
      <c r="JD21" s="1159">
        <v>5</v>
      </c>
      <c r="JE21" s="1159"/>
      <c r="JF21" s="1159"/>
      <c r="JG21" s="1159"/>
      <c r="JH21" s="1159"/>
      <c r="JI21" s="1159"/>
      <c r="JJ21" s="1159"/>
      <c r="JK21" s="1159"/>
      <c r="JL21" s="1159"/>
      <c r="JM21" s="1159"/>
      <c r="JN21" s="1159"/>
      <c r="JO21" s="1159"/>
      <c r="JP21" s="1159"/>
      <c r="JQ21" s="1159"/>
      <c r="JR21" s="1159">
        <v>5</v>
      </c>
      <c r="JS21" s="1159">
        <v>10.5</v>
      </c>
      <c r="JT21" s="1159">
        <v>10.5</v>
      </c>
      <c r="JU21" s="1159">
        <v>10.5</v>
      </c>
      <c r="JV21" s="1159">
        <v>10.5</v>
      </c>
      <c r="JW21" s="1159">
        <v>10.5</v>
      </c>
      <c r="JX21" s="1159">
        <v>10.5</v>
      </c>
      <c r="JY21" s="1159">
        <v>10.5</v>
      </c>
      <c r="JZ21" s="1159">
        <v>10.5</v>
      </c>
      <c r="KA21" s="1159">
        <v>10.5</v>
      </c>
      <c r="KB21" s="1159">
        <v>10.5</v>
      </c>
      <c r="KC21" s="1159">
        <v>10.5</v>
      </c>
      <c r="KD21" s="267">
        <v>10.5</v>
      </c>
      <c r="KE21" s="268">
        <v>10.5</v>
      </c>
      <c r="KF21" s="1159">
        <v>5</v>
      </c>
      <c r="KG21" s="1159"/>
      <c r="KH21" s="1159"/>
      <c r="KI21" s="1159"/>
      <c r="KJ21" s="1159"/>
      <c r="KK21" s="1159"/>
      <c r="KL21" s="1159"/>
      <c r="KM21" s="1159"/>
      <c r="KN21" s="1159"/>
      <c r="KO21" s="1159"/>
      <c r="KP21" s="1159"/>
      <c r="KQ21" s="1159"/>
      <c r="KR21" s="1159"/>
      <c r="KS21" s="1159"/>
      <c r="KT21" s="1159">
        <v>5</v>
      </c>
      <c r="KU21" s="1159">
        <v>10.5</v>
      </c>
      <c r="KV21" s="1159">
        <v>10.5</v>
      </c>
      <c r="KW21" s="1159">
        <v>10.5</v>
      </c>
      <c r="KX21" s="1159">
        <v>10.5</v>
      </c>
      <c r="KY21" s="1159">
        <v>10.5</v>
      </c>
      <c r="KZ21" s="1159">
        <v>10.5</v>
      </c>
      <c r="LA21" s="1159">
        <v>10.5</v>
      </c>
      <c r="LB21" s="1159">
        <v>10.5</v>
      </c>
      <c r="LC21" s="1159">
        <v>10.5</v>
      </c>
      <c r="LD21" s="1159">
        <v>10.5</v>
      </c>
      <c r="LE21" s="1159">
        <v>10.5</v>
      </c>
      <c r="LF21" s="1159">
        <v>10.5</v>
      </c>
      <c r="LG21" s="1159">
        <v>10.5</v>
      </c>
      <c r="LH21" s="1159">
        <v>5</v>
      </c>
      <c r="LI21" s="267"/>
      <c r="LJ21" s="268"/>
      <c r="LK21" s="1159"/>
      <c r="LL21" s="1159"/>
      <c r="LM21" s="1159"/>
      <c r="LN21" s="1159"/>
      <c r="LO21" s="1159"/>
      <c r="LP21" s="1159"/>
      <c r="LQ21" s="1159"/>
      <c r="LR21" s="1159"/>
      <c r="LS21" s="1159"/>
      <c r="LT21" s="1159"/>
      <c r="LU21" s="1159"/>
      <c r="LV21" s="1159">
        <v>5</v>
      </c>
      <c r="LW21" s="1159">
        <v>10.5</v>
      </c>
      <c r="LX21" s="1159">
        <v>10.5</v>
      </c>
      <c r="LY21" s="1159">
        <v>10.5</v>
      </c>
      <c r="LZ21" s="1159">
        <v>10.5</v>
      </c>
      <c r="MA21" s="1159">
        <v>10.5</v>
      </c>
      <c r="MB21" s="1159">
        <v>10.5</v>
      </c>
      <c r="MC21" s="1159">
        <v>10.5</v>
      </c>
      <c r="MD21" s="1159">
        <v>10.5</v>
      </c>
      <c r="ME21" s="1159">
        <v>10.5</v>
      </c>
      <c r="MF21" s="1159">
        <v>10.5</v>
      </c>
      <c r="MG21" s="1159">
        <v>10.5</v>
      </c>
      <c r="MH21" s="1159">
        <v>10.5</v>
      </c>
      <c r="MI21" s="1159">
        <v>10.5</v>
      </c>
      <c r="MJ21" s="1159">
        <v>5</v>
      </c>
      <c r="MK21" s="1159"/>
      <c r="ML21" s="1159"/>
      <c r="MM21" s="267"/>
      <c r="MN21" s="268"/>
      <c r="MO21" s="1159"/>
      <c r="MP21" s="1159"/>
      <c r="MQ21" s="1159"/>
      <c r="MR21" s="1159"/>
      <c r="MS21" s="1159"/>
      <c r="MT21" s="1159"/>
      <c r="MU21" s="1159"/>
      <c r="MV21" s="1159"/>
      <c r="MW21" s="1159"/>
      <c r="MX21" s="1159">
        <v>5</v>
      </c>
      <c r="MY21" s="1159">
        <v>10.5</v>
      </c>
      <c r="MZ21" s="1159">
        <v>10.5</v>
      </c>
      <c r="NA21" s="1159">
        <v>10.5</v>
      </c>
      <c r="NB21" s="1159">
        <v>10.5</v>
      </c>
      <c r="NC21" s="1159">
        <v>10.5</v>
      </c>
      <c r="ND21" s="1159">
        <v>10.5</v>
      </c>
      <c r="NE21" s="1159">
        <v>10.5</v>
      </c>
      <c r="NF21" s="1159">
        <v>10.5</v>
      </c>
      <c r="NG21" s="1159">
        <v>10.5</v>
      </c>
      <c r="NH21" s="1159">
        <v>10.5</v>
      </c>
      <c r="NI21" s="1159">
        <v>10.5</v>
      </c>
      <c r="NJ21" s="1159">
        <v>10.5</v>
      </c>
      <c r="NK21" s="1159">
        <v>10.5</v>
      </c>
      <c r="NL21" s="1159">
        <v>5</v>
      </c>
      <c r="NM21" s="1159"/>
      <c r="NN21" s="1159"/>
      <c r="NO21" s="1159"/>
      <c r="NP21" s="1159"/>
      <c r="NQ21" s="83"/>
      <c r="NR21" s="84"/>
      <c r="NS21" s="1159">
        <f t="shared" si="1"/>
        <v>1758</v>
      </c>
      <c r="NT21" s="1159"/>
      <c r="NU21" s="1159"/>
      <c r="NV21" s="1159"/>
      <c r="NW21" s="1159"/>
      <c r="NX21" s="1159"/>
      <c r="NY21" s="1159"/>
      <c r="NZ21" s="1159"/>
      <c r="OA21" s="1159"/>
      <c r="OB21" s="1159"/>
      <c r="OC21" s="1159"/>
      <c r="OD21" s="1159"/>
      <c r="OE21" s="1159"/>
      <c r="OF21" s="1159"/>
      <c r="OG21" s="1159"/>
      <c r="OH21" s="1159"/>
      <c r="OI21" s="1159"/>
      <c r="OJ21" s="1159"/>
      <c r="OK21" s="1159"/>
      <c r="OL21" s="1159"/>
      <c r="OM21" s="1159"/>
      <c r="ON21" s="1159"/>
      <c r="OO21" s="1159"/>
      <c r="OP21" s="1159"/>
      <c r="OQ21" s="1159"/>
      <c r="OR21" s="1159"/>
      <c r="OS21" s="1159"/>
      <c r="OT21" s="1159"/>
      <c r="OU21" s="1159"/>
      <c r="OV21" s="1159"/>
      <c r="OW21"/>
    </row>
    <row r="22" spans="1:413" ht="15.75" x14ac:dyDescent="0.25">
      <c r="A22" s="1"/>
      <c r="B22" s="599" t="s">
        <v>47</v>
      </c>
      <c r="C22" s="598" t="str">
        <f t="shared" si="3"/>
        <v xml:space="preserve">Рахмонов </v>
      </c>
      <c r="D22" s="596">
        <v>7</v>
      </c>
      <c r="E22" s="596">
        <v>1</v>
      </c>
      <c r="F22" s="597" t="s">
        <v>48</v>
      </c>
      <c r="G22" s="659">
        <v>18</v>
      </c>
      <c r="H22" s="601" t="s">
        <v>307</v>
      </c>
      <c r="I22" s="592"/>
      <c r="J22" s="368">
        <v>1995</v>
      </c>
      <c r="K22" s="368" t="e">
        <f ca="1">SUM(#REF!:OFFSET(#REF!,0,DATEVALUE("31.12."&amp;(YEAR(TODAY())))-DATEVALUE("01.01."&amp;YEAR(TODAY()))))</f>
        <v>#REF!</v>
      </c>
      <c r="L22" s="368" t="e">
        <f ca="1">SUM(#REF!:OFFSET(#REF!,0,TODAY()-DATEVALUE("01.01."&amp;YEAR(TODAY()))))</f>
        <v>#REF!</v>
      </c>
      <c r="M22" s="364" t="e">
        <f ca="1">COUNTIF(#REF!:OFFSET(#REF!,0,TODAY()-DATEVALUE("01.01."&amp;YEAR(TODAY()))),$M$3)</f>
        <v>#REF!</v>
      </c>
      <c r="N22" s="364" t="e">
        <f ca="1">COUNTIFS(#REF!:OFFSET(#REF!,0,TODAY()-DATEVALUE("01.01."&amp;YEAR(TODAY()))),$N$3,#REF!:OFFSET(#REF!,0,TODAY()-DATEVALUE("01.01."&amp;YEAR(TODAY()))),"&lt;&gt;вс")</f>
        <v>#REF!</v>
      </c>
      <c r="O22" s="364" t="e">
        <f ca="1">COUNTIF(#REF!:OFFSET(#REF!,0,TODAY()-DATEVALUE("01.01."&amp;YEAR(TODAY()))),"БЛ")</f>
        <v>#REF!</v>
      </c>
      <c r="P22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22" s="268"/>
      <c r="R22" s="1159"/>
      <c r="S22" s="65"/>
      <c r="T22" s="65"/>
      <c r="U22" s="65"/>
      <c r="V22" s="65"/>
      <c r="W22" s="65"/>
      <c r="X22" s="65"/>
      <c r="Y22" s="65"/>
      <c r="Z22" s="249" t="s">
        <v>379</v>
      </c>
      <c r="AA22" s="249" t="s">
        <v>379</v>
      </c>
      <c r="AB22" s="249" t="s">
        <v>379</v>
      </c>
      <c r="AC22" s="249" t="s">
        <v>379</v>
      </c>
      <c r="AD22" s="249" t="s">
        <v>379</v>
      </c>
      <c r="AE22" s="249" t="s">
        <v>379</v>
      </c>
      <c r="AF22" s="249" t="s">
        <v>379</v>
      </c>
      <c r="AG22" s="249" t="s">
        <v>379</v>
      </c>
      <c r="AH22" s="249" t="s">
        <v>379</v>
      </c>
      <c r="AI22" s="249" t="s">
        <v>379</v>
      </c>
      <c r="AJ22" s="249" t="s">
        <v>379</v>
      </c>
      <c r="AK22" s="249" t="s">
        <v>379</v>
      </c>
      <c r="AL22" s="249" t="s">
        <v>379</v>
      </c>
      <c r="AM22" s="249" t="s">
        <v>379</v>
      </c>
      <c r="AN22" s="249" t="s">
        <v>379</v>
      </c>
      <c r="AO22" s="249" t="s">
        <v>379</v>
      </c>
      <c r="AP22" s="249" t="s">
        <v>379</v>
      </c>
      <c r="AQ22" s="249" t="s">
        <v>379</v>
      </c>
      <c r="AR22" s="249" t="s">
        <v>379</v>
      </c>
      <c r="AS22" s="249" t="s">
        <v>379</v>
      </c>
      <c r="AT22" s="249" t="s">
        <v>379</v>
      </c>
      <c r="AU22" s="249" t="s">
        <v>379</v>
      </c>
      <c r="AV22" s="249" t="s">
        <v>379</v>
      </c>
      <c r="AW22" s="249" t="s">
        <v>379</v>
      </c>
      <c r="AX22" s="249" t="s">
        <v>379</v>
      </c>
      <c r="AY22" s="249" t="s">
        <v>379</v>
      </c>
      <c r="AZ22" s="1159"/>
      <c r="BA22" s="1159"/>
      <c r="BB22" s="227">
        <v>5</v>
      </c>
      <c r="BC22" s="227">
        <v>10.5</v>
      </c>
      <c r="BD22" s="227">
        <v>10.5</v>
      </c>
      <c r="BE22" s="227">
        <v>10.5</v>
      </c>
      <c r="BF22" s="227">
        <v>10.5</v>
      </c>
      <c r="BG22" s="227">
        <v>10.5</v>
      </c>
      <c r="BH22" s="227">
        <v>10.5</v>
      </c>
      <c r="BI22" s="227">
        <v>10.5</v>
      </c>
      <c r="BJ22" s="227">
        <v>10.5</v>
      </c>
      <c r="BK22" s="227">
        <v>10.5</v>
      </c>
      <c r="BL22" s="227">
        <v>10.5</v>
      </c>
      <c r="BM22" s="227">
        <v>10.5</v>
      </c>
      <c r="BN22" s="227">
        <v>10.5</v>
      </c>
      <c r="BO22" s="227">
        <v>10.5</v>
      </c>
      <c r="BP22" s="227">
        <v>6.5</v>
      </c>
      <c r="BQ22" s="1159"/>
      <c r="BR22" s="1159"/>
      <c r="BS22" s="1159"/>
      <c r="BT22" s="1159"/>
      <c r="BU22" s="1159"/>
      <c r="BV22" s="1159"/>
      <c r="BW22" s="1159"/>
      <c r="BX22" s="267"/>
      <c r="BY22" s="268"/>
      <c r="BZ22" s="1159"/>
      <c r="CA22" s="1159"/>
      <c r="CB22" s="1159"/>
      <c r="CC22" s="1159"/>
      <c r="CD22" s="729">
        <v>5</v>
      </c>
      <c r="CE22" s="729">
        <v>10.5</v>
      </c>
      <c r="CF22" s="729">
        <v>10.5</v>
      </c>
      <c r="CG22" s="729">
        <v>10.5</v>
      </c>
      <c r="CH22" s="729">
        <v>10.5</v>
      </c>
      <c r="CI22" s="729">
        <v>10.5</v>
      </c>
      <c r="CJ22" s="729">
        <v>10.5</v>
      </c>
      <c r="CK22" s="729">
        <v>10.5</v>
      </c>
      <c r="CL22" s="729">
        <v>10.5</v>
      </c>
      <c r="CM22" s="729">
        <v>10.5</v>
      </c>
      <c r="CN22" s="729">
        <v>10.5</v>
      </c>
      <c r="CO22" s="729">
        <v>10.5</v>
      </c>
      <c r="CP22" s="729">
        <v>10.5</v>
      </c>
      <c r="CQ22" s="729">
        <v>10.5</v>
      </c>
      <c r="CR22" s="729">
        <v>5</v>
      </c>
      <c r="CS22" s="1159"/>
      <c r="CT22" s="1159"/>
      <c r="CU22" s="1159"/>
      <c r="CV22" s="1159"/>
      <c r="CW22" s="1159"/>
      <c r="CX22" s="1159"/>
      <c r="CY22" s="1159"/>
      <c r="CZ22" s="1159"/>
      <c r="DA22" s="1159"/>
      <c r="DB22" s="1159"/>
      <c r="DC22" s="267"/>
      <c r="DD22" s="268"/>
      <c r="DE22" s="1159"/>
      <c r="DF22" s="227">
        <v>5</v>
      </c>
      <c r="DG22" s="227">
        <v>10.5</v>
      </c>
      <c r="DH22" s="227">
        <v>10.5</v>
      </c>
      <c r="DI22" s="227">
        <v>10.5</v>
      </c>
      <c r="DJ22" s="227">
        <v>10.5</v>
      </c>
      <c r="DK22" s="227">
        <v>10.5</v>
      </c>
      <c r="DL22" s="227">
        <v>10.5</v>
      </c>
      <c r="DM22" s="227">
        <v>10.5</v>
      </c>
      <c r="DN22" s="227">
        <v>10.5</v>
      </c>
      <c r="DO22" s="227">
        <v>10.5</v>
      </c>
      <c r="DP22" s="227">
        <v>10.5</v>
      </c>
      <c r="DQ22" s="227">
        <v>10.5</v>
      </c>
      <c r="DR22" s="227">
        <v>10.5</v>
      </c>
      <c r="DS22" s="227">
        <v>10.5</v>
      </c>
      <c r="DT22" s="227">
        <v>6.5</v>
      </c>
      <c r="DU22" s="1159"/>
      <c r="DV22" s="1159"/>
      <c r="DW22" s="1159"/>
      <c r="DX22" s="1159"/>
      <c r="DY22" s="1159"/>
      <c r="DZ22" s="1159"/>
      <c r="EA22" s="1159"/>
      <c r="EB22" s="1159"/>
      <c r="EC22" s="1159"/>
      <c r="ED22" s="1159"/>
      <c r="EE22" s="1159"/>
      <c r="EF22" s="1159"/>
      <c r="EG22" s="267"/>
      <c r="EH22" s="729">
        <v>5</v>
      </c>
      <c r="EI22" s="729">
        <v>10.5</v>
      </c>
      <c r="EJ22" s="729">
        <v>10.5</v>
      </c>
      <c r="EK22" s="729">
        <v>10.5</v>
      </c>
      <c r="EL22" s="729">
        <v>10.5</v>
      </c>
      <c r="EM22" s="729">
        <v>10.5</v>
      </c>
      <c r="EN22" s="729">
        <v>10.5</v>
      </c>
      <c r="EO22" s="729">
        <v>10.5</v>
      </c>
      <c r="EP22" s="729">
        <v>10.5</v>
      </c>
      <c r="EQ22" s="729">
        <v>10.5</v>
      </c>
      <c r="ER22" s="729">
        <v>10.5</v>
      </c>
      <c r="ES22" s="729">
        <v>10.5</v>
      </c>
      <c r="ET22" s="729">
        <v>10.5</v>
      </c>
      <c r="EU22" s="729">
        <v>10.5</v>
      </c>
      <c r="EV22" s="729">
        <v>5</v>
      </c>
      <c r="EW22" s="1159"/>
      <c r="EX22" s="1159"/>
      <c r="EY22" s="1159"/>
      <c r="EZ22" s="1159"/>
      <c r="FA22" s="1159"/>
      <c r="FB22" s="1159"/>
      <c r="FC22" s="1159"/>
      <c r="FD22" s="1159"/>
      <c r="FE22" s="1159"/>
      <c r="FF22" s="1159"/>
      <c r="FG22" s="1159"/>
      <c r="FH22" s="1159"/>
      <c r="FI22" s="1159"/>
      <c r="FJ22" s="227">
        <v>5</v>
      </c>
      <c r="FK22" s="227">
        <v>10.5</v>
      </c>
      <c r="FL22" s="227">
        <v>10.5</v>
      </c>
      <c r="FM22" s="227">
        <v>10.5</v>
      </c>
      <c r="FN22" s="227">
        <v>10.5</v>
      </c>
      <c r="FO22" s="227">
        <v>10.5</v>
      </c>
      <c r="FP22" s="227">
        <v>10.5</v>
      </c>
      <c r="FQ22" s="227">
        <v>10.5</v>
      </c>
      <c r="FR22" s="227">
        <v>10.5</v>
      </c>
      <c r="FS22" s="227">
        <v>10.5</v>
      </c>
      <c r="FT22" s="227">
        <v>10.5</v>
      </c>
      <c r="FU22" s="227">
        <v>10.5</v>
      </c>
      <c r="FV22" s="227">
        <v>10.5</v>
      </c>
      <c r="FW22" s="227">
        <v>10.5</v>
      </c>
      <c r="FX22" s="227">
        <v>6.5</v>
      </c>
      <c r="FY22" s="1159"/>
      <c r="FZ22" s="1159"/>
      <c r="GA22" s="1159"/>
      <c r="GB22" s="1159"/>
      <c r="GC22" s="1159"/>
      <c r="GD22" s="1159"/>
      <c r="GE22" s="1159"/>
      <c r="GF22" s="1159"/>
      <c r="GG22" s="1159"/>
      <c r="GH22" s="1159"/>
      <c r="GI22" s="1159"/>
      <c r="GJ22" s="1159"/>
      <c r="GK22" s="1159"/>
      <c r="GL22" s="729">
        <v>5</v>
      </c>
      <c r="GM22" s="729">
        <v>10.5</v>
      </c>
      <c r="GN22" s="729">
        <v>10.5</v>
      </c>
      <c r="GO22" s="729">
        <v>10.5</v>
      </c>
      <c r="GP22" s="729">
        <v>10.5</v>
      </c>
      <c r="GQ22" s="729">
        <v>10.5</v>
      </c>
      <c r="GR22" s="729">
        <v>10.5</v>
      </c>
      <c r="GS22" s="729">
        <v>10.5</v>
      </c>
      <c r="GT22" s="729">
        <v>10.5</v>
      </c>
      <c r="GU22" s="729">
        <v>10.5</v>
      </c>
      <c r="GV22" s="729">
        <v>10.5</v>
      </c>
      <c r="GW22" s="729">
        <v>10.5</v>
      </c>
      <c r="GX22" s="729">
        <v>10.5</v>
      </c>
      <c r="GY22" s="729">
        <v>10.5</v>
      </c>
      <c r="GZ22" s="729">
        <v>5</v>
      </c>
      <c r="HA22" s="1159"/>
      <c r="HB22" s="1159"/>
      <c r="HC22" s="1159"/>
      <c r="HD22" s="1159"/>
      <c r="HE22" s="1159"/>
      <c r="HF22" s="1159"/>
      <c r="HG22" s="1159"/>
      <c r="HH22" s="1159"/>
      <c r="HI22" s="1159"/>
      <c r="HJ22" s="1159"/>
      <c r="HK22" s="1159"/>
      <c r="HL22" s="1159"/>
      <c r="HM22" s="1159"/>
      <c r="HN22" s="227">
        <v>5</v>
      </c>
      <c r="HO22" s="227">
        <v>10.5</v>
      </c>
      <c r="HP22" s="227">
        <v>10.5</v>
      </c>
      <c r="HQ22" s="227">
        <v>10.5</v>
      </c>
      <c r="HR22" s="227">
        <v>10.5</v>
      </c>
      <c r="HS22" s="227">
        <v>10.5</v>
      </c>
      <c r="HT22" s="227">
        <v>10.5</v>
      </c>
      <c r="HU22" s="227">
        <v>10.5</v>
      </c>
      <c r="HV22" s="227">
        <v>10.5</v>
      </c>
      <c r="HW22" s="227">
        <v>10.5</v>
      </c>
      <c r="HX22" s="227">
        <v>10.5</v>
      </c>
      <c r="HY22" s="227">
        <v>10.5</v>
      </c>
      <c r="HZ22" s="227">
        <v>10.5</v>
      </c>
      <c r="IA22" s="227">
        <v>10.5</v>
      </c>
      <c r="IB22" s="227">
        <v>6.5</v>
      </c>
      <c r="IC22" s="1159"/>
      <c r="ID22" s="1159"/>
      <c r="IE22" s="1159"/>
      <c r="IF22" s="1159"/>
      <c r="IG22" s="1159"/>
      <c r="IH22" s="1159"/>
      <c r="II22" s="1159"/>
      <c r="IJ22" s="1159"/>
      <c r="IK22" s="1159"/>
      <c r="IL22" s="1159"/>
      <c r="IM22" s="1159"/>
      <c r="IN22" s="1159"/>
      <c r="IO22" s="1159"/>
      <c r="IP22" s="729">
        <v>5</v>
      </c>
      <c r="IQ22" s="729">
        <v>10.5</v>
      </c>
      <c r="IR22" s="729">
        <v>10.5</v>
      </c>
      <c r="IS22" s="729">
        <v>10.5</v>
      </c>
      <c r="IT22" s="729">
        <v>10.5</v>
      </c>
      <c r="IU22" s="729">
        <v>10.5</v>
      </c>
      <c r="IV22" s="729">
        <v>10.5</v>
      </c>
      <c r="IW22" s="729">
        <v>10.5</v>
      </c>
      <c r="IX22" s="729">
        <v>10.5</v>
      </c>
      <c r="IY22" s="729">
        <v>10.5</v>
      </c>
      <c r="IZ22" s="729">
        <v>10.5</v>
      </c>
      <c r="JA22" s="729">
        <v>10.5</v>
      </c>
      <c r="JB22" s="729">
        <v>10.5</v>
      </c>
      <c r="JC22" s="729">
        <v>10.5</v>
      </c>
      <c r="JD22" s="729">
        <v>5</v>
      </c>
      <c r="JE22" s="1159"/>
      <c r="JF22" s="1159"/>
      <c r="JG22" s="1159"/>
      <c r="JH22" s="1159"/>
      <c r="JI22" s="1159"/>
      <c r="JJ22" s="1159"/>
      <c r="JK22" s="1159"/>
      <c r="JL22" s="1159"/>
      <c r="JM22" s="1159"/>
      <c r="JN22" s="1159"/>
      <c r="JO22" s="1159"/>
      <c r="JP22" s="1159"/>
      <c r="JQ22" s="1159"/>
      <c r="JR22" s="227">
        <v>5</v>
      </c>
      <c r="JS22" s="227">
        <v>10.5</v>
      </c>
      <c r="JT22" s="227">
        <v>10.5</v>
      </c>
      <c r="JU22" s="227">
        <v>10.5</v>
      </c>
      <c r="JV22" s="227">
        <v>10.5</v>
      </c>
      <c r="JW22" s="227">
        <v>10.5</v>
      </c>
      <c r="JX22" s="227">
        <v>10.5</v>
      </c>
      <c r="JY22" s="227">
        <v>10.5</v>
      </c>
      <c r="JZ22" s="227">
        <v>10.5</v>
      </c>
      <c r="KA22" s="227">
        <v>10.5</v>
      </c>
      <c r="KB22" s="227">
        <v>10.5</v>
      </c>
      <c r="KC22" s="227">
        <v>10.5</v>
      </c>
      <c r="KD22" s="227">
        <v>10.5</v>
      </c>
      <c r="KE22" s="227">
        <v>10.5</v>
      </c>
      <c r="KF22" s="227">
        <v>6.5</v>
      </c>
      <c r="KG22" s="1159"/>
      <c r="KH22" s="1159"/>
      <c r="KI22" s="1159"/>
      <c r="KJ22" s="1159"/>
      <c r="KK22" s="1159"/>
      <c r="KL22" s="1159"/>
      <c r="KM22" s="1159"/>
      <c r="KN22" s="1159"/>
      <c r="KO22" s="1159"/>
      <c r="KP22" s="1159"/>
      <c r="KQ22" s="1159"/>
      <c r="KR22" s="1159"/>
      <c r="KS22" s="1159"/>
      <c r="KT22" s="729">
        <v>5</v>
      </c>
      <c r="KU22" s="729">
        <v>10.5</v>
      </c>
      <c r="KV22" s="729">
        <v>10.5</v>
      </c>
      <c r="KW22" s="729">
        <v>10.5</v>
      </c>
      <c r="KX22" s="729">
        <v>10.5</v>
      </c>
      <c r="KY22" s="729">
        <v>10.5</v>
      </c>
      <c r="KZ22" s="729">
        <v>10.5</v>
      </c>
      <c r="LA22" s="729">
        <v>10.5</v>
      </c>
      <c r="LB22" s="729">
        <v>10.5</v>
      </c>
      <c r="LC22" s="729">
        <v>10.5</v>
      </c>
      <c r="LD22" s="729">
        <v>10.5</v>
      </c>
      <c r="LE22" s="729">
        <v>10.5</v>
      </c>
      <c r="LF22" s="729">
        <v>10.5</v>
      </c>
      <c r="LG22" s="729">
        <v>10.5</v>
      </c>
      <c r="LH22" s="729">
        <v>5</v>
      </c>
      <c r="LI22" s="267"/>
      <c r="LJ22" s="268"/>
      <c r="LK22" s="1159"/>
      <c r="LL22" s="1159"/>
      <c r="LM22" s="1159"/>
      <c r="LN22" s="1159"/>
      <c r="LO22" s="1159"/>
      <c r="LP22" s="1159"/>
      <c r="LQ22" s="1159"/>
      <c r="LR22" s="1159"/>
      <c r="LS22" s="1159"/>
      <c r="LT22" s="1159"/>
      <c r="LU22" s="1159"/>
      <c r="LV22" s="227">
        <v>5</v>
      </c>
      <c r="LW22" s="227">
        <v>10.5</v>
      </c>
      <c r="LX22" s="227">
        <v>10.5</v>
      </c>
      <c r="LY22" s="227">
        <v>10.5</v>
      </c>
      <c r="LZ22" s="227">
        <v>10.5</v>
      </c>
      <c r="MA22" s="227">
        <v>10.5</v>
      </c>
      <c r="MB22" s="227">
        <v>10.5</v>
      </c>
      <c r="MC22" s="227">
        <v>10.5</v>
      </c>
      <c r="MD22" s="227">
        <v>10.5</v>
      </c>
      <c r="ME22" s="227">
        <v>10.5</v>
      </c>
      <c r="MF22" s="227">
        <v>10.5</v>
      </c>
      <c r="MG22" s="227">
        <v>10.5</v>
      </c>
      <c r="MH22" s="227">
        <v>10.5</v>
      </c>
      <c r="MI22" s="227">
        <v>10.5</v>
      </c>
      <c r="MJ22" s="227">
        <v>6.5</v>
      </c>
      <c r="MK22" s="1159"/>
      <c r="ML22" s="1159"/>
      <c r="MM22" s="267"/>
      <c r="MN22" s="268"/>
      <c r="MO22" s="1159"/>
      <c r="MP22" s="1159"/>
      <c r="MQ22" s="1159"/>
      <c r="MR22" s="1159"/>
      <c r="MS22" s="1159"/>
      <c r="MT22" s="1159"/>
      <c r="MU22" s="1159"/>
      <c r="MV22" s="1159"/>
      <c r="MW22" s="1159"/>
      <c r="MX22" s="729">
        <v>5</v>
      </c>
      <c r="MY22" s="729">
        <v>10.5</v>
      </c>
      <c r="MZ22" s="729">
        <v>10.5</v>
      </c>
      <c r="NA22" s="729">
        <v>10.5</v>
      </c>
      <c r="NB22" s="729">
        <v>10.5</v>
      </c>
      <c r="NC22" s="729">
        <v>10.5</v>
      </c>
      <c r="ND22" s="729">
        <v>10.5</v>
      </c>
      <c r="NE22" s="729">
        <v>10.5</v>
      </c>
      <c r="NF22" s="729">
        <v>10.5</v>
      </c>
      <c r="NG22" s="729">
        <v>10.5</v>
      </c>
      <c r="NH22" s="729">
        <v>10.5</v>
      </c>
      <c r="NI22" s="729">
        <v>10.5</v>
      </c>
      <c r="NJ22" s="729">
        <v>10.5</v>
      </c>
      <c r="NK22" s="729">
        <v>10.5</v>
      </c>
      <c r="NL22" s="729">
        <v>5</v>
      </c>
      <c r="NM22" s="1159"/>
      <c r="NN22" s="1159"/>
      <c r="NO22" s="1159"/>
      <c r="NP22" s="1159"/>
      <c r="NQ22" s="83"/>
      <c r="NR22" s="84"/>
      <c r="NS22" s="1159">
        <f t="shared" si="1"/>
        <v>1767</v>
      </c>
      <c r="NT22" s="1159"/>
      <c r="NU22" s="1159"/>
      <c r="NV22" s="1159"/>
      <c r="NW22" s="1159"/>
      <c r="NX22" s="1159"/>
      <c r="NY22" s="1159"/>
      <c r="NZ22" s="1159"/>
      <c r="OA22" s="1159"/>
      <c r="OB22" s="1159"/>
      <c r="OC22" s="1159"/>
      <c r="OD22" s="1159"/>
      <c r="OE22" s="1159"/>
      <c r="OF22" s="1159"/>
      <c r="OG22" s="1159"/>
      <c r="OH22" s="1159"/>
      <c r="OI22" s="1159"/>
      <c r="OJ22" s="1159"/>
      <c r="OK22" s="1159"/>
      <c r="OL22" s="1159"/>
      <c r="OM22" s="1159"/>
      <c r="ON22" s="1159"/>
      <c r="OO22" s="1159"/>
      <c r="OP22" s="1159"/>
      <c r="OQ22" s="1159"/>
      <c r="OR22" s="1159"/>
      <c r="OS22" s="1159"/>
      <c r="OT22" s="1159"/>
      <c r="OU22" s="1159"/>
      <c r="OV22" s="1159"/>
      <c r="OW22"/>
    </row>
    <row r="23" spans="1:413" ht="15.75" x14ac:dyDescent="0.25">
      <c r="A23" s="1"/>
      <c r="B23" s="602" t="s">
        <v>75</v>
      </c>
      <c r="C23" s="602" t="str">
        <f t="shared" si="3"/>
        <v xml:space="preserve">Комилов </v>
      </c>
      <c r="D23" s="596">
        <v>3</v>
      </c>
      <c r="E23" s="596">
        <v>4</v>
      </c>
      <c r="F23" s="597" t="s">
        <v>48</v>
      </c>
      <c r="G23" s="659">
        <v>18</v>
      </c>
      <c r="H23" s="601" t="s">
        <v>305</v>
      </c>
      <c r="I23" s="486"/>
      <c r="J23" s="487">
        <v>1995</v>
      </c>
      <c r="K23" s="488" t="e">
        <f ca="1">SUM(#REF!:OFFSET(#REF!,0,DATEVALUE("31.12."&amp;(YEAR(TODAY())))-DATEVALUE("01.01."&amp;YEAR(TODAY()))))</f>
        <v>#REF!</v>
      </c>
      <c r="L23" s="488" t="e">
        <f ca="1">SUM(#REF!:OFFSET(#REF!,0,TODAY()-DATEVALUE("01.01."&amp;YEAR(TODAY()))))</f>
        <v>#REF!</v>
      </c>
      <c r="M23" s="364" t="e">
        <f ca="1">COUNTIF(#REF!:OFFSET(#REF!,0,TODAY()-DATEVALUE("01.01."&amp;YEAR(TODAY()))),$M$3)</f>
        <v>#REF!</v>
      </c>
      <c r="N23" s="364" t="e">
        <f ca="1">COUNTIFS(#REF!:OFFSET(#REF!,0,TODAY()-DATEVALUE("01.01."&amp;YEAR(TODAY()))),$N$3,#REF!:OFFSET(#REF!,0,TODAY()-DATEVALUE("01.01."&amp;YEAR(TODAY()))),"&lt;&gt;вс")</f>
        <v>#REF!</v>
      </c>
      <c r="O23" s="364" t="e">
        <f ca="1">COUNTIF(#REF!:OFFSET(#REF!,0,TODAY()-DATEVALUE("01.01."&amp;YEAR(TODAY()))),"БЛ")</f>
        <v>#REF!</v>
      </c>
      <c r="P23" s="364" t="e">
        <f ca="1">COUNTIFS(#REF!:OFFSET(#REF!,0,TODAY()-DATEVALUE("01.01."&amp;YEAR(TODAY()))),"К",#REF!:OFFSET(#REF!,0,TODAY()-DATEVALUE("01.01."&amp;YEAR(TODAY()))),"&lt;&gt;вс",#REF!:OFFSET(#REF!,0,TODAY()-DATEVALUE("01.01."&amp;YEAR(TODAY()))),"&lt;&gt;сб")*8</f>
        <v>#REF!</v>
      </c>
      <c r="Q23" s="268"/>
      <c r="R23" s="1159"/>
      <c r="S23" s="1159"/>
      <c r="T23" s="1159"/>
      <c r="U23" s="1159"/>
      <c r="V23" s="1159"/>
      <c r="W23" s="1159"/>
      <c r="X23" s="1159"/>
      <c r="Y23" s="1159"/>
      <c r="Z23" s="227">
        <v>5</v>
      </c>
      <c r="AA23" s="227">
        <v>10.5</v>
      </c>
      <c r="AB23" s="227">
        <v>10.5</v>
      </c>
      <c r="AC23" s="227">
        <v>10.5</v>
      </c>
      <c r="AD23" s="227">
        <v>10.5</v>
      </c>
      <c r="AE23" s="227">
        <v>10.5</v>
      </c>
      <c r="AF23" s="227">
        <v>10.5</v>
      </c>
      <c r="AG23" s="227">
        <v>10.5</v>
      </c>
      <c r="AH23" s="227">
        <v>10.5</v>
      </c>
      <c r="AI23" s="227">
        <v>10.5</v>
      </c>
      <c r="AJ23" s="227">
        <v>10.5</v>
      </c>
      <c r="AK23" s="227">
        <v>10.5</v>
      </c>
      <c r="AL23" s="227">
        <v>10.5</v>
      </c>
      <c r="AM23" s="227">
        <v>10.5</v>
      </c>
      <c r="AN23" s="227">
        <v>6.5</v>
      </c>
      <c r="AO23" s="1159"/>
      <c r="AP23" s="1159"/>
      <c r="AQ23" s="1159"/>
      <c r="AR23" s="1159"/>
      <c r="AS23" s="1159"/>
      <c r="AT23" s="1159"/>
      <c r="AU23" s="1159"/>
      <c r="AV23" s="268"/>
      <c r="AW23" s="1159"/>
      <c r="AX23" s="1159"/>
      <c r="AY23" s="1159"/>
      <c r="AZ23" s="1159"/>
      <c r="BA23" s="1159"/>
      <c r="BB23" s="729">
        <v>5</v>
      </c>
      <c r="BC23" s="729">
        <v>10.5</v>
      </c>
      <c r="BD23" s="729">
        <v>10.5</v>
      </c>
      <c r="BE23" s="729">
        <v>10.5</v>
      </c>
      <c r="BF23" s="729">
        <v>10.5</v>
      </c>
      <c r="BG23" s="729">
        <v>10.5</v>
      </c>
      <c r="BH23" s="729">
        <v>10.5</v>
      </c>
      <c r="BI23" s="729">
        <v>10.5</v>
      </c>
      <c r="BJ23" s="729">
        <v>10.5</v>
      </c>
      <c r="BK23" s="729">
        <v>10.5</v>
      </c>
      <c r="BL23" s="729">
        <v>10.5</v>
      </c>
      <c r="BM23" s="729">
        <v>10.5</v>
      </c>
      <c r="BN23" s="729">
        <v>10.5</v>
      </c>
      <c r="BO23" s="729">
        <v>10.5</v>
      </c>
      <c r="BP23" s="729">
        <v>5</v>
      </c>
      <c r="BQ23" s="1159"/>
      <c r="BR23" s="1159"/>
      <c r="BS23" s="1159"/>
      <c r="BT23" s="1159"/>
      <c r="BU23" s="1159"/>
      <c r="BV23" s="1159"/>
      <c r="BW23" s="1159"/>
      <c r="BX23" s="267"/>
      <c r="BY23" s="268"/>
      <c r="BZ23" s="1159"/>
      <c r="CA23" s="1159"/>
      <c r="CB23" s="1159"/>
      <c r="CC23" s="1159"/>
      <c r="CD23" s="1159">
        <v>5</v>
      </c>
      <c r="CE23" s="1159">
        <v>10.5</v>
      </c>
      <c r="CF23" s="1159">
        <v>10.5</v>
      </c>
      <c r="CG23" s="1159">
        <v>10.5</v>
      </c>
      <c r="CH23" s="1159">
        <v>10.5</v>
      </c>
      <c r="CI23" s="1159">
        <v>10.5</v>
      </c>
      <c r="CJ23" s="1159">
        <v>10.5</v>
      </c>
      <c r="CK23" s="1159">
        <v>10.5</v>
      </c>
      <c r="CL23" s="1159">
        <v>10.5</v>
      </c>
      <c r="CM23" s="1159">
        <v>10.5</v>
      </c>
      <c r="CN23" s="1159">
        <v>10.5</v>
      </c>
      <c r="CO23" s="1159">
        <v>10.5</v>
      </c>
      <c r="CP23" s="1159">
        <v>10.5</v>
      </c>
      <c r="CQ23" s="1159">
        <v>10.5</v>
      </c>
      <c r="CR23" s="1159">
        <v>5</v>
      </c>
      <c r="CS23" s="1159"/>
      <c r="CT23" s="1159"/>
      <c r="CU23" s="1159"/>
      <c r="CV23" s="1159"/>
      <c r="CW23" s="1159"/>
      <c r="CX23" s="1159"/>
      <c r="CY23" s="1159"/>
      <c r="CZ23" s="1159"/>
      <c r="DA23" s="1159"/>
      <c r="DB23" s="1159"/>
      <c r="DC23" s="267"/>
      <c r="DD23" s="268"/>
      <c r="DE23" s="1159"/>
      <c r="DF23" s="729">
        <v>5</v>
      </c>
      <c r="DG23" s="729">
        <v>10.5</v>
      </c>
      <c r="DH23" s="729">
        <v>10.5</v>
      </c>
      <c r="DI23" s="729">
        <v>10.5</v>
      </c>
      <c r="DJ23" s="729">
        <v>10.5</v>
      </c>
      <c r="DK23" s="729">
        <v>10.5</v>
      </c>
      <c r="DL23" s="729">
        <v>10.5</v>
      </c>
      <c r="DM23" s="729">
        <v>10.5</v>
      </c>
      <c r="DN23" s="729">
        <v>10.5</v>
      </c>
      <c r="DO23" s="729">
        <v>10.5</v>
      </c>
      <c r="DP23" s="729">
        <v>10.5</v>
      </c>
      <c r="DQ23" s="729">
        <v>10.5</v>
      </c>
      <c r="DR23" s="729">
        <v>10.5</v>
      </c>
      <c r="DS23" s="729">
        <v>10.5</v>
      </c>
      <c r="DT23" s="729">
        <v>5</v>
      </c>
      <c r="DU23" s="1159"/>
      <c r="DV23" s="1159"/>
      <c r="DW23" s="1159"/>
      <c r="DX23" s="1159"/>
      <c r="DY23" s="1159"/>
      <c r="DZ23" s="1159"/>
      <c r="EA23" s="1159"/>
      <c r="EB23" s="1159"/>
      <c r="EC23" s="1159"/>
      <c r="ED23" s="1159"/>
      <c r="EE23" s="1159"/>
      <c r="EF23" s="1159"/>
      <c r="EG23" s="267"/>
      <c r="EH23" s="227">
        <v>5</v>
      </c>
      <c r="EI23" s="227">
        <v>10.5</v>
      </c>
      <c r="EJ23" s="227">
        <v>10.5</v>
      </c>
      <c r="EK23" s="227">
        <v>10.5</v>
      </c>
      <c r="EL23" s="227">
        <v>10.5</v>
      </c>
      <c r="EM23" s="227">
        <v>10.5</v>
      </c>
      <c r="EN23" s="227">
        <v>10.5</v>
      </c>
      <c r="EO23" s="227">
        <v>10.5</v>
      </c>
      <c r="EP23" s="227">
        <v>10.5</v>
      </c>
      <c r="EQ23" s="227">
        <v>10.5</v>
      </c>
      <c r="ER23" s="227">
        <v>10.5</v>
      </c>
      <c r="ES23" s="227">
        <v>10.5</v>
      </c>
      <c r="ET23" s="227">
        <v>10.5</v>
      </c>
      <c r="EU23" s="227">
        <v>10.5</v>
      </c>
      <c r="EV23" s="227">
        <v>6.5</v>
      </c>
      <c r="EW23" s="1159"/>
      <c r="EX23" s="1159"/>
      <c r="EY23" s="1159"/>
      <c r="EZ23" s="1159"/>
      <c r="FA23" s="1159"/>
      <c r="FB23" s="1159"/>
      <c r="FC23" s="1159"/>
      <c r="FD23" s="1159"/>
      <c r="FE23" s="1159"/>
      <c r="FF23" s="1159"/>
      <c r="FG23" s="1159"/>
      <c r="FH23" s="1159"/>
      <c r="FI23" s="1159"/>
      <c r="FJ23" s="729">
        <v>5</v>
      </c>
      <c r="FK23" s="729">
        <v>10.5</v>
      </c>
      <c r="FL23" s="729">
        <v>10.5</v>
      </c>
      <c r="FM23" s="729">
        <v>10.5</v>
      </c>
      <c r="FN23" s="729">
        <v>10.5</v>
      </c>
      <c r="FO23" s="729">
        <v>10.5</v>
      </c>
      <c r="FP23" s="729">
        <v>10.5</v>
      </c>
      <c r="FQ23" s="729">
        <v>10.5</v>
      </c>
      <c r="FR23" s="729">
        <v>10.5</v>
      </c>
      <c r="FS23" s="729">
        <v>10.5</v>
      </c>
      <c r="FT23" s="729">
        <v>10.5</v>
      </c>
      <c r="FU23" s="729">
        <v>10.5</v>
      </c>
      <c r="FV23" s="729">
        <v>10.5</v>
      </c>
      <c r="FW23" s="729">
        <v>10.5</v>
      </c>
      <c r="FX23" s="729">
        <v>5</v>
      </c>
      <c r="FY23" s="1159"/>
      <c r="FZ23" s="1159"/>
      <c r="GA23" s="1159"/>
      <c r="GB23" s="1159"/>
      <c r="GC23" s="1159"/>
      <c r="GD23" s="1159"/>
      <c r="GE23" s="1159"/>
      <c r="GF23" s="1159"/>
      <c r="GG23" s="1159"/>
      <c r="GH23" s="1159"/>
      <c r="GI23" s="1159"/>
      <c r="GJ23" s="1159"/>
      <c r="GK23" s="1159"/>
      <c r="GL23" s="227">
        <v>5</v>
      </c>
      <c r="GM23" s="227">
        <v>10.5</v>
      </c>
      <c r="GN23" s="227">
        <v>10.5</v>
      </c>
      <c r="GO23" s="227">
        <v>10.5</v>
      </c>
      <c r="GP23" s="227">
        <v>10.5</v>
      </c>
      <c r="GQ23" s="227">
        <v>10.5</v>
      </c>
      <c r="GR23" s="227">
        <v>10.5</v>
      </c>
      <c r="GS23" s="227">
        <v>10.5</v>
      </c>
      <c r="GT23" s="227">
        <v>10.5</v>
      </c>
      <c r="GU23" s="227">
        <v>10.5</v>
      </c>
      <c r="GV23" s="227">
        <v>10.5</v>
      </c>
      <c r="GW23" s="227">
        <v>10.5</v>
      </c>
      <c r="GX23" s="227">
        <v>10.5</v>
      </c>
      <c r="GY23" s="227">
        <v>10.5</v>
      </c>
      <c r="GZ23" s="227">
        <v>6.5</v>
      </c>
      <c r="HA23" s="1159"/>
      <c r="HB23" s="1159"/>
      <c r="HC23" s="1159"/>
      <c r="HD23" s="1159"/>
      <c r="HE23" s="1159"/>
      <c r="HF23" s="1159"/>
      <c r="HG23" s="1159"/>
      <c r="HH23" s="1159"/>
      <c r="HI23" s="1159"/>
      <c r="HJ23" s="1159"/>
      <c r="HK23" s="1159"/>
      <c r="HL23" s="1159"/>
      <c r="HM23" s="1159"/>
      <c r="HN23" s="729">
        <v>5</v>
      </c>
      <c r="HO23" s="729">
        <v>10.5</v>
      </c>
      <c r="HP23" s="729">
        <v>10.5</v>
      </c>
      <c r="HQ23" s="729">
        <v>10.5</v>
      </c>
      <c r="HR23" s="729">
        <v>10.5</v>
      </c>
      <c r="HS23" s="729">
        <v>10.5</v>
      </c>
      <c r="HT23" s="729">
        <v>10.5</v>
      </c>
      <c r="HU23" s="729">
        <v>10.5</v>
      </c>
      <c r="HV23" s="729">
        <v>10.5</v>
      </c>
      <c r="HW23" s="729">
        <v>10.5</v>
      </c>
      <c r="HX23" s="729">
        <v>10.5</v>
      </c>
      <c r="HY23" s="729">
        <v>10.5</v>
      </c>
      <c r="HZ23" s="729">
        <v>10.5</v>
      </c>
      <c r="IA23" s="729">
        <v>10.5</v>
      </c>
      <c r="IB23" s="729">
        <v>5</v>
      </c>
      <c r="IC23" s="1159"/>
      <c r="ID23" s="1159"/>
      <c r="IE23" s="1159"/>
      <c r="IF23" s="1159"/>
      <c r="IG23" s="1159"/>
      <c r="IH23" s="1159"/>
      <c r="II23" s="1159"/>
      <c r="IJ23" s="1159"/>
      <c r="IK23" s="1159"/>
      <c r="IL23" s="1159"/>
      <c r="IM23" s="1159"/>
      <c r="IN23" s="1159"/>
      <c r="IO23" s="1159"/>
      <c r="IP23" s="227">
        <v>5</v>
      </c>
      <c r="IQ23" s="227">
        <v>10.5</v>
      </c>
      <c r="IR23" s="227">
        <v>10.5</v>
      </c>
      <c r="IS23" s="227">
        <v>10.5</v>
      </c>
      <c r="IT23" s="227">
        <v>10.5</v>
      </c>
      <c r="IU23" s="227">
        <v>10.5</v>
      </c>
      <c r="IV23" s="227">
        <v>10.5</v>
      </c>
      <c r="IW23" s="227">
        <v>10.5</v>
      </c>
      <c r="IX23" s="227">
        <v>10.5</v>
      </c>
      <c r="IY23" s="227">
        <v>10.5</v>
      </c>
      <c r="IZ23" s="227">
        <v>10.5</v>
      </c>
      <c r="JA23" s="227">
        <v>10.5</v>
      </c>
      <c r="JB23" s="227">
        <v>10.5</v>
      </c>
      <c r="JC23" s="227">
        <v>10.5</v>
      </c>
      <c r="JD23" s="227">
        <v>6.5</v>
      </c>
      <c r="JE23" s="1159"/>
      <c r="JF23" s="1159"/>
      <c r="JG23" s="1159"/>
      <c r="JH23" s="1159"/>
      <c r="JI23" s="1159"/>
      <c r="JJ23" s="1159"/>
      <c r="JK23" s="1159"/>
      <c r="JL23" s="1159"/>
      <c r="JM23" s="1159"/>
      <c r="JN23" s="1159"/>
      <c r="JO23" s="1159"/>
      <c r="JP23" s="1159"/>
      <c r="JQ23" s="1159"/>
      <c r="JR23" s="249" t="s">
        <v>379</v>
      </c>
      <c r="JS23" s="249" t="s">
        <v>379</v>
      </c>
      <c r="JT23" s="249" t="s">
        <v>379</v>
      </c>
      <c r="JU23" s="249" t="s">
        <v>379</v>
      </c>
      <c r="JV23" s="249" t="s">
        <v>379</v>
      </c>
      <c r="JW23" s="249" t="s">
        <v>379</v>
      </c>
      <c r="JX23" s="249" t="s">
        <v>379</v>
      </c>
      <c r="JY23" s="249" t="s">
        <v>379</v>
      </c>
      <c r="JZ23" s="249" t="s">
        <v>379</v>
      </c>
      <c r="KA23" s="249" t="s">
        <v>379</v>
      </c>
      <c r="KB23" s="249" t="s">
        <v>379</v>
      </c>
      <c r="KC23" s="249" t="s">
        <v>379</v>
      </c>
      <c r="KD23" s="249" t="s">
        <v>379</v>
      </c>
      <c r="KE23" s="249" t="s">
        <v>379</v>
      </c>
      <c r="KF23" s="249" t="s">
        <v>379</v>
      </c>
      <c r="KG23" s="249" t="s">
        <v>379</v>
      </c>
      <c r="KH23" s="249" t="s">
        <v>379</v>
      </c>
      <c r="KI23" s="249" t="s">
        <v>379</v>
      </c>
      <c r="KJ23" s="249" t="s">
        <v>379</v>
      </c>
      <c r="KK23" s="249" t="s">
        <v>379</v>
      </c>
      <c r="KL23" s="249" t="s">
        <v>379</v>
      </c>
      <c r="KM23" s="249" t="s">
        <v>379</v>
      </c>
      <c r="KN23" s="249" t="s">
        <v>379</v>
      </c>
      <c r="KO23" s="249" t="s">
        <v>379</v>
      </c>
      <c r="KP23" s="249" t="s">
        <v>379</v>
      </c>
      <c r="KQ23" s="249" t="s">
        <v>379</v>
      </c>
      <c r="KR23" s="249" t="s">
        <v>379</v>
      </c>
      <c r="KS23" s="249" t="s">
        <v>379</v>
      </c>
      <c r="KT23" s="249" t="s">
        <v>379</v>
      </c>
      <c r="KU23" s="227">
        <v>10.5</v>
      </c>
      <c r="KV23" s="227">
        <v>10.5</v>
      </c>
      <c r="KW23" s="227">
        <v>10.5</v>
      </c>
      <c r="KX23" s="227">
        <v>10.5</v>
      </c>
      <c r="KY23" s="227">
        <v>10.5</v>
      </c>
      <c r="KZ23" s="227">
        <v>10.5</v>
      </c>
      <c r="LA23" s="227">
        <v>10.5</v>
      </c>
      <c r="LB23" s="227">
        <v>10.5</v>
      </c>
      <c r="LC23" s="227">
        <v>10.5</v>
      </c>
      <c r="LD23" s="227">
        <v>10.5</v>
      </c>
      <c r="LE23" s="227">
        <v>10.5</v>
      </c>
      <c r="LF23" s="227">
        <v>10.5</v>
      </c>
      <c r="LG23" s="227">
        <v>10.5</v>
      </c>
      <c r="LH23" s="227">
        <v>6.5</v>
      </c>
      <c r="LI23" s="267"/>
      <c r="LJ23" s="268"/>
      <c r="LK23" s="1159"/>
      <c r="LL23" s="1159"/>
      <c r="LM23" s="1159"/>
      <c r="LN23" s="1159"/>
      <c r="LO23" s="1159"/>
      <c r="LP23" s="1159"/>
      <c r="LQ23" s="1159"/>
      <c r="LR23" s="1159"/>
      <c r="LS23" s="1159"/>
      <c r="LT23" s="1159"/>
      <c r="LU23" s="1159"/>
      <c r="LV23" s="729">
        <v>5</v>
      </c>
      <c r="LW23" s="729">
        <v>10.5</v>
      </c>
      <c r="LX23" s="729">
        <v>10.5</v>
      </c>
      <c r="LY23" s="729">
        <v>10.5</v>
      </c>
      <c r="LZ23" s="729">
        <v>10.5</v>
      </c>
      <c r="MA23" s="729">
        <v>10.5</v>
      </c>
      <c r="MB23" s="729">
        <v>10.5</v>
      </c>
      <c r="MC23" s="729">
        <v>10.5</v>
      </c>
      <c r="MD23" s="729">
        <v>10.5</v>
      </c>
      <c r="ME23" s="729">
        <v>10.5</v>
      </c>
      <c r="MF23" s="729">
        <v>10.5</v>
      </c>
      <c r="MG23" s="729">
        <v>10.5</v>
      </c>
      <c r="MH23" s="729">
        <v>10.5</v>
      </c>
      <c r="MI23" s="729">
        <v>10.5</v>
      </c>
      <c r="MJ23" s="729">
        <v>5</v>
      </c>
      <c r="MK23" s="1159"/>
      <c r="ML23" s="1159"/>
      <c r="MM23" s="267"/>
      <c r="MN23" s="268"/>
      <c r="MO23" s="1159"/>
      <c r="MP23" s="1159"/>
      <c r="MQ23" s="1159"/>
      <c r="MR23" s="1159"/>
      <c r="MS23" s="1159"/>
      <c r="MT23" s="1159"/>
      <c r="MU23" s="1159"/>
      <c r="MV23" s="1159"/>
      <c r="MW23" s="1159"/>
      <c r="MX23" s="227">
        <v>5</v>
      </c>
      <c r="MY23" s="227">
        <v>10.5</v>
      </c>
      <c r="MZ23" s="227">
        <v>10.5</v>
      </c>
      <c r="NA23" s="227">
        <v>10.5</v>
      </c>
      <c r="NB23" s="227">
        <v>10.5</v>
      </c>
      <c r="NC23" s="227">
        <v>10.5</v>
      </c>
      <c r="ND23" s="227">
        <v>10.5</v>
      </c>
      <c r="NE23" s="227">
        <v>10.5</v>
      </c>
      <c r="NF23" s="227">
        <v>10.5</v>
      </c>
      <c r="NG23" s="227">
        <v>10.5</v>
      </c>
      <c r="NH23" s="227">
        <v>10.5</v>
      </c>
      <c r="NI23" s="227">
        <v>10.5</v>
      </c>
      <c r="NJ23" s="227">
        <v>10.5</v>
      </c>
      <c r="NK23" s="227">
        <v>10.5</v>
      </c>
      <c r="NL23" s="227">
        <v>6.5</v>
      </c>
      <c r="NM23" s="1159"/>
      <c r="NN23" s="1159"/>
      <c r="NO23" s="1159"/>
      <c r="NP23" s="1159"/>
      <c r="NQ23" s="83"/>
      <c r="NR23" s="84"/>
      <c r="NS23" s="1159">
        <f t="shared" si="1"/>
        <v>1762</v>
      </c>
      <c r="NT23" s="1159"/>
      <c r="NU23" s="1159"/>
      <c r="NV23" s="1159"/>
      <c r="NW23" s="1159"/>
      <c r="NX23" s="1159"/>
      <c r="NY23" s="1159"/>
      <c r="NZ23" s="1159"/>
      <c r="OA23" s="1159"/>
      <c r="OB23" s="1159"/>
      <c r="OC23" s="1159"/>
      <c r="OD23" s="1159"/>
      <c r="OE23" s="1159"/>
      <c r="OF23" s="1159"/>
      <c r="OG23" s="1159"/>
      <c r="OH23" s="1159"/>
      <c r="OI23" s="1159"/>
      <c r="OJ23" s="1159"/>
      <c r="OK23" s="1159"/>
      <c r="OL23" s="1159"/>
      <c r="OM23" s="1159"/>
      <c r="ON23" s="1159"/>
      <c r="OO23" s="1159"/>
      <c r="OP23" s="1159"/>
      <c r="OQ23" s="1159"/>
      <c r="OR23" s="1159"/>
      <c r="OS23" s="1159"/>
      <c r="OT23" s="1159"/>
      <c r="OU23" s="1159"/>
      <c r="OV23" s="1159"/>
      <c r="OW23"/>
    </row>
    <row r="24" spans="1:413" ht="15.75" x14ac:dyDescent="0.25">
      <c r="A24" s="1"/>
      <c r="B24" s="604" t="s">
        <v>704</v>
      </c>
      <c r="C24" s="604" t="str">
        <f t="shared" si="3"/>
        <v xml:space="preserve">Хасанов </v>
      </c>
      <c r="D24" s="604"/>
      <c r="E24" s="604"/>
      <c r="F24" s="597" t="s">
        <v>79</v>
      </c>
      <c r="G24" s="605">
        <v>225</v>
      </c>
      <c r="H24" s="605" t="s">
        <v>350</v>
      </c>
      <c r="I24" s="593"/>
      <c r="J24" s="370"/>
      <c r="K24" s="2"/>
      <c r="L24" s="2"/>
      <c r="M24" s="367"/>
      <c r="N24" s="367"/>
      <c r="O24" s="367"/>
      <c r="P24" s="367"/>
      <c r="Q24" s="268">
        <v>10</v>
      </c>
      <c r="R24" s="1159">
        <v>10</v>
      </c>
      <c r="S24" s="1159">
        <v>10</v>
      </c>
      <c r="T24" s="1159">
        <v>10</v>
      </c>
      <c r="U24" s="1159">
        <v>10</v>
      </c>
      <c r="V24" s="1159">
        <v>10</v>
      </c>
      <c r="W24" s="1159">
        <v>10</v>
      </c>
      <c r="X24" s="1159">
        <v>10</v>
      </c>
      <c r="Y24" s="1159">
        <v>10</v>
      </c>
      <c r="Z24" s="1159">
        <v>10</v>
      </c>
      <c r="AA24" s="1159">
        <v>10</v>
      </c>
      <c r="AB24" s="1159">
        <v>10</v>
      </c>
      <c r="AC24" s="1159">
        <v>10</v>
      </c>
      <c r="AD24" s="1159">
        <v>10</v>
      </c>
      <c r="AE24" s="1159">
        <v>10</v>
      </c>
      <c r="AF24" s="1159">
        <v>10</v>
      </c>
      <c r="AG24" s="1159"/>
      <c r="AH24" s="1159"/>
      <c r="AI24" s="1159"/>
      <c r="AJ24" s="1159"/>
      <c r="AK24" s="1159"/>
      <c r="AL24" s="1159"/>
      <c r="AM24" s="1159"/>
      <c r="AN24" s="1159"/>
      <c r="AO24" s="1159"/>
      <c r="AP24" s="1159"/>
      <c r="AQ24" s="1159"/>
      <c r="AR24" s="1159"/>
      <c r="AS24" s="1159"/>
      <c r="AT24" s="1159"/>
      <c r="AU24" s="1159"/>
      <c r="AV24" s="268"/>
      <c r="AW24" s="1159"/>
      <c r="AX24" s="1159"/>
      <c r="AY24" s="1159"/>
      <c r="AZ24" s="1159"/>
      <c r="BA24" s="1159"/>
      <c r="BB24" s="1159"/>
      <c r="BC24" s="1159"/>
      <c r="BD24" s="1159"/>
      <c r="BE24" s="1159"/>
      <c r="BF24" s="1159"/>
      <c r="BG24" s="1159"/>
      <c r="BH24" s="1159"/>
      <c r="BI24" s="1159">
        <v>10</v>
      </c>
      <c r="BJ24" s="1159">
        <v>10</v>
      </c>
      <c r="BK24" s="1159">
        <v>10</v>
      </c>
      <c r="BL24" s="1159">
        <v>10</v>
      </c>
      <c r="BM24" s="1159">
        <v>10</v>
      </c>
      <c r="BN24" s="1159">
        <v>10</v>
      </c>
      <c r="BO24" s="1159">
        <v>10</v>
      </c>
      <c r="BP24" s="1159">
        <v>10</v>
      </c>
      <c r="BQ24" s="1159">
        <v>10</v>
      </c>
      <c r="BR24" s="1159">
        <v>10</v>
      </c>
      <c r="BS24" s="1159">
        <v>10</v>
      </c>
      <c r="BT24" s="1159">
        <v>10</v>
      </c>
      <c r="BU24" s="1159">
        <v>10</v>
      </c>
      <c r="BV24" s="1159">
        <v>10</v>
      </c>
      <c r="BW24" s="1159">
        <v>10</v>
      </c>
      <c r="BX24" s="267">
        <v>10</v>
      </c>
      <c r="BY24" s="268">
        <v>10</v>
      </c>
      <c r="BZ24" s="1159">
        <v>10</v>
      </c>
      <c r="CA24" s="1159">
        <v>10</v>
      </c>
      <c r="CB24" s="1159">
        <v>10</v>
      </c>
      <c r="CC24" s="1159">
        <v>10</v>
      </c>
      <c r="CD24" s="1159">
        <v>10</v>
      </c>
      <c r="CE24" s="1159">
        <v>10</v>
      </c>
      <c r="CF24" s="1159">
        <v>10</v>
      </c>
      <c r="CG24" s="1159">
        <v>10</v>
      </c>
      <c r="CH24" s="1159">
        <v>10</v>
      </c>
      <c r="CI24" s="1159">
        <v>10</v>
      </c>
      <c r="CJ24" s="1159">
        <v>10</v>
      </c>
      <c r="CK24" s="1159"/>
      <c r="CL24" s="1159"/>
      <c r="CM24" s="1159"/>
      <c r="CN24" s="1159"/>
      <c r="CO24" s="1159"/>
      <c r="CP24" s="1159"/>
      <c r="CQ24" s="1159"/>
      <c r="CR24" s="1159"/>
      <c r="CS24" s="1159"/>
      <c r="CT24" s="1159"/>
      <c r="CU24" s="1159"/>
      <c r="CV24" s="1159"/>
      <c r="CW24" s="1159"/>
      <c r="CX24" s="1159"/>
      <c r="CY24" s="1159"/>
      <c r="CZ24" s="1159"/>
      <c r="DA24" s="1159"/>
      <c r="DB24" s="1159"/>
      <c r="DC24" s="267"/>
      <c r="DD24" s="268"/>
      <c r="DE24" s="1159"/>
      <c r="DF24" s="1159"/>
      <c r="DG24" s="1159"/>
      <c r="DH24" s="1159"/>
      <c r="DI24" s="1159"/>
      <c r="DJ24" s="1159"/>
      <c r="DK24" s="1159"/>
      <c r="DL24" s="1159"/>
      <c r="DM24" s="1159">
        <v>10</v>
      </c>
      <c r="DN24" s="1159">
        <v>10</v>
      </c>
      <c r="DO24" s="1159">
        <v>10</v>
      </c>
      <c r="DP24" s="1159">
        <v>10</v>
      </c>
      <c r="DQ24" s="1159">
        <v>10</v>
      </c>
      <c r="DR24" s="1159">
        <v>10</v>
      </c>
      <c r="DS24" s="1159">
        <v>10</v>
      </c>
      <c r="DT24" s="1159">
        <v>10</v>
      </c>
      <c r="DU24" s="1159">
        <v>10</v>
      </c>
      <c r="DV24" s="1159">
        <v>10</v>
      </c>
      <c r="DW24" s="1159">
        <v>10</v>
      </c>
      <c r="DX24" s="1159">
        <v>10</v>
      </c>
      <c r="DY24" s="1159">
        <v>10</v>
      </c>
      <c r="DZ24" s="1159">
        <v>10</v>
      </c>
      <c r="EA24" s="1159">
        <v>10</v>
      </c>
      <c r="EB24" s="1159">
        <v>10</v>
      </c>
      <c r="EC24" s="1159">
        <v>10</v>
      </c>
      <c r="ED24" s="1159">
        <v>10</v>
      </c>
      <c r="EE24" s="1159">
        <v>10</v>
      </c>
      <c r="EF24" s="1159">
        <v>10</v>
      </c>
      <c r="EG24" s="267">
        <v>10</v>
      </c>
      <c r="EH24" s="268">
        <v>10</v>
      </c>
      <c r="EI24" s="1159">
        <v>10</v>
      </c>
      <c r="EJ24" s="1159">
        <v>10</v>
      </c>
      <c r="EK24" s="1159">
        <v>10</v>
      </c>
      <c r="EL24" s="1159">
        <v>10</v>
      </c>
      <c r="EM24" s="1159">
        <v>10</v>
      </c>
      <c r="EN24" s="1159">
        <v>10</v>
      </c>
      <c r="EO24" s="1159"/>
      <c r="EP24" s="1159"/>
      <c r="EQ24" s="1159"/>
      <c r="ER24" s="1159"/>
      <c r="ES24" s="1159"/>
      <c r="ET24" s="1159"/>
      <c r="EU24" s="1159"/>
      <c r="EV24" s="1159"/>
      <c r="EW24" s="1159"/>
      <c r="EX24" s="1159"/>
      <c r="EY24" s="1159"/>
      <c r="EZ24" s="1159"/>
      <c r="FA24" s="1159"/>
      <c r="FB24" s="1159"/>
      <c r="FC24" s="1159"/>
      <c r="FD24" s="1159"/>
      <c r="FE24" s="1159"/>
      <c r="FF24" s="1159"/>
      <c r="FG24" s="1159"/>
      <c r="FH24" s="1159"/>
      <c r="FI24" s="1159"/>
      <c r="FJ24" s="1159"/>
      <c r="FK24" s="1159"/>
      <c r="FL24" s="267"/>
      <c r="FM24" s="268"/>
      <c r="FN24" s="1159"/>
      <c r="FO24" s="1159"/>
      <c r="FP24" s="1159"/>
      <c r="FQ24" s="1159">
        <v>10</v>
      </c>
      <c r="FR24" s="1159">
        <v>10</v>
      </c>
      <c r="FS24" s="1159">
        <v>10</v>
      </c>
      <c r="FT24" s="1159">
        <v>10</v>
      </c>
      <c r="FU24" s="1159">
        <v>10</v>
      </c>
      <c r="FV24" s="1159">
        <v>10</v>
      </c>
      <c r="FW24" s="1159">
        <v>10</v>
      </c>
      <c r="FX24" s="1159">
        <v>10</v>
      </c>
      <c r="FY24" s="1159">
        <v>10</v>
      </c>
      <c r="FZ24" s="1159">
        <v>10</v>
      </c>
      <c r="GA24" s="1159">
        <v>10</v>
      </c>
      <c r="GB24" s="1159">
        <v>10</v>
      </c>
      <c r="GC24" s="1159">
        <v>10</v>
      </c>
      <c r="GD24" s="1159">
        <v>10</v>
      </c>
      <c r="GE24" s="1159">
        <v>10</v>
      </c>
      <c r="GF24" s="1159">
        <v>10</v>
      </c>
      <c r="GG24" s="1159">
        <v>10</v>
      </c>
      <c r="GH24" s="1159">
        <v>10</v>
      </c>
      <c r="GI24" s="1159">
        <v>10</v>
      </c>
      <c r="GJ24" s="1159">
        <v>10</v>
      </c>
      <c r="GK24" s="1159">
        <v>10</v>
      </c>
      <c r="GL24" s="1159">
        <v>10</v>
      </c>
      <c r="GM24" s="1159">
        <v>10</v>
      </c>
      <c r="GN24" s="1159">
        <v>10</v>
      </c>
      <c r="GO24" s="1159">
        <v>10</v>
      </c>
      <c r="GP24" s="267">
        <v>10</v>
      </c>
      <c r="GQ24" s="268">
        <v>10</v>
      </c>
      <c r="GR24" s="1159">
        <v>10</v>
      </c>
      <c r="GS24" s="1159"/>
      <c r="GT24" s="1159"/>
      <c r="GU24" s="1159"/>
      <c r="GV24" s="1159"/>
      <c r="GW24" s="1159"/>
      <c r="GX24" s="1159"/>
      <c r="GY24" s="1159"/>
      <c r="GZ24" s="1159"/>
      <c r="HA24" s="1159"/>
      <c r="HB24" s="1159"/>
      <c r="HC24" s="1159"/>
      <c r="HD24" s="1159"/>
      <c r="HE24" s="1159"/>
      <c r="HF24" s="1159"/>
      <c r="HG24" s="1159"/>
      <c r="HH24" s="1159"/>
      <c r="HI24" s="1159"/>
      <c r="HJ24" s="1159"/>
      <c r="HK24" s="1159"/>
      <c r="HL24" s="1159"/>
      <c r="HM24" s="1159"/>
      <c r="HN24" s="1159"/>
      <c r="HO24" s="1159"/>
      <c r="HP24" s="1159"/>
      <c r="HQ24" s="1159"/>
      <c r="HR24" s="1159"/>
      <c r="HS24" s="1159"/>
      <c r="HT24" s="1159"/>
      <c r="HU24" s="267">
        <v>10</v>
      </c>
      <c r="HV24" s="268">
        <v>10</v>
      </c>
      <c r="HW24" s="1159">
        <v>10</v>
      </c>
      <c r="HX24" s="1159">
        <v>10</v>
      </c>
      <c r="HY24" s="1159">
        <v>10</v>
      </c>
      <c r="HZ24" s="1159">
        <v>10</v>
      </c>
      <c r="IA24" s="1159">
        <v>10</v>
      </c>
      <c r="IB24" s="1159">
        <v>10</v>
      </c>
      <c r="IC24" s="1159">
        <v>10</v>
      </c>
      <c r="ID24" s="1159">
        <v>10</v>
      </c>
      <c r="IE24" s="1159">
        <v>10</v>
      </c>
      <c r="IF24" s="1159">
        <v>10</v>
      </c>
      <c r="IG24" s="1159">
        <v>10</v>
      </c>
      <c r="IH24" s="1159">
        <v>10</v>
      </c>
      <c r="II24" s="1159">
        <v>10</v>
      </c>
      <c r="IJ24" s="1159">
        <v>10</v>
      </c>
      <c r="IK24" s="1159">
        <v>10</v>
      </c>
      <c r="IL24" s="1159">
        <v>10</v>
      </c>
      <c r="IM24" s="1159">
        <v>10</v>
      </c>
      <c r="IN24" s="1159">
        <v>10</v>
      </c>
      <c r="IO24" s="1159">
        <v>10</v>
      </c>
      <c r="IP24" s="1159">
        <v>10</v>
      </c>
      <c r="IQ24" s="1159">
        <v>10</v>
      </c>
      <c r="IR24" s="1159">
        <v>10</v>
      </c>
      <c r="IS24" s="1159">
        <v>10</v>
      </c>
      <c r="IT24" s="1159">
        <v>10</v>
      </c>
      <c r="IU24" s="1159">
        <v>10</v>
      </c>
      <c r="IV24" s="1159">
        <v>10</v>
      </c>
      <c r="IW24" s="1159"/>
      <c r="IX24" s="1159"/>
      <c r="IY24" s="1183"/>
      <c r="IZ24" s="1212"/>
      <c r="JA24" s="1211"/>
      <c r="JB24" s="1159"/>
      <c r="JC24" s="1159"/>
      <c r="JD24" s="1159"/>
      <c r="JE24" s="1159"/>
      <c r="JF24" s="1159"/>
      <c r="JG24" s="1159"/>
      <c r="JH24" s="1159"/>
      <c r="JI24" s="1159"/>
      <c r="JJ24" s="1159"/>
      <c r="JK24" s="1159"/>
      <c r="JL24" s="1159"/>
      <c r="JM24" s="1159"/>
      <c r="JN24" s="1159"/>
      <c r="JO24" s="1159"/>
      <c r="JP24" s="1159"/>
      <c r="JQ24" s="1159"/>
      <c r="JR24" s="1159"/>
      <c r="JS24" s="1159"/>
      <c r="JT24" s="1159"/>
      <c r="JU24" s="1159"/>
      <c r="JV24" s="1159"/>
      <c r="JW24" s="1159"/>
      <c r="JX24" s="1159"/>
      <c r="JY24" s="1159">
        <v>10</v>
      </c>
      <c r="JZ24" s="1159">
        <v>10</v>
      </c>
      <c r="KA24" s="1159">
        <v>10</v>
      </c>
      <c r="KB24" s="1159">
        <v>10</v>
      </c>
      <c r="KC24" s="1159">
        <v>10</v>
      </c>
      <c r="KD24" s="267">
        <v>10</v>
      </c>
      <c r="KE24" s="268">
        <v>10</v>
      </c>
      <c r="KF24" s="1159">
        <v>10</v>
      </c>
      <c r="KG24" s="1159">
        <v>10</v>
      </c>
      <c r="KH24" s="1159">
        <v>10</v>
      </c>
      <c r="KI24" s="1159">
        <v>10</v>
      </c>
      <c r="KJ24" s="1159">
        <v>10</v>
      </c>
      <c r="KK24" s="1159">
        <v>10</v>
      </c>
      <c r="KL24" s="1159">
        <v>10</v>
      </c>
      <c r="KM24" s="1159">
        <v>10</v>
      </c>
      <c r="KN24" s="1159">
        <v>10</v>
      </c>
      <c r="KO24" s="1159">
        <v>10</v>
      </c>
      <c r="KP24" s="1159">
        <v>10</v>
      </c>
      <c r="KQ24" s="1159">
        <v>10</v>
      </c>
      <c r="KR24" s="1159">
        <v>10</v>
      </c>
      <c r="KS24" s="1159">
        <v>10</v>
      </c>
      <c r="KT24" s="1159">
        <v>10</v>
      </c>
      <c r="KU24" s="1159">
        <v>10</v>
      </c>
      <c r="KV24" s="1159">
        <v>10</v>
      </c>
      <c r="KW24" s="1159">
        <v>10</v>
      </c>
      <c r="KX24" s="1159">
        <v>10</v>
      </c>
      <c r="KY24" s="1159">
        <v>10</v>
      </c>
      <c r="KZ24" s="1159">
        <v>10</v>
      </c>
      <c r="LA24" s="1159"/>
      <c r="LB24" s="1159"/>
      <c r="LC24" s="1159"/>
      <c r="LD24" s="1159"/>
      <c r="LE24" s="1159"/>
      <c r="LF24" s="1159"/>
      <c r="LG24" s="1159"/>
      <c r="LH24" s="1159"/>
      <c r="LI24" s="267"/>
      <c r="LJ24" s="268"/>
      <c r="LK24" s="1159"/>
      <c r="LL24" s="1159"/>
      <c r="LM24" s="1159"/>
      <c r="LN24" s="1159"/>
      <c r="LO24" s="1159"/>
      <c r="LP24" s="1159"/>
      <c r="LQ24" s="1159"/>
      <c r="LR24" s="1159"/>
      <c r="LS24" s="1159"/>
      <c r="LT24" s="1159"/>
      <c r="LU24" s="1159"/>
      <c r="LV24" s="1159"/>
      <c r="LW24" s="1159"/>
      <c r="LX24" s="1159"/>
      <c r="LY24" s="1159"/>
      <c r="LZ24" s="1159"/>
      <c r="MA24" s="1159"/>
      <c r="MB24" s="1159"/>
      <c r="MC24" s="1159">
        <v>10</v>
      </c>
      <c r="MD24" s="1159">
        <v>10</v>
      </c>
      <c r="ME24" s="1159">
        <v>10</v>
      </c>
      <c r="MF24" s="1159">
        <v>10</v>
      </c>
      <c r="MG24" s="1159">
        <v>10</v>
      </c>
      <c r="MH24" s="1159">
        <v>10</v>
      </c>
      <c r="MI24" s="1159">
        <v>10</v>
      </c>
      <c r="MJ24" s="1159">
        <v>10</v>
      </c>
      <c r="MK24" s="1159">
        <v>10</v>
      </c>
      <c r="ML24" s="1159">
        <v>10</v>
      </c>
      <c r="MM24" s="267">
        <v>10</v>
      </c>
      <c r="MN24" s="268">
        <v>10</v>
      </c>
      <c r="MO24" s="1159">
        <v>10</v>
      </c>
      <c r="MP24" s="1159">
        <v>10</v>
      </c>
      <c r="MQ24" s="1159">
        <v>10</v>
      </c>
      <c r="MR24" s="1159">
        <v>10</v>
      </c>
      <c r="MS24" s="1159">
        <v>10</v>
      </c>
      <c r="MT24" s="1159">
        <v>10</v>
      </c>
      <c r="MU24" s="1159">
        <v>10</v>
      </c>
      <c r="MV24" s="1159">
        <v>10</v>
      </c>
      <c r="MW24" s="1159">
        <v>10</v>
      </c>
      <c r="MX24" s="1159">
        <v>10</v>
      </c>
      <c r="MY24" s="1159">
        <v>10</v>
      </c>
      <c r="MZ24" s="1159">
        <v>10</v>
      </c>
      <c r="NA24" s="1159">
        <v>10</v>
      </c>
      <c r="NB24" s="1159">
        <v>10</v>
      </c>
      <c r="NC24" s="1159">
        <v>10</v>
      </c>
      <c r="ND24" s="1159">
        <v>10</v>
      </c>
      <c r="NE24" s="1159"/>
      <c r="NF24" s="1159"/>
      <c r="NG24" s="1159"/>
      <c r="NH24" s="1159"/>
      <c r="NI24" s="1159"/>
      <c r="NJ24" s="1159"/>
      <c r="NK24" s="1159"/>
      <c r="NL24" s="1159"/>
      <c r="NM24" s="1159"/>
      <c r="NN24" s="1159"/>
      <c r="NO24" s="1159"/>
      <c r="NP24" s="1159"/>
      <c r="NQ24" s="83"/>
      <c r="NR24" s="84"/>
      <c r="NS24" s="1159">
        <f t="shared" si="1"/>
        <v>1840</v>
      </c>
      <c r="NT24" s="1159"/>
      <c r="NU24" s="1159"/>
      <c r="NV24" s="1159"/>
      <c r="NW24" s="1159"/>
      <c r="NX24" s="1159"/>
      <c r="NY24" s="1159"/>
      <c r="NZ24" s="1159"/>
      <c r="OA24" s="1159"/>
      <c r="OB24" s="1159"/>
      <c r="OC24" s="1159"/>
      <c r="OD24" s="1159"/>
      <c r="OE24" s="1159"/>
      <c r="OF24" s="1159"/>
      <c r="OG24" s="1159"/>
      <c r="OH24" s="1159"/>
      <c r="OI24" s="1159"/>
      <c r="OJ24" s="1159"/>
      <c r="OK24" s="1159"/>
      <c r="OL24" s="1159"/>
      <c r="OM24" s="1159"/>
      <c r="ON24" s="1159"/>
      <c r="OO24" s="1159"/>
      <c r="OP24" s="1159"/>
      <c r="OQ24" s="1159"/>
      <c r="OR24" s="1159"/>
      <c r="OS24" s="1159"/>
      <c r="OT24" s="1159"/>
      <c r="OU24" s="1159"/>
      <c r="OV24" s="1159"/>
      <c r="OW24"/>
    </row>
    <row r="25" spans="1:413" ht="15.75" x14ac:dyDescent="0.25">
      <c r="A25" s="1"/>
      <c r="B25" s="604" t="s">
        <v>80</v>
      </c>
      <c r="C25" s="604" t="str">
        <f t="shared" si="3"/>
        <v xml:space="preserve">Захаров </v>
      </c>
      <c r="D25" s="604"/>
      <c r="E25" s="604"/>
      <c r="F25" s="597" t="s">
        <v>79</v>
      </c>
      <c r="G25" s="605">
        <v>225</v>
      </c>
      <c r="H25" s="605" t="s">
        <v>351</v>
      </c>
      <c r="I25" s="593"/>
      <c r="J25" s="370"/>
      <c r="K25" s="2"/>
      <c r="L25" s="2"/>
      <c r="M25" s="367"/>
      <c r="N25" s="367"/>
      <c r="O25" s="367"/>
      <c r="P25" s="367"/>
      <c r="Q25" s="268"/>
      <c r="R25" s="1159"/>
      <c r="S25" s="1159"/>
      <c r="T25" s="1159"/>
      <c r="U25" s="1159"/>
      <c r="V25" s="1159"/>
      <c r="W25" s="1159"/>
      <c r="X25" s="1159"/>
      <c r="Y25" s="1159"/>
      <c r="Z25" s="1159"/>
      <c r="AA25" s="1159"/>
      <c r="AB25" s="1159"/>
      <c r="AC25" s="1159"/>
      <c r="AD25" s="1159"/>
      <c r="AE25" s="1159"/>
      <c r="AF25" s="1166"/>
      <c r="AG25" s="1159">
        <v>10</v>
      </c>
      <c r="AH25" s="1159">
        <v>10</v>
      </c>
      <c r="AI25" s="1159">
        <v>10</v>
      </c>
      <c r="AJ25" s="1159">
        <v>10</v>
      </c>
      <c r="AK25" s="1159">
        <v>10</v>
      </c>
      <c r="AL25" s="1159">
        <v>10</v>
      </c>
      <c r="AM25" s="1159">
        <v>10</v>
      </c>
      <c r="AN25" s="1159">
        <v>10</v>
      </c>
      <c r="AO25" s="1159">
        <v>10</v>
      </c>
      <c r="AP25" s="1159">
        <v>10</v>
      </c>
      <c r="AQ25" s="1159">
        <v>10</v>
      </c>
      <c r="AR25" s="1159">
        <v>10</v>
      </c>
      <c r="AS25" s="1159">
        <v>10</v>
      </c>
      <c r="AT25" s="1159">
        <v>10</v>
      </c>
      <c r="AU25" s="1159">
        <v>10</v>
      </c>
      <c r="AV25" s="268">
        <v>10</v>
      </c>
      <c r="AW25" s="1159">
        <v>10</v>
      </c>
      <c r="AX25" s="1159">
        <v>10</v>
      </c>
      <c r="AY25" s="1159">
        <v>10</v>
      </c>
      <c r="AZ25" s="1159">
        <v>10</v>
      </c>
      <c r="BA25" s="1159">
        <v>10</v>
      </c>
      <c r="BB25" s="1159">
        <v>10</v>
      </c>
      <c r="BC25" s="1159">
        <v>10</v>
      </c>
      <c r="BD25" s="1159">
        <v>10</v>
      </c>
      <c r="BE25" s="1159">
        <v>10</v>
      </c>
      <c r="BF25" s="1159">
        <v>10</v>
      </c>
      <c r="BG25" s="1159">
        <v>10</v>
      </c>
      <c r="BH25" s="1159">
        <v>10</v>
      </c>
      <c r="BI25" s="1159"/>
      <c r="BJ25" s="1159"/>
      <c r="BK25" s="1159"/>
      <c r="BL25" s="1159"/>
      <c r="BM25" s="1159"/>
      <c r="BN25" s="1159"/>
      <c r="BO25" s="1159"/>
      <c r="BP25" s="1159"/>
      <c r="BQ25" s="1159"/>
      <c r="BR25" s="1159"/>
      <c r="BS25" s="1159"/>
      <c r="BT25" s="1159"/>
      <c r="BU25" s="1159"/>
      <c r="BV25" s="1159"/>
      <c r="BW25" s="1159"/>
      <c r="BX25" s="267"/>
      <c r="BY25" s="268"/>
      <c r="BZ25" s="1159"/>
      <c r="CA25" s="1159"/>
      <c r="CB25" s="1159"/>
      <c r="CC25" s="1159"/>
      <c r="CD25" s="1159"/>
      <c r="CE25" s="1159"/>
      <c r="CF25" s="1159"/>
      <c r="CG25" s="1159"/>
      <c r="CH25" s="1159"/>
      <c r="CI25" s="1159"/>
      <c r="CJ25" s="1159"/>
      <c r="CK25" s="1159">
        <v>10</v>
      </c>
      <c r="CL25" s="1159">
        <v>10</v>
      </c>
      <c r="CM25" s="1159">
        <v>10</v>
      </c>
      <c r="CN25" s="1159">
        <v>10</v>
      </c>
      <c r="CO25" s="1159">
        <v>10</v>
      </c>
      <c r="CP25" s="1159">
        <v>10</v>
      </c>
      <c r="CQ25" s="1159">
        <v>10</v>
      </c>
      <c r="CR25" s="1159">
        <v>10</v>
      </c>
      <c r="CS25" s="1159">
        <v>10</v>
      </c>
      <c r="CT25" s="1159">
        <v>10</v>
      </c>
      <c r="CU25" s="1159">
        <v>10</v>
      </c>
      <c r="CV25" s="1159">
        <v>10</v>
      </c>
      <c r="CW25" s="1159">
        <v>10</v>
      </c>
      <c r="CX25" s="1159">
        <v>10</v>
      </c>
      <c r="CY25" s="1159">
        <v>10</v>
      </c>
      <c r="CZ25" s="1159">
        <v>10</v>
      </c>
      <c r="DA25" s="1159">
        <v>10</v>
      </c>
      <c r="DB25" s="1159">
        <v>10</v>
      </c>
      <c r="DC25" s="267">
        <v>10</v>
      </c>
      <c r="DD25" s="268">
        <v>10</v>
      </c>
      <c r="DE25" s="1159">
        <v>10</v>
      </c>
      <c r="DF25" s="1159">
        <v>10</v>
      </c>
      <c r="DG25" s="1159">
        <v>10</v>
      </c>
      <c r="DH25" s="1159">
        <v>10</v>
      </c>
      <c r="DI25" s="1159">
        <v>10</v>
      </c>
      <c r="DJ25" s="1159">
        <v>10</v>
      </c>
      <c r="DK25" s="1159">
        <v>10</v>
      </c>
      <c r="DL25" s="1159">
        <v>10</v>
      </c>
      <c r="DM25" s="1159"/>
      <c r="DN25" s="1159"/>
      <c r="DO25" s="1159"/>
      <c r="DP25" s="1159"/>
      <c r="DQ25" s="1159"/>
      <c r="DR25" s="1159"/>
      <c r="DS25" s="1159"/>
      <c r="DT25" s="1159"/>
      <c r="DU25" s="1159"/>
      <c r="DV25" s="1159"/>
      <c r="DW25" s="1159"/>
      <c r="DX25" s="1159"/>
      <c r="DY25" s="1159"/>
      <c r="DZ25" s="1159"/>
      <c r="EA25" s="1159"/>
      <c r="EB25" s="1159"/>
      <c r="EC25" s="1159"/>
      <c r="ED25" s="1159"/>
      <c r="EE25" s="1159"/>
      <c r="EF25" s="1159"/>
      <c r="EG25" s="267"/>
      <c r="EH25" s="268"/>
      <c r="EI25" s="1159"/>
      <c r="EJ25" s="1159"/>
      <c r="EK25" s="1159"/>
      <c r="EL25" s="1159"/>
      <c r="EM25" s="1159"/>
      <c r="EN25" s="1159"/>
      <c r="EO25" s="1159">
        <v>10</v>
      </c>
      <c r="EP25" s="1159">
        <v>10</v>
      </c>
      <c r="EQ25" s="1159">
        <v>10</v>
      </c>
      <c r="ER25" s="1159">
        <v>10</v>
      </c>
      <c r="ES25" s="1159">
        <v>10</v>
      </c>
      <c r="ET25" s="1159">
        <v>10</v>
      </c>
      <c r="EU25" s="1159">
        <v>10</v>
      </c>
      <c r="EV25" s="1159">
        <v>10</v>
      </c>
      <c r="EW25" s="1159">
        <v>10</v>
      </c>
      <c r="EX25" s="1159">
        <v>10</v>
      </c>
      <c r="EY25" s="1159">
        <v>10</v>
      </c>
      <c r="EZ25" s="1159">
        <v>10</v>
      </c>
      <c r="FA25" s="1159">
        <v>10</v>
      </c>
      <c r="FB25" s="1159">
        <v>10</v>
      </c>
      <c r="FC25" s="1159">
        <v>10</v>
      </c>
      <c r="FD25" s="1159">
        <v>10</v>
      </c>
      <c r="FE25" s="1159">
        <v>10</v>
      </c>
      <c r="FF25" s="1159">
        <v>10</v>
      </c>
      <c r="FG25" s="1159">
        <v>10</v>
      </c>
      <c r="FH25" s="1159">
        <v>10</v>
      </c>
      <c r="FI25" s="1159">
        <v>10</v>
      </c>
      <c r="FJ25" s="1159">
        <v>10</v>
      </c>
      <c r="FK25" s="1159">
        <v>10</v>
      </c>
      <c r="FL25" s="267">
        <v>10</v>
      </c>
      <c r="FM25" s="268">
        <v>10</v>
      </c>
      <c r="FN25" s="1159">
        <v>10</v>
      </c>
      <c r="FO25" s="1159">
        <v>10</v>
      </c>
      <c r="FP25" s="1159">
        <v>10</v>
      </c>
      <c r="FQ25" s="1159"/>
      <c r="FR25" s="1159"/>
      <c r="FS25" s="1159"/>
      <c r="FT25" s="1159"/>
      <c r="FU25" s="1159"/>
      <c r="FV25" s="1159"/>
      <c r="FW25" s="1159"/>
      <c r="FX25" s="1159"/>
      <c r="FY25" s="1159"/>
      <c r="FZ25" s="1159"/>
      <c r="GA25" s="1159"/>
      <c r="GB25" s="1159"/>
      <c r="GC25" s="1159"/>
      <c r="GD25" s="1159"/>
      <c r="GE25" s="1159"/>
      <c r="GF25" s="1159"/>
      <c r="GG25" s="1159"/>
      <c r="GH25" s="1159"/>
      <c r="GI25" s="1159"/>
      <c r="GJ25" s="1159"/>
      <c r="GK25" s="1159"/>
      <c r="GL25" s="1159"/>
      <c r="GM25" s="1159"/>
      <c r="GN25" s="1159"/>
      <c r="GO25" s="1159"/>
      <c r="GP25" s="267"/>
      <c r="GQ25" s="268"/>
      <c r="GR25" s="1159"/>
      <c r="GS25" s="1159">
        <v>10</v>
      </c>
      <c r="GT25" s="1159">
        <v>10</v>
      </c>
      <c r="GU25" s="1159">
        <v>10</v>
      </c>
      <c r="GV25" s="1159">
        <v>10</v>
      </c>
      <c r="GW25" s="1159">
        <v>10</v>
      </c>
      <c r="GX25" s="1159">
        <v>10</v>
      </c>
      <c r="GY25" s="1159">
        <v>10</v>
      </c>
      <c r="GZ25" s="1159">
        <v>10</v>
      </c>
      <c r="HA25" s="1159">
        <v>10</v>
      </c>
      <c r="HB25" s="1159">
        <v>10</v>
      </c>
      <c r="HC25" s="1159">
        <v>10</v>
      </c>
      <c r="HD25" s="1159">
        <v>10</v>
      </c>
      <c r="HE25" s="1159">
        <v>10</v>
      </c>
      <c r="HF25" s="1159">
        <v>10</v>
      </c>
      <c r="HG25" s="1159">
        <v>10</v>
      </c>
      <c r="HH25" s="1159">
        <v>10</v>
      </c>
      <c r="HI25" s="1159">
        <v>10</v>
      </c>
      <c r="HJ25" s="1159">
        <v>10</v>
      </c>
      <c r="HK25" s="1159">
        <v>10</v>
      </c>
      <c r="HL25" s="1159">
        <v>10</v>
      </c>
      <c r="HM25" s="1159">
        <v>10</v>
      </c>
      <c r="HN25" s="1159">
        <v>10</v>
      </c>
      <c r="HO25" s="1159">
        <v>10</v>
      </c>
      <c r="HP25" s="1159">
        <v>10</v>
      </c>
      <c r="HQ25" s="1159">
        <v>10</v>
      </c>
      <c r="HR25" s="1159">
        <v>10</v>
      </c>
      <c r="HS25" s="1159">
        <v>10</v>
      </c>
      <c r="HT25" s="1159">
        <v>10</v>
      </c>
      <c r="HU25" s="267"/>
      <c r="HV25" s="268"/>
      <c r="HW25" s="1159"/>
      <c r="HX25" s="1159"/>
      <c r="HY25" s="1159"/>
      <c r="HZ25" s="1159"/>
      <c r="IA25" s="1159"/>
      <c r="IB25" s="1159"/>
      <c r="IC25" s="1159"/>
      <c r="ID25" s="1159"/>
      <c r="IE25" s="1159"/>
      <c r="IF25" s="1159"/>
      <c r="IG25" s="1159"/>
      <c r="IH25" s="1159"/>
      <c r="II25" s="1159"/>
      <c r="IJ25" s="1159"/>
      <c r="IK25" s="1183"/>
      <c r="IL25" s="1183"/>
      <c r="IM25" s="1183"/>
      <c r="IN25" s="1159"/>
      <c r="IO25" s="1159"/>
      <c r="IP25" s="1159"/>
      <c r="IQ25" s="1159"/>
      <c r="IR25" s="1159"/>
      <c r="IS25" s="1159"/>
      <c r="IT25" s="1159"/>
      <c r="IU25" s="1159"/>
      <c r="IV25" s="1159"/>
      <c r="IW25" s="1159">
        <v>10</v>
      </c>
      <c r="IX25" s="1159">
        <v>10</v>
      </c>
      <c r="IY25" s="1159">
        <v>10</v>
      </c>
      <c r="IZ25" s="267">
        <v>10</v>
      </c>
      <c r="JA25" s="268">
        <v>10</v>
      </c>
      <c r="JB25" s="1159">
        <v>10</v>
      </c>
      <c r="JC25" s="1159">
        <v>10</v>
      </c>
      <c r="JD25" s="1159">
        <v>10</v>
      </c>
      <c r="JE25" s="1159">
        <v>10</v>
      </c>
      <c r="JF25" s="1159">
        <v>10</v>
      </c>
      <c r="JG25" s="1159">
        <v>10</v>
      </c>
      <c r="JH25" s="1159">
        <v>10</v>
      </c>
      <c r="JI25" s="1159">
        <v>10</v>
      </c>
      <c r="JJ25" s="1159">
        <v>10</v>
      </c>
      <c r="JK25" s="1159">
        <v>10</v>
      </c>
      <c r="JL25" s="1159">
        <v>10</v>
      </c>
      <c r="JM25" s="1159">
        <v>10</v>
      </c>
      <c r="JN25" s="1159">
        <v>10</v>
      </c>
      <c r="JO25" s="1159">
        <v>10</v>
      </c>
      <c r="JP25" s="1159">
        <v>10</v>
      </c>
      <c r="JQ25" s="1159">
        <v>10</v>
      </c>
      <c r="JR25" s="1159">
        <v>10</v>
      </c>
      <c r="JS25" s="1159">
        <v>10</v>
      </c>
      <c r="JT25" s="1159">
        <v>10</v>
      </c>
      <c r="JU25" s="1159">
        <v>10</v>
      </c>
      <c r="JV25" s="1159">
        <v>10</v>
      </c>
      <c r="JW25" s="1159">
        <v>10</v>
      </c>
      <c r="JX25" s="1159">
        <v>10</v>
      </c>
      <c r="JY25" s="1159"/>
      <c r="JZ25" s="1159"/>
      <c r="KA25" s="1159"/>
      <c r="KB25" s="1159"/>
      <c r="KC25" s="1159"/>
      <c r="KD25" s="267"/>
      <c r="KE25" s="268"/>
      <c r="KF25" s="1159"/>
      <c r="KG25" s="1159"/>
      <c r="KH25" s="1159"/>
      <c r="KI25" s="1159"/>
      <c r="KJ25" s="1159"/>
      <c r="KK25" s="1159"/>
      <c r="KL25" s="1159"/>
      <c r="KM25" s="1159"/>
      <c r="KN25" s="1159"/>
      <c r="KO25" s="1159"/>
      <c r="KP25" s="1159"/>
      <c r="KQ25" s="1159"/>
      <c r="KR25" s="1159"/>
      <c r="KS25" s="1159"/>
      <c r="KT25" s="1159"/>
      <c r="KU25" s="1159"/>
      <c r="KV25" s="1159"/>
      <c r="KW25" s="1159"/>
      <c r="KX25" s="1159"/>
      <c r="KY25" s="1159"/>
      <c r="KZ25" s="1159"/>
      <c r="LA25" s="1159">
        <v>10</v>
      </c>
      <c r="LB25" s="1159">
        <v>10</v>
      </c>
      <c r="LC25" s="1159">
        <v>10</v>
      </c>
      <c r="LD25" s="1159">
        <v>10</v>
      </c>
      <c r="LE25" s="1159">
        <v>10</v>
      </c>
      <c r="LF25" s="1159">
        <v>10</v>
      </c>
      <c r="LG25" s="1159">
        <v>10</v>
      </c>
      <c r="LH25" s="1159">
        <v>10</v>
      </c>
      <c r="LI25" s="267">
        <v>10</v>
      </c>
      <c r="LJ25" s="268">
        <v>10</v>
      </c>
      <c r="LK25" s="1159">
        <v>10</v>
      </c>
      <c r="LL25" s="1159">
        <v>10</v>
      </c>
      <c r="LM25" s="1159">
        <v>10</v>
      </c>
      <c r="LN25" s="1159">
        <v>10</v>
      </c>
      <c r="LO25" s="1159">
        <v>10</v>
      </c>
      <c r="LP25" s="1159">
        <v>10</v>
      </c>
      <c r="LQ25" s="1159">
        <v>10</v>
      </c>
      <c r="LR25" s="1159">
        <v>10</v>
      </c>
      <c r="LS25" s="1159">
        <v>10</v>
      </c>
      <c r="LT25" s="1159">
        <v>10</v>
      </c>
      <c r="LU25" s="1159">
        <v>10</v>
      </c>
      <c r="LV25" s="1159">
        <v>10</v>
      </c>
      <c r="LW25" s="1159">
        <v>10</v>
      </c>
      <c r="LX25" s="1159">
        <v>10</v>
      </c>
      <c r="LY25" s="1159">
        <v>10</v>
      </c>
      <c r="LZ25" s="1159">
        <v>10</v>
      </c>
      <c r="MA25" s="1159">
        <v>10</v>
      </c>
      <c r="MB25" s="1159">
        <v>10</v>
      </c>
      <c r="MC25" s="1159"/>
      <c r="MD25" s="1159"/>
      <c r="ME25" s="1159"/>
      <c r="MF25" s="1159"/>
      <c r="MG25" s="1159"/>
      <c r="MH25" s="1159"/>
      <c r="MI25" s="1159"/>
      <c r="MJ25" s="1159"/>
      <c r="MK25" s="1159"/>
      <c r="ML25" s="1159"/>
      <c r="MM25" s="267"/>
      <c r="MN25" s="268"/>
      <c r="MO25" s="1159"/>
      <c r="MP25" s="1159"/>
      <c r="MQ25" s="1159"/>
      <c r="MR25" s="1159"/>
      <c r="MS25" s="1159"/>
      <c r="MT25" s="1159"/>
      <c r="MU25" s="1159"/>
      <c r="MV25" s="1159"/>
      <c r="MW25" s="1159"/>
      <c r="MX25" s="1159"/>
      <c r="MY25" s="1159"/>
      <c r="MZ25" s="1159"/>
      <c r="NA25" s="1159"/>
      <c r="NB25" s="1159"/>
      <c r="NC25" s="1159"/>
      <c r="ND25" s="1159"/>
      <c r="NE25" s="1159">
        <v>10</v>
      </c>
      <c r="NF25" s="1159">
        <v>10</v>
      </c>
      <c r="NG25" s="1159">
        <v>10</v>
      </c>
      <c r="NH25" s="1159">
        <v>10</v>
      </c>
      <c r="NI25" s="1159">
        <v>10</v>
      </c>
      <c r="NJ25" s="1159">
        <v>10</v>
      </c>
      <c r="NK25" s="1159">
        <v>10</v>
      </c>
      <c r="NL25" s="1159">
        <v>10</v>
      </c>
      <c r="NM25" s="1159">
        <v>10</v>
      </c>
      <c r="NN25" s="1159">
        <v>10</v>
      </c>
      <c r="NO25" s="1159">
        <v>10</v>
      </c>
      <c r="NP25" s="1159">
        <v>10</v>
      </c>
      <c r="NQ25" s="1159">
        <v>10</v>
      </c>
      <c r="NR25" s="267">
        <v>10</v>
      </c>
      <c r="NS25" s="1159">
        <f t="shared" si="1"/>
        <v>1800</v>
      </c>
      <c r="NT25" s="1159"/>
      <c r="NU25" s="1159"/>
      <c r="NV25" s="1159"/>
      <c r="NW25" s="1159"/>
      <c r="NX25" s="1159"/>
      <c r="NY25" s="1159"/>
      <c r="NZ25" s="1159"/>
      <c r="OA25" s="1159"/>
      <c r="OB25" s="1159"/>
      <c r="OC25" s="1159"/>
      <c r="OD25" s="1159"/>
      <c r="OE25" s="1159"/>
      <c r="OF25" s="1159"/>
      <c r="OG25" s="1159"/>
      <c r="OH25" s="1159"/>
      <c r="OI25" s="1159"/>
      <c r="OJ25" s="1159"/>
      <c r="OK25" s="1159"/>
      <c r="OL25" s="1159"/>
      <c r="OM25" s="1159"/>
      <c r="ON25" s="1159"/>
      <c r="OO25" s="1159"/>
      <c r="OP25" s="1159"/>
      <c r="OQ25" s="1159"/>
      <c r="OR25" s="1159"/>
      <c r="OS25" s="1159"/>
      <c r="OT25" s="1159"/>
      <c r="OU25" s="1159"/>
      <c r="OV25" s="1159"/>
      <c r="OW25"/>
    </row>
    <row r="26" spans="1:413" ht="15.75" x14ac:dyDescent="0.25">
      <c r="A26" s="1"/>
      <c r="B26" s="604" t="s">
        <v>97</v>
      </c>
      <c r="C26" s="604" t="str">
        <f t="shared" si="3"/>
        <v xml:space="preserve">Никитин </v>
      </c>
      <c r="D26" s="604"/>
      <c r="E26" s="604"/>
      <c r="F26" s="597" t="s">
        <v>82</v>
      </c>
      <c r="G26" s="605">
        <v>225</v>
      </c>
      <c r="H26" s="605" t="s">
        <v>352</v>
      </c>
      <c r="I26" s="593"/>
      <c r="J26" s="370"/>
      <c r="K26" s="2"/>
      <c r="L26" s="2"/>
      <c r="M26" s="367"/>
      <c r="N26" s="367"/>
      <c r="O26" s="367"/>
      <c r="P26" s="367"/>
      <c r="Q26" s="268"/>
      <c r="R26" s="1159"/>
      <c r="S26" s="1159"/>
      <c r="T26" s="1159"/>
      <c r="U26" s="1159"/>
      <c r="V26" s="1159"/>
      <c r="W26" s="1159"/>
      <c r="X26" s="1159"/>
      <c r="Y26" s="1159"/>
      <c r="Z26" s="1159">
        <v>10</v>
      </c>
      <c r="AA26" s="1159">
        <v>10</v>
      </c>
      <c r="AB26" s="1159">
        <v>10</v>
      </c>
      <c r="AC26" s="1159">
        <v>10</v>
      </c>
      <c r="AD26" s="1159">
        <v>10</v>
      </c>
      <c r="AE26" s="1159">
        <v>10</v>
      </c>
      <c r="AF26" s="1159">
        <v>10</v>
      </c>
      <c r="AG26" s="1159">
        <v>10</v>
      </c>
      <c r="AH26" s="1159">
        <v>10</v>
      </c>
      <c r="AI26" s="1159">
        <v>10</v>
      </c>
      <c r="AJ26" s="1159">
        <v>10</v>
      </c>
      <c r="AK26" s="1159">
        <v>10</v>
      </c>
      <c r="AL26" s="1159">
        <v>10</v>
      </c>
      <c r="AM26" s="1159">
        <v>10</v>
      </c>
      <c r="AN26" s="1159">
        <v>10</v>
      </c>
      <c r="AO26" s="1159">
        <v>10</v>
      </c>
      <c r="AP26" s="1159">
        <v>10</v>
      </c>
      <c r="AQ26" s="1159">
        <v>10</v>
      </c>
      <c r="AR26" s="1159">
        <v>10</v>
      </c>
      <c r="AS26" s="1159">
        <v>10</v>
      </c>
      <c r="AT26" s="1159">
        <v>10</v>
      </c>
      <c r="AU26" s="1159">
        <v>10</v>
      </c>
      <c r="AV26" s="268">
        <v>10</v>
      </c>
      <c r="AW26" s="1159">
        <v>10</v>
      </c>
      <c r="AX26" s="1159">
        <v>10</v>
      </c>
      <c r="AY26" s="1159">
        <v>10</v>
      </c>
      <c r="AZ26" s="1159">
        <v>10</v>
      </c>
      <c r="BA26" s="1159">
        <v>10</v>
      </c>
      <c r="BB26" s="1159"/>
      <c r="BC26" s="1159"/>
      <c r="BD26" s="1159"/>
      <c r="BE26" s="1159"/>
      <c r="BF26" s="1159"/>
      <c r="BG26" s="1159"/>
      <c r="BH26" s="1159"/>
      <c r="BI26" s="1159"/>
      <c r="BJ26" s="1159"/>
      <c r="BK26" s="1159"/>
      <c r="BL26" s="1159"/>
      <c r="BM26" s="1159"/>
      <c r="BN26" s="1159"/>
      <c r="BO26" s="1159"/>
      <c r="BP26" s="1159"/>
      <c r="BQ26" s="1159"/>
      <c r="BR26" s="1159"/>
      <c r="BS26" s="1159"/>
      <c r="BT26" s="1159"/>
      <c r="BU26" s="1159"/>
      <c r="BV26" s="1159"/>
      <c r="BW26" s="1159"/>
      <c r="BX26" s="267"/>
      <c r="BY26" s="268"/>
      <c r="BZ26" s="1159"/>
      <c r="CA26" s="1159"/>
      <c r="CB26" s="1159"/>
      <c r="CC26" s="1159"/>
      <c r="CD26" s="1159">
        <v>10</v>
      </c>
      <c r="CE26" s="1159">
        <v>10</v>
      </c>
      <c r="CF26" s="1159">
        <v>10</v>
      </c>
      <c r="CG26" s="1159">
        <v>10</v>
      </c>
      <c r="CH26" s="1159">
        <v>10</v>
      </c>
      <c r="CI26" s="1159">
        <v>10</v>
      </c>
      <c r="CJ26" s="1159">
        <v>10</v>
      </c>
      <c r="CK26" s="1159">
        <v>10</v>
      </c>
      <c r="CL26" s="1159">
        <v>10</v>
      </c>
      <c r="CM26" s="1159">
        <v>10</v>
      </c>
      <c r="CN26" s="1159">
        <v>10</v>
      </c>
      <c r="CO26" s="1159">
        <v>10</v>
      </c>
      <c r="CP26" s="1159">
        <v>10</v>
      </c>
      <c r="CQ26" s="1159">
        <v>10</v>
      </c>
      <c r="CR26" s="1159">
        <v>10</v>
      </c>
      <c r="CS26" s="1159">
        <v>10</v>
      </c>
      <c r="CT26" s="1159">
        <v>10</v>
      </c>
      <c r="CU26" s="1159">
        <v>10</v>
      </c>
      <c r="CV26" s="1159">
        <v>10</v>
      </c>
      <c r="CW26" s="1159">
        <v>10</v>
      </c>
      <c r="CX26" s="1159">
        <v>10</v>
      </c>
      <c r="CY26" s="1159">
        <v>10</v>
      </c>
      <c r="CZ26" s="1159">
        <v>10</v>
      </c>
      <c r="DA26" s="1159">
        <v>10</v>
      </c>
      <c r="DB26" s="1159">
        <v>10</v>
      </c>
      <c r="DC26" s="267">
        <v>10</v>
      </c>
      <c r="DD26" s="268">
        <v>10</v>
      </c>
      <c r="DE26" s="1159">
        <v>10</v>
      </c>
      <c r="DF26" s="1159"/>
      <c r="DG26" s="1159"/>
      <c r="DH26" s="1159"/>
      <c r="DI26" s="1159"/>
      <c r="DJ26" s="1159"/>
      <c r="DK26" s="1159"/>
      <c r="DL26" s="1159"/>
      <c r="DM26" s="1159"/>
      <c r="DN26" s="1159"/>
      <c r="DO26" s="1159"/>
      <c r="DP26" s="1159"/>
      <c r="DQ26" s="1159"/>
      <c r="DR26" s="1159"/>
      <c r="DS26" s="1159"/>
      <c r="DT26" s="1159"/>
      <c r="DU26" s="1159"/>
      <c r="DV26" s="1159"/>
      <c r="DW26" s="1159"/>
      <c r="DX26" s="1159"/>
      <c r="DY26" s="1159"/>
      <c r="DZ26" s="1159"/>
      <c r="EA26" s="1159"/>
      <c r="EB26" s="1159"/>
      <c r="EC26" s="1159"/>
      <c r="ED26" s="1159"/>
      <c r="EE26" s="1159"/>
      <c r="EF26" s="1159"/>
      <c r="EG26" s="267"/>
      <c r="EH26" s="268">
        <v>10</v>
      </c>
      <c r="EI26" s="1159">
        <v>10</v>
      </c>
      <c r="EJ26" s="1159">
        <v>10</v>
      </c>
      <c r="EK26" s="1159">
        <v>10</v>
      </c>
      <c r="EL26" s="1159">
        <v>10</v>
      </c>
      <c r="EM26" s="1159">
        <v>10</v>
      </c>
      <c r="EN26" s="1159">
        <v>10</v>
      </c>
      <c r="EO26" s="1159">
        <v>10</v>
      </c>
      <c r="EP26" s="1159">
        <v>10</v>
      </c>
      <c r="EQ26" s="1159">
        <v>10</v>
      </c>
      <c r="ER26" s="1159">
        <v>10</v>
      </c>
      <c r="ES26" s="1159">
        <v>10</v>
      </c>
      <c r="ET26" s="1159">
        <v>10</v>
      </c>
      <c r="EU26" s="1159">
        <v>10</v>
      </c>
      <c r="EV26" s="1159">
        <v>10</v>
      </c>
      <c r="EW26" s="1159">
        <v>10</v>
      </c>
      <c r="EX26" s="1159">
        <v>10</v>
      </c>
      <c r="EY26" s="1159">
        <v>10</v>
      </c>
      <c r="EZ26" s="1159">
        <v>10</v>
      </c>
      <c r="FA26" s="1159">
        <v>10</v>
      </c>
      <c r="FB26" s="1159">
        <v>10</v>
      </c>
      <c r="FC26" s="1159">
        <v>10</v>
      </c>
      <c r="FD26" s="1159">
        <v>10</v>
      </c>
      <c r="FE26" s="1159">
        <v>10</v>
      </c>
      <c r="FF26" s="1159">
        <v>10</v>
      </c>
      <c r="FG26" s="1159">
        <v>10</v>
      </c>
      <c r="FH26" s="1159">
        <v>10</v>
      </c>
      <c r="FI26" s="1159">
        <v>10</v>
      </c>
      <c r="FJ26" s="1159"/>
      <c r="FK26" s="1159"/>
      <c r="FL26" s="267"/>
      <c r="FM26" s="268"/>
      <c r="FN26" s="1159"/>
      <c r="FO26" s="1159"/>
      <c r="FP26" s="1159"/>
      <c r="FQ26" s="1159"/>
      <c r="FR26" s="1159"/>
      <c r="FS26" s="1159"/>
      <c r="FT26" s="1159"/>
      <c r="FU26" s="1159"/>
      <c r="FV26" s="1159"/>
      <c r="FW26" s="1159"/>
      <c r="FX26" s="1159"/>
      <c r="FY26" s="1159"/>
      <c r="FZ26" s="1159"/>
      <c r="GA26" s="1159"/>
      <c r="GB26" s="1159"/>
      <c r="GC26" s="1159"/>
      <c r="GD26" s="1159"/>
      <c r="GE26" s="1159"/>
      <c r="GF26" s="1159"/>
      <c r="GG26" s="1159"/>
      <c r="GH26" s="1159"/>
      <c r="GI26" s="1159"/>
      <c r="GJ26" s="1159"/>
      <c r="GK26" s="1159"/>
      <c r="GL26" s="1159">
        <v>10</v>
      </c>
      <c r="GM26" s="1159">
        <v>10</v>
      </c>
      <c r="GN26" s="1159">
        <v>10</v>
      </c>
      <c r="GO26" s="1159">
        <v>10</v>
      </c>
      <c r="GP26" s="267">
        <v>10</v>
      </c>
      <c r="GQ26" s="268">
        <v>10</v>
      </c>
      <c r="GR26" s="1159">
        <v>10</v>
      </c>
      <c r="GS26" s="1159">
        <v>10</v>
      </c>
      <c r="GT26" s="1159">
        <v>10</v>
      </c>
      <c r="GU26" s="1159">
        <v>10</v>
      </c>
      <c r="GV26" s="1159">
        <v>10</v>
      </c>
      <c r="GW26" s="1159">
        <v>10</v>
      </c>
      <c r="GX26" s="1159">
        <v>10</v>
      </c>
      <c r="GY26" s="1159">
        <v>10</v>
      </c>
      <c r="GZ26" s="1159">
        <v>10</v>
      </c>
      <c r="HA26" s="1159">
        <v>10</v>
      </c>
      <c r="HB26" s="1159">
        <v>10</v>
      </c>
      <c r="HC26" s="1159">
        <v>10</v>
      </c>
      <c r="HD26" s="1159">
        <v>10</v>
      </c>
      <c r="HE26" s="1159">
        <v>10</v>
      </c>
      <c r="HF26" s="1159">
        <v>10</v>
      </c>
      <c r="HG26" s="1159">
        <v>10</v>
      </c>
      <c r="HH26" s="1159">
        <v>10</v>
      </c>
      <c r="HI26" s="1159">
        <v>10</v>
      </c>
      <c r="HJ26" s="1159">
        <v>10</v>
      </c>
      <c r="HK26" s="1159">
        <v>10</v>
      </c>
      <c r="HL26" s="1159">
        <v>10</v>
      </c>
      <c r="HM26" s="1159">
        <v>10</v>
      </c>
      <c r="HN26" s="1159"/>
      <c r="HO26" s="1159"/>
      <c r="HP26" s="1159"/>
      <c r="HQ26" s="1159"/>
      <c r="HR26" s="1159"/>
      <c r="HS26" s="1159"/>
      <c r="HT26" s="1159"/>
      <c r="HU26" s="267"/>
      <c r="HV26" s="268"/>
      <c r="HW26" s="1159"/>
      <c r="HX26" s="1159"/>
      <c r="HY26" s="1159"/>
      <c r="HZ26" s="1159"/>
      <c r="IA26" s="1159"/>
      <c r="IB26" s="1159"/>
      <c r="IC26" s="1159"/>
      <c r="ID26" s="1159"/>
      <c r="IE26" s="1159"/>
      <c r="IF26" s="1159"/>
      <c r="IG26" s="1159"/>
      <c r="IH26" s="1159"/>
      <c r="II26" s="1159"/>
      <c r="IJ26" s="1159"/>
      <c r="IK26" s="1159"/>
      <c r="IL26" s="1159"/>
      <c r="IM26" s="1159"/>
      <c r="IN26" s="1159"/>
      <c r="IO26" s="1159"/>
      <c r="IP26" s="1159">
        <v>10</v>
      </c>
      <c r="IQ26" s="1159">
        <v>10</v>
      </c>
      <c r="IR26" s="1159">
        <v>10</v>
      </c>
      <c r="IS26" s="1159">
        <v>10</v>
      </c>
      <c r="IT26" s="1159">
        <v>10</v>
      </c>
      <c r="IU26" s="1159">
        <v>10</v>
      </c>
      <c r="IV26" s="1159">
        <v>10</v>
      </c>
      <c r="IW26" s="1159">
        <v>10</v>
      </c>
      <c r="IX26" s="1159">
        <v>10</v>
      </c>
      <c r="IY26" s="1159">
        <v>10</v>
      </c>
      <c r="IZ26" s="267">
        <v>10</v>
      </c>
      <c r="JA26" s="268">
        <v>10</v>
      </c>
      <c r="JB26" s="1159">
        <v>10</v>
      </c>
      <c r="JC26" s="1159">
        <v>10</v>
      </c>
      <c r="JD26" s="1159">
        <v>10</v>
      </c>
      <c r="JE26" s="1159">
        <v>10</v>
      </c>
      <c r="JF26" s="1159">
        <v>10</v>
      </c>
      <c r="JG26" s="1159">
        <v>10</v>
      </c>
      <c r="JH26" s="1159">
        <v>10</v>
      </c>
      <c r="JI26" s="1159">
        <v>10</v>
      </c>
      <c r="JJ26" s="1159">
        <v>10</v>
      </c>
      <c r="JK26" s="1159">
        <v>10</v>
      </c>
      <c r="JL26" s="1159">
        <v>10</v>
      </c>
      <c r="JM26" s="1159">
        <v>10</v>
      </c>
      <c r="JN26" s="1159">
        <v>10</v>
      </c>
      <c r="JO26" s="1159">
        <v>10</v>
      </c>
      <c r="JP26" s="1159">
        <v>10</v>
      </c>
      <c r="JQ26" s="1159">
        <v>10</v>
      </c>
      <c r="JR26" s="1159"/>
      <c r="JS26" s="1159"/>
      <c r="JT26" s="1159"/>
      <c r="JU26" s="1159"/>
      <c r="JV26" s="1159"/>
      <c r="JW26" s="1159"/>
      <c r="JX26" s="1159"/>
      <c r="JY26" s="1159"/>
      <c r="JZ26" s="1159"/>
      <c r="KA26" s="1159"/>
      <c r="KB26" s="1159"/>
      <c r="KC26" s="1159"/>
      <c r="KD26" s="267"/>
      <c r="KE26" s="268"/>
      <c r="KF26" s="1159"/>
      <c r="KG26" s="1159"/>
      <c r="KH26" s="1159"/>
      <c r="KI26" s="1159"/>
      <c r="KJ26" s="1159"/>
      <c r="KK26" s="1159"/>
      <c r="KL26" s="1159"/>
      <c r="KM26" s="1159"/>
      <c r="KN26" s="1159"/>
      <c r="KO26" s="1159"/>
      <c r="KP26" s="1159"/>
      <c r="KQ26" s="1159"/>
      <c r="KR26" s="1159"/>
      <c r="KS26" s="1159"/>
      <c r="KT26" s="1159">
        <v>10</v>
      </c>
      <c r="KU26" s="1159">
        <v>10</v>
      </c>
      <c r="KV26" s="1159">
        <v>10</v>
      </c>
      <c r="KW26" s="1159">
        <v>10</v>
      </c>
      <c r="KX26" s="1159">
        <v>10</v>
      </c>
      <c r="KY26" s="1159">
        <v>10</v>
      </c>
      <c r="KZ26" s="1159">
        <v>10</v>
      </c>
      <c r="LA26" s="1159">
        <v>10</v>
      </c>
      <c r="LB26" s="1159">
        <v>10</v>
      </c>
      <c r="LC26" s="1159">
        <v>10</v>
      </c>
      <c r="LD26" s="1159">
        <v>10</v>
      </c>
      <c r="LE26" s="1159">
        <v>10</v>
      </c>
      <c r="LF26" s="1159">
        <v>10</v>
      </c>
      <c r="LG26" s="1159">
        <v>10</v>
      </c>
      <c r="LH26" s="1159">
        <v>10</v>
      </c>
      <c r="LI26" s="267">
        <v>10</v>
      </c>
      <c r="LJ26" s="268">
        <v>10</v>
      </c>
      <c r="LK26" s="1159">
        <v>10</v>
      </c>
      <c r="LL26" s="1159">
        <v>10</v>
      </c>
      <c r="LM26" s="1159">
        <v>10</v>
      </c>
      <c r="LN26" s="1159">
        <v>10</v>
      </c>
      <c r="LO26" s="1159">
        <v>10</v>
      </c>
      <c r="LP26" s="1159">
        <v>10</v>
      </c>
      <c r="LQ26" s="1159">
        <v>10</v>
      </c>
      <c r="LR26" s="1159">
        <v>10</v>
      </c>
      <c r="LS26" s="1159">
        <v>10</v>
      </c>
      <c r="LT26" s="1159">
        <v>10</v>
      </c>
      <c r="LU26" s="1159">
        <v>10</v>
      </c>
      <c r="LV26" s="1159"/>
      <c r="LW26" s="1159"/>
      <c r="LX26" s="1159"/>
      <c r="LY26" s="1159"/>
      <c r="LZ26" s="1159"/>
      <c r="MA26" s="1159"/>
      <c r="MB26" s="1159"/>
      <c r="MC26" s="1159"/>
      <c r="MD26" s="1159"/>
      <c r="ME26" s="1159"/>
      <c r="MF26" s="1159"/>
      <c r="MG26" s="1159"/>
      <c r="MH26" s="1159"/>
      <c r="MI26" s="1159"/>
      <c r="MJ26" s="1159"/>
      <c r="MK26" s="1159"/>
      <c r="ML26" s="1159"/>
      <c r="MM26" s="267"/>
      <c r="MN26" s="268"/>
      <c r="MO26" s="1159"/>
      <c r="MP26" s="1159"/>
      <c r="MQ26" s="1159"/>
      <c r="MR26" s="1159"/>
      <c r="MS26" s="1159"/>
      <c r="MT26" s="1159"/>
      <c r="MU26" s="1159"/>
      <c r="MV26" s="1159"/>
      <c r="MW26" s="1159"/>
      <c r="MX26" s="1159">
        <v>10</v>
      </c>
      <c r="MY26" s="1159">
        <v>10</v>
      </c>
      <c r="MZ26" s="1159">
        <v>10</v>
      </c>
      <c r="NA26" s="1159">
        <v>10</v>
      </c>
      <c r="NB26" s="1159">
        <v>10</v>
      </c>
      <c r="NC26" s="1159">
        <v>10</v>
      </c>
      <c r="ND26" s="1159">
        <v>10</v>
      </c>
      <c r="NE26" s="1159">
        <v>10</v>
      </c>
      <c r="NF26" s="1159">
        <v>10</v>
      </c>
      <c r="NG26" s="1159">
        <v>10</v>
      </c>
      <c r="NH26" s="1159">
        <v>10</v>
      </c>
      <c r="NI26" s="1159">
        <v>10</v>
      </c>
      <c r="NJ26" s="1159">
        <v>10</v>
      </c>
      <c r="NK26" s="1159">
        <v>10</v>
      </c>
      <c r="NL26" s="1159">
        <v>10</v>
      </c>
      <c r="NM26" s="1159">
        <v>10</v>
      </c>
      <c r="NN26" s="1159">
        <v>10</v>
      </c>
      <c r="NO26" s="1159">
        <v>10</v>
      </c>
      <c r="NP26" s="1159">
        <v>10</v>
      </c>
      <c r="NQ26" s="1159">
        <v>10</v>
      </c>
      <c r="NR26" s="267">
        <v>10</v>
      </c>
      <c r="NS26" s="1159">
        <f t="shared" si="1"/>
        <v>1870</v>
      </c>
      <c r="NT26" s="1159"/>
      <c r="NU26" s="1159"/>
      <c r="NV26" s="1159"/>
      <c r="NW26" s="1159"/>
      <c r="NX26" s="1159"/>
      <c r="NY26" s="1159"/>
      <c r="NZ26" s="1159"/>
      <c r="OA26" s="1159"/>
      <c r="OB26" s="1159"/>
      <c r="OC26" s="1159"/>
      <c r="OD26" s="1159"/>
      <c r="OE26" s="1159"/>
      <c r="OF26" s="1159"/>
      <c r="OG26" s="1159"/>
      <c r="OH26" s="1159"/>
      <c r="OI26" s="1159"/>
      <c r="OJ26" s="1159"/>
      <c r="OK26" s="1159"/>
      <c r="OL26" s="1159"/>
      <c r="OM26" s="1159"/>
      <c r="ON26" s="1159"/>
      <c r="OO26" s="1159"/>
      <c r="OP26" s="1159"/>
      <c r="OQ26" s="1159"/>
      <c r="OR26" s="1159"/>
      <c r="OS26" s="1159"/>
      <c r="OT26" s="1159"/>
      <c r="OU26" s="1159"/>
      <c r="OV26" s="1159"/>
      <c r="OW26"/>
    </row>
    <row r="27" spans="1:413" ht="16.5" thickBot="1" x14ac:dyDescent="0.3">
      <c r="A27" s="1"/>
      <c r="B27" s="604" t="s">
        <v>96</v>
      </c>
      <c r="C27" s="604" t="str">
        <f t="shared" si="3"/>
        <v xml:space="preserve">Никитин </v>
      </c>
      <c r="D27" s="604"/>
      <c r="E27" s="604"/>
      <c r="F27" s="597" t="s">
        <v>82</v>
      </c>
      <c r="G27" s="605">
        <v>225</v>
      </c>
      <c r="H27" s="605" t="s">
        <v>353</v>
      </c>
      <c r="I27" s="593"/>
      <c r="J27" s="370"/>
      <c r="K27" s="2"/>
      <c r="L27" s="2"/>
      <c r="M27" s="367"/>
      <c r="N27" s="367"/>
      <c r="O27" s="367"/>
      <c r="P27" s="367"/>
      <c r="Q27" s="391">
        <v>10</v>
      </c>
      <c r="R27" s="392">
        <v>10</v>
      </c>
      <c r="S27" s="392">
        <v>10</v>
      </c>
      <c r="T27" s="392">
        <v>10</v>
      </c>
      <c r="U27" s="392">
        <v>10</v>
      </c>
      <c r="V27" s="392">
        <v>10</v>
      </c>
      <c r="W27" s="392">
        <v>10</v>
      </c>
      <c r="X27" s="392">
        <v>10</v>
      </c>
      <c r="Y27" s="392">
        <v>10</v>
      </c>
      <c r="Z27" s="392"/>
      <c r="AA27" s="392"/>
      <c r="AB27" s="392"/>
      <c r="AC27" s="392"/>
      <c r="AD27" s="392"/>
      <c r="AE27" s="392"/>
      <c r="AF27" s="392"/>
      <c r="AG27" s="392"/>
      <c r="AH27" s="392"/>
      <c r="AI27" s="392"/>
      <c r="AJ27" s="392"/>
      <c r="AK27" s="392"/>
      <c r="AL27" s="392"/>
      <c r="AM27" s="392"/>
      <c r="AN27" s="392"/>
      <c r="AO27" s="392"/>
      <c r="AP27" s="392"/>
      <c r="AQ27" s="392"/>
      <c r="AR27" s="392"/>
      <c r="AS27" s="392"/>
      <c r="AT27" s="392"/>
      <c r="AU27" s="392"/>
      <c r="AV27" s="391"/>
      <c r="AW27" s="392"/>
      <c r="AX27" s="392"/>
      <c r="AY27" s="392"/>
      <c r="AZ27" s="392"/>
      <c r="BA27" s="1175"/>
      <c r="BB27" s="392">
        <v>10</v>
      </c>
      <c r="BC27" s="392">
        <v>10</v>
      </c>
      <c r="BD27" s="392">
        <v>10</v>
      </c>
      <c r="BE27" s="392">
        <v>10</v>
      </c>
      <c r="BF27" s="392">
        <v>10</v>
      </c>
      <c r="BG27" s="392">
        <v>10</v>
      </c>
      <c r="BH27" s="392">
        <v>10</v>
      </c>
      <c r="BI27" s="392">
        <v>10</v>
      </c>
      <c r="BJ27" s="392">
        <v>10</v>
      </c>
      <c r="BK27" s="392">
        <v>10</v>
      </c>
      <c r="BL27" s="392">
        <v>10</v>
      </c>
      <c r="BM27" s="392">
        <v>10</v>
      </c>
      <c r="BN27" s="392">
        <v>10</v>
      </c>
      <c r="BO27" s="392">
        <v>10</v>
      </c>
      <c r="BP27" s="392">
        <v>10</v>
      </c>
      <c r="BQ27" s="392">
        <v>10</v>
      </c>
      <c r="BR27" s="392">
        <v>10</v>
      </c>
      <c r="BS27" s="392">
        <v>10</v>
      </c>
      <c r="BT27" s="392">
        <v>10</v>
      </c>
      <c r="BU27" s="392">
        <v>10</v>
      </c>
      <c r="BV27" s="392">
        <v>10</v>
      </c>
      <c r="BW27" s="392">
        <v>10</v>
      </c>
      <c r="BX27" s="686">
        <v>10</v>
      </c>
      <c r="BY27" s="391">
        <v>10</v>
      </c>
      <c r="BZ27" s="392">
        <v>10</v>
      </c>
      <c r="CA27" s="392">
        <v>10</v>
      </c>
      <c r="CB27" s="392">
        <v>10</v>
      </c>
      <c r="CC27" s="392">
        <v>10</v>
      </c>
      <c r="CD27" s="392"/>
      <c r="CE27" s="392"/>
      <c r="CF27" s="392"/>
      <c r="CG27" s="392"/>
      <c r="CH27" s="392"/>
      <c r="CI27" s="392"/>
      <c r="CJ27" s="392"/>
      <c r="CK27" s="392"/>
      <c r="CL27" s="392"/>
      <c r="CM27" s="392"/>
      <c r="CN27" s="392"/>
      <c r="CO27" s="392"/>
      <c r="CP27" s="392"/>
      <c r="CQ27" s="392"/>
      <c r="CR27" s="392"/>
      <c r="CS27" s="392"/>
      <c r="CT27" s="392"/>
      <c r="CU27" s="392"/>
      <c r="CV27" s="392"/>
      <c r="CW27" s="392"/>
      <c r="CX27" s="392"/>
      <c r="CY27" s="392"/>
      <c r="CZ27" s="392"/>
      <c r="DA27" s="392"/>
      <c r="DB27" s="392"/>
      <c r="DC27" s="686"/>
      <c r="DD27" s="391"/>
      <c r="DE27" s="392"/>
      <c r="DF27" s="392">
        <v>10</v>
      </c>
      <c r="DG27" s="392">
        <v>10</v>
      </c>
      <c r="DH27" s="392">
        <v>10</v>
      </c>
      <c r="DI27" s="392">
        <v>10</v>
      </c>
      <c r="DJ27" s="392">
        <v>10</v>
      </c>
      <c r="DK27" s="392">
        <v>10</v>
      </c>
      <c r="DL27" s="392">
        <v>10</v>
      </c>
      <c r="DM27" s="392">
        <v>10</v>
      </c>
      <c r="DN27" s="392">
        <v>10</v>
      </c>
      <c r="DO27" s="392">
        <v>10</v>
      </c>
      <c r="DP27" s="392">
        <v>10</v>
      </c>
      <c r="DQ27" s="392">
        <v>10</v>
      </c>
      <c r="DR27" s="392">
        <v>10</v>
      </c>
      <c r="DS27" s="392">
        <v>10</v>
      </c>
      <c r="DT27" s="392">
        <v>10</v>
      </c>
      <c r="DU27" s="392">
        <v>10</v>
      </c>
      <c r="DV27" s="392">
        <v>10</v>
      </c>
      <c r="DW27" s="392">
        <v>10</v>
      </c>
      <c r="DX27" s="392">
        <v>10</v>
      </c>
      <c r="DY27" s="392">
        <v>10</v>
      </c>
      <c r="DZ27" s="392">
        <v>10</v>
      </c>
      <c r="EA27" s="392">
        <v>10</v>
      </c>
      <c r="EB27" s="392">
        <v>10</v>
      </c>
      <c r="EC27" s="392">
        <v>10</v>
      </c>
      <c r="ED27" s="392">
        <v>10</v>
      </c>
      <c r="EE27" s="392">
        <v>10</v>
      </c>
      <c r="EF27" s="392">
        <v>10</v>
      </c>
      <c r="EG27" s="686">
        <v>10</v>
      </c>
      <c r="EH27" s="391"/>
      <c r="EI27" s="392"/>
      <c r="EJ27" s="392"/>
      <c r="EK27" s="392"/>
      <c r="EL27" s="392"/>
      <c r="EM27" s="392"/>
      <c r="EN27" s="392"/>
      <c r="EO27" s="392"/>
      <c r="EP27" s="392"/>
      <c r="EQ27" s="392"/>
      <c r="ER27" s="392"/>
      <c r="ES27" s="392"/>
      <c r="ET27" s="392"/>
      <c r="EU27" s="392"/>
      <c r="EV27" s="392"/>
      <c r="EW27" s="392"/>
      <c r="EX27" s="392"/>
      <c r="EY27" s="392"/>
      <c r="EZ27" s="392"/>
      <c r="FA27" s="392"/>
      <c r="FB27" s="392"/>
      <c r="FC27" s="392"/>
      <c r="FD27" s="392"/>
      <c r="FE27" s="392"/>
      <c r="FF27" s="392"/>
      <c r="FG27" s="392"/>
      <c r="FH27" s="392"/>
      <c r="FI27" s="392"/>
      <c r="FJ27" s="392">
        <v>10</v>
      </c>
      <c r="FK27" s="392">
        <v>10</v>
      </c>
      <c r="FL27" s="686">
        <v>10</v>
      </c>
      <c r="FM27" s="391">
        <v>10</v>
      </c>
      <c r="FN27" s="392">
        <v>10</v>
      </c>
      <c r="FO27" s="392">
        <v>10</v>
      </c>
      <c r="FP27" s="392">
        <v>10</v>
      </c>
      <c r="FQ27" s="392">
        <v>10</v>
      </c>
      <c r="FR27" s="392">
        <v>10</v>
      </c>
      <c r="FS27" s="392">
        <v>10</v>
      </c>
      <c r="FT27" s="392">
        <v>10</v>
      </c>
      <c r="FU27" s="392">
        <v>10</v>
      </c>
      <c r="FV27" s="392">
        <v>10</v>
      </c>
      <c r="FW27" s="392">
        <v>10</v>
      </c>
      <c r="FX27" s="392">
        <v>10</v>
      </c>
      <c r="FY27" s="392">
        <v>10</v>
      </c>
      <c r="FZ27" s="392">
        <v>10</v>
      </c>
      <c r="GA27" s="392">
        <v>10</v>
      </c>
      <c r="GB27" s="392">
        <v>10</v>
      </c>
      <c r="GC27" s="392">
        <v>10</v>
      </c>
      <c r="GD27" s="392">
        <v>10</v>
      </c>
      <c r="GE27" s="392">
        <v>10</v>
      </c>
      <c r="GF27" s="392">
        <v>10</v>
      </c>
      <c r="GG27" s="392">
        <v>10</v>
      </c>
      <c r="GH27" s="392">
        <v>10</v>
      </c>
      <c r="GI27" s="392">
        <v>10</v>
      </c>
      <c r="GJ27" s="392">
        <v>10</v>
      </c>
      <c r="GK27" s="392">
        <v>10</v>
      </c>
      <c r="GL27" s="392"/>
      <c r="GM27" s="392"/>
      <c r="GN27" s="392"/>
      <c r="GO27" s="392"/>
      <c r="GP27" s="686"/>
      <c r="GQ27" s="391"/>
      <c r="GR27" s="392"/>
      <c r="GS27" s="392"/>
      <c r="GT27" s="392"/>
      <c r="GU27" s="392"/>
      <c r="GV27" s="392"/>
      <c r="GW27" s="392"/>
      <c r="GX27" s="392"/>
      <c r="GY27" s="392"/>
      <c r="GZ27" s="392"/>
      <c r="HA27" s="392"/>
      <c r="HB27" s="392"/>
      <c r="HC27" s="392"/>
      <c r="HD27" s="392"/>
      <c r="HE27" s="392"/>
      <c r="HF27" s="392"/>
      <c r="HG27" s="392"/>
      <c r="HH27" s="392"/>
      <c r="HI27" s="392"/>
      <c r="HJ27" s="392"/>
      <c r="HK27" s="392"/>
      <c r="HL27" s="392"/>
      <c r="HM27" s="392"/>
      <c r="HN27" s="392">
        <v>10</v>
      </c>
      <c r="HO27" s="392">
        <v>10</v>
      </c>
      <c r="HP27" s="392">
        <v>10</v>
      </c>
      <c r="HQ27" s="392">
        <v>10</v>
      </c>
      <c r="HR27" s="392">
        <v>10</v>
      </c>
      <c r="HS27" s="392">
        <v>10</v>
      </c>
      <c r="HT27" s="392">
        <v>10</v>
      </c>
      <c r="HU27" s="686">
        <v>10</v>
      </c>
      <c r="HV27" s="391">
        <v>10</v>
      </c>
      <c r="HW27" s="392">
        <v>10</v>
      </c>
      <c r="HX27" s="392">
        <v>10</v>
      </c>
      <c r="HY27" s="392">
        <v>10</v>
      </c>
      <c r="HZ27" s="392">
        <v>10</v>
      </c>
      <c r="IA27" s="392">
        <v>10</v>
      </c>
      <c r="IB27" s="392">
        <v>10</v>
      </c>
      <c r="IC27" s="392">
        <v>10</v>
      </c>
      <c r="ID27" s="392">
        <v>10</v>
      </c>
      <c r="IE27" s="392">
        <v>10</v>
      </c>
      <c r="IF27" s="392">
        <v>10</v>
      </c>
      <c r="IG27" s="392">
        <v>10</v>
      </c>
      <c r="IH27" s="392">
        <v>10</v>
      </c>
      <c r="II27" s="392">
        <v>10</v>
      </c>
      <c r="IJ27" s="392">
        <v>10</v>
      </c>
      <c r="IK27" s="392">
        <v>10</v>
      </c>
      <c r="IL27" s="392">
        <v>10</v>
      </c>
      <c r="IM27" s="392">
        <v>10</v>
      </c>
      <c r="IN27" s="392">
        <v>10</v>
      </c>
      <c r="IO27" s="392">
        <v>10</v>
      </c>
      <c r="IP27" s="392"/>
      <c r="IQ27" s="392"/>
      <c r="IR27" s="392"/>
      <c r="IS27" s="392"/>
      <c r="IT27" s="392"/>
      <c r="IU27" s="392"/>
      <c r="IV27" s="392"/>
      <c r="IW27" s="392"/>
      <c r="IX27" s="392"/>
      <c r="IY27" s="392"/>
      <c r="IZ27" s="686"/>
      <c r="JA27" s="391"/>
      <c r="JB27" s="392"/>
      <c r="JC27" s="392"/>
      <c r="JD27" s="392"/>
      <c r="JE27" s="392"/>
      <c r="JF27" s="392"/>
      <c r="JG27" s="392"/>
      <c r="JH27" s="392"/>
      <c r="JI27" s="392"/>
      <c r="JJ27" s="392"/>
      <c r="JK27" s="392"/>
      <c r="JL27" s="392"/>
      <c r="JM27" s="392"/>
      <c r="JN27" s="392"/>
      <c r="JO27" s="392"/>
      <c r="JP27" s="392"/>
      <c r="JQ27" s="392"/>
      <c r="JR27" s="392">
        <v>10</v>
      </c>
      <c r="JS27" s="392">
        <v>10</v>
      </c>
      <c r="JT27" s="392">
        <v>10</v>
      </c>
      <c r="JU27" s="392">
        <v>10</v>
      </c>
      <c r="JV27" s="392">
        <v>10</v>
      </c>
      <c r="JW27" s="392">
        <v>10</v>
      </c>
      <c r="JX27" s="392">
        <v>10</v>
      </c>
      <c r="JY27" s="392">
        <v>10</v>
      </c>
      <c r="JZ27" s="392">
        <v>10</v>
      </c>
      <c r="KA27" s="392">
        <v>10</v>
      </c>
      <c r="KB27" s="392">
        <v>10</v>
      </c>
      <c r="KC27" s="392">
        <v>10</v>
      </c>
      <c r="KD27" s="686">
        <v>10</v>
      </c>
      <c r="KE27" s="391">
        <v>10</v>
      </c>
      <c r="KF27" s="392">
        <v>10</v>
      </c>
      <c r="KG27" s="392">
        <v>10</v>
      </c>
      <c r="KH27" s="392">
        <v>10</v>
      </c>
      <c r="KI27" s="392">
        <v>10</v>
      </c>
      <c r="KJ27" s="392">
        <v>10</v>
      </c>
      <c r="KK27" s="392">
        <v>10</v>
      </c>
      <c r="KL27" s="392">
        <v>10</v>
      </c>
      <c r="KM27" s="392">
        <v>10</v>
      </c>
      <c r="KN27" s="392">
        <v>10</v>
      </c>
      <c r="KO27" s="392">
        <v>10</v>
      </c>
      <c r="KP27" s="392">
        <v>10</v>
      </c>
      <c r="KQ27" s="392">
        <v>10</v>
      </c>
      <c r="KR27" s="392">
        <v>10</v>
      </c>
      <c r="KS27" s="392">
        <v>10</v>
      </c>
      <c r="KT27" s="392"/>
      <c r="KU27" s="392"/>
      <c r="KV27" s="392"/>
      <c r="KW27" s="392"/>
      <c r="KX27" s="392"/>
      <c r="KY27" s="392"/>
      <c r="KZ27" s="392"/>
      <c r="LA27" s="392"/>
      <c r="LB27" s="392"/>
      <c r="LC27" s="392"/>
      <c r="LD27" s="392"/>
      <c r="LE27" s="392"/>
      <c r="LF27" s="392"/>
      <c r="LG27" s="392"/>
      <c r="LH27" s="392"/>
      <c r="LI27" s="686"/>
      <c r="LJ27" s="391"/>
      <c r="LK27" s="392"/>
      <c r="LL27" s="392"/>
      <c r="LM27" s="392"/>
      <c r="LN27" s="392"/>
      <c r="LO27" s="392"/>
      <c r="LP27" s="392"/>
      <c r="LQ27" s="392"/>
      <c r="LR27" s="392"/>
      <c r="LS27" s="392"/>
      <c r="LT27" s="392"/>
      <c r="LU27" s="392"/>
      <c r="LV27" s="392">
        <v>10</v>
      </c>
      <c r="LW27" s="392">
        <v>10</v>
      </c>
      <c r="LX27" s="392">
        <v>10</v>
      </c>
      <c r="LY27" s="392">
        <v>10</v>
      </c>
      <c r="LZ27" s="392">
        <v>10</v>
      </c>
      <c r="MA27" s="392">
        <v>10</v>
      </c>
      <c r="MB27" s="392">
        <v>10</v>
      </c>
      <c r="MC27" s="392">
        <v>10</v>
      </c>
      <c r="MD27" s="392">
        <v>10</v>
      </c>
      <c r="ME27" s="392">
        <v>10</v>
      </c>
      <c r="MF27" s="392">
        <v>10</v>
      </c>
      <c r="MG27" s="392">
        <v>10</v>
      </c>
      <c r="MH27" s="392">
        <v>10</v>
      </c>
      <c r="MI27" s="392">
        <v>10</v>
      </c>
      <c r="MJ27" s="392">
        <v>10</v>
      </c>
      <c r="MK27" s="392">
        <v>10</v>
      </c>
      <c r="ML27" s="392">
        <v>10</v>
      </c>
      <c r="MM27" s="686">
        <v>10</v>
      </c>
      <c r="MN27" s="391">
        <v>10</v>
      </c>
      <c r="MO27" s="392">
        <v>10</v>
      </c>
      <c r="MP27" s="392">
        <v>10</v>
      </c>
      <c r="MQ27" s="392">
        <v>10</v>
      </c>
      <c r="MR27" s="392">
        <v>10</v>
      </c>
      <c r="MS27" s="392">
        <v>10</v>
      </c>
      <c r="MT27" s="392">
        <v>10</v>
      </c>
      <c r="MU27" s="392">
        <v>10</v>
      </c>
      <c r="MV27" s="392">
        <v>10</v>
      </c>
      <c r="MW27" s="392">
        <v>10</v>
      </c>
      <c r="MX27" s="392"/>
      <c r="MY27" s="392"/>
      <c r="MZ27" s="392"/>
      <c r="NA27" s="392"/>
      <c r="NB27" s="392"/>
      <c r="NC27" s="392"/>
      <c r="ND27" s="392"/>
      <c r="NE27" s="392"/>
      <c r="NF27" s="392"/>
      <c r="NG27" s="392"/>
      <c r="NH27" s="392"/>
      <c r="NI27" s="392"/>
      <c r="NJ27" s="392"/>
      <c r="NK27" s="392"/>
      <c r="NL27" s="392"/>
      <c r="NM27" s="392"/>
      <c r="NN27" s="392"/>
      <c r="NO27" s="392"/>
      <c r="NP27" s="392"/>
      <c r="NQ27" s="87"/>
      <c r="NR27" s="88"/>
      <c r="NS27" s="1159">
        <f t="shared" si="1"/>
        <v>1770</v>
      </c>
      <c r="NT27" s="1159"/>
      <c r="NU27" s="1159"/>
      <c r="NV27" s="1159"/>
      <c r="NW27" s="1159"/>
      <c r="NX27" s="1159"/>
      <c r="NY27" s="1159"/>
      <c r="NZ27" s="1159"/>
      <c r="OA27" s="1159"/>
      <c r="OB27" s="1159"/>
      <c r="OC27" s="1159"/>
      <c r="OD27" s="1159"/>
      <c r="OE27" s="1159"/>
      <c r="OF27" s="1159"/>
      <c r="OG27" s="1159"/>
      <c r="OH27" s="1159"/>
      <c r="OI27" s="1159"/>
      <c r="OJ27" s="1159"/>
      <c r="OK27" s="1159"/>
      <c r="OL27" s="1159"/>
      <c r="OM27" s="1159"/>
      <c r="ON27" s="1159"/>
      <c r="OO27" s="1159"/>
      <c r="OP27" s="1159"/>
      <c r="OQ27" s="1159"/>
      <c r="OR27" s="1159"/>
      <c r="OS27" s="1159"/>
      <c r="OT27" s="1159"/>
      <c r="OU27" s="1159"/>
      <c r="OV27" s="1159"/>
      <c r="OW27"/>
    </row>
    <row r="28" spans="1:413" ht="15.75" x14ac:dyDescent="0.25">
      <c r="A28" s="1"/>
      <c r="B28" s="606"/>
      <c r="C28" s="606"/>
      <c r="D28" s="604"/>
      <c r="E28" s="604"/>
      <c r="F28" s="966" t="s">
        <v>793</v>
      </c>
      <c r="G28" s="965">
        <f>COUNTIF(B4:B27,"&lt;&gt;Вакансия")</f>
        <v>22</v>
      </c>
      <c r="H28" s="607" t="s">
        <v>263</v>
      </c>
      <c r="I28" s="218"/>
      <c r="J28" s="218"/>
      <c r="K28" s="218"/>
      <c r="L28" s="218"/>
      <c r="M28" s="218"/>
      <c r="N28" s="218"/>
      <c r="O28" s="218"/>
      <c r="P28" s="218"/>
      <c r="Q28" s="177">
        <f>COUNT(Q4:Q27)-COUNTIF(Q4:Q27,"=0")</f>
        <v>10</v>
      </c>
      <c r="R28" s="177">
        <f t="shared" ref="R28:AU28" si="4">COUNT(R4:R27)-COUNTIF(R4:R27,"=0")</f>
        <v>10</v>
      </c>
      <c r="S28" s="177">
        <f t="shared" si="4"/>
        <v>14</v>
      </c>
      <c r="T28" s="177">
        <f t="shared" si="4"/>
        <v>10</v>
      </c>
      <c r="U28" s="177">
        <f t="shared" si="4"/>
        <v>10</v>
      </c>
      <c r="V28" s="177">
        <f t="shared" si="4"/>
        <v>10</v>
      </c>
      <c r="W28" s="177">
        <f t="shared" si="4"/>
        <v>10</v>
      </c>
      <c r="X28" s="177">
        <f t="shared" si="4"/>
        <v>10</v>
      </c>
      <c r="Y28" s="177">
        <f t="shared" si="4"/>
        <v>10</v>
      </c>
      <c r="Z28" s="177">
        <f t="shared" si="4"/>
        <v>13</v>
      </c>
      <c r="AA28" s="177">
        <f t="shared" si="4"/>
        <v>9</v>
      </c>
      <c r="AB28" s="177">
        <f t="shared" si="4"/>
        <v>9</v>
      </c>
      <c r="AC28" s="177">
        <f t="shared" si="4"/>
        <v>9</v>
      </c>
      <c r="AD28" s="177">
        <f t="shared" si="4"/>
        <v>9</v>
      </c>
      <c r="AE28" s="177">
        <f t="shared" si="4"/>
        <v>9</v>
      </c>
      <c r="AF28" s="177">
        <f t="shared" si="4"/>
        <v>9</v>
      </c>
      <c r="AG28" s="177">
        <f t="shared" si="4"/>
        <v>13</v>
      </c>
      <c r="AH28" s="177">
        <f t="shared" si="4"/>
        <v>9</v>
      </c>
      <c r="AI28" s="177">
        <f t="shared" si="4"/>
        <v>9</v>
      </c>
      <c r="AJ28" s="177">
        <f t="shared" si="4"/>
        <v>9</v>
      </c>
      <c r="AK28" s="177">
        <f t="shared" si="4"/>
        <v>9</v>
      </c>
      <c r="AL28" s="177">
        <f t="shared" si="4"/>
        <v>9</v>
      </c>
      <c r="AM28" s="177">
        <f t="shared" si="4"/>
        <v>9</v>
      </c>
      <c r="AN28" s="177">
        <f t="shared" si="4"/>
        <v>12</v>
      </c>
      <c r="AO28" s="177">
        <f t="shared" si="4"/>
        <v>9</v>
      </c>
      <c r="AP28" s="177">
        <f t="shared" si="4"/>
        <v>9</v>
      </c>
      <c r="AQ28" s="177">
        <f t="shared" si="4"/>
        <v>9</v>
      </c>
      <c r="AR28" s="177">
        <f t="shared" si="4"/>
        <v>9</v>
      </c>
      <c r="AS28" s="177">
        <f t="shared" si="4"/>
        <v>9</v>
      </c>
      <c r="AT28" s="177">
        <f t="shared" si="4"/>
        <v>9</v>
      </c>
      <c r="AU28" s="177">
        <f t="shared" si="4"/>
        <v>13</v>
      </c>
      <c r="AV28" s="177">
        <f t="shared" ref="AV28:BH28" si="5">COUNT(AU4:AU27)-COUNTIF(AU4:AU27,"=0")</f>
        <v>13</v>
      </c>
      <c r="AW28" s="177">
        <f t="shared" si="5"/>
        <v>9</v>
      </c>
      <c r="AX28" s="177">
        <f t="shared" si="5"/>
        <v>9</v>
      </c>
      <c r="AY28" s="177">
        <f t="shared" si="5"/>
        <v>9</v>
      </c>
      <c r="AZ28" s="177">
        <f t="shared" si="5"/>
        <v>9</v>
      </c>
      <c r="BA28" s="177">
        <f t="shared" si="5"/>
        <v>9</v>
      </c>
      <c r="BB28" s="177">
        <f t="shared" si="5"/>
        <v>9</v>
      </c>
      <c r="BC28" s="177">
        <f t="shared" si="5"/>
        <v>13</v>
      </c>
      <c r="BD28" s="177">
        <f t="shared" si="5"/>
        <v>10</v>
      </c>
      <c r="BE28" s="177">
        <f t="shared" si="5"/>
        <v>10</v>
      </c>
      <c r="BF28" s="177">
        <f t="shared" si="5"/>
        <v>10</v>
      </c>
      <c r="BG28" s="177">
        <f t="shared" si="5"/>
        <v>10</v>
      </c>
      <c r="BH28" s="177">
        <f t="shared" si="5"/>
        <v>10</v>
      </c>
      <c r="BI28" s="177">
        <f>COUNT(BH4:BH27)-COUNTIF(BH4:BH27,"=0")-COUNTIF(BH4:BH27,"ОТ")</f>
        <v>8</v>
      </c>
      <c r="BJ28" s="177">
        <f t="shared" ref="BJ28:CK28" si="6">COUNT(BI4:BI27)-COUNTIF(BI4:BI27,"=0")-COUNTIF(BI4:BI27,"ОТ")</f>
        <v>10</v>
      </c>
      <c r="BK28" s="177">
        <f t="shared" si="6"/>
        <v>6</v>
      </c>
      <c r="BL28" s="177">
        <f t="shared" si="6"/>
        <v>6</v>
      </c>
      <c r="BM28" s="177">
        <f t="shared" si="6"/>
        <v>6</v>
      </c>
      <c r="BN28" s="177">
        <f t="shared" si="6"/>
        <v>6</v>
      </c>
      <c r="BO28" s="177">
        <f t="shared" si="6"/>
        <v>6</v>
      </c>
      <c r="BP28" s="177">
        <f t="shared" si="6"/>
        <v>6</v>
      </c>
      <c r="BQ28" s="177">
        <f t="shared" si="6"/>
        <v>9</v>
      </c>
      <c r="BR28" s="177">
        <f t="shared" si="6"/>
        <v>5</v>
      </c>
      <c r="BS28" s="177">
        <f t="shared" si="6"/>
        <v>5</v>
      </c>
      <c r="BT28" s="177">
        <f t="shared" si="6"/>
        <v>5</v>
      </c>
      <c r="BU28" s="177">
        <f t="shared" si="6"/>
        <v>5</v>
      </c>
      <c r="BV28" s="177">
        <f t="shared" si="6"/>
        <v>5</v>
      </c>
      <c r="BW28" s="177">
        <f t="shared" si="6"/>
        <v>5</v>
      </c>
      <c r="BX28" s="177">
        <f t="shared" si="6"/>
        <v>9</v>
      </c>
      <c r="BY28" s="177">
        <f t="shared" si="6"/>
        <v>6</v>
      </c>
      <c r="BZ28" s="177">
        <f t="shared" si="6"/>
        <v>6</v>
      </c>
      <c r="CA28" s="177">
        <f t="shared" si="6"/>
        <v>6</v>
      </c>
      <c r="CB28" s="177">
        <f t="shared" si="6"/>
        <v>6</v>
      </c>
      <c r="CC28" s="177">
        <f t="shared" si="6"/>
        <v>6</v>
      </c>
      <c r="CD28" s="177">
        <f t="shared" si="6"/>
        <v>6</v>
      </c>
      <c r="CE28" s="177">
        <f t="shared" si="6"/>
        <v>9</v>
      </c>
      <c r="CF28" s="177">
        <f t="shared" si="6"/>
        <v>6</v>
      </c>
      <c r="CG28" s="177">
        <f t="shared" si="6"/>
        <v>6</v>
      </c>
      <c r="CH28" s="177">
        <f t="shared" si="6"/>
        <v>6</v>
      </c>
      <c r="CI28" s="177">
        <f t="shared" si="6"/>
        <v>6</v>
      </c>
      <c r="CJ28" s="177">
        <f t="shared" si="6"/>
        <v>6</v>
      </c>
      <c r="CK28" s="177">
        <f t="shared" si="6"/>
        <v>6</v>
      </c>
      <c r="CL28" s="177">
        <f t="shared" ref="CL28:DQ28" si="7">COUNT(CK4:CK27)-COUNTIF(CK4:CK27,"=0")</f>
        <v>12</v>
      </c>
      <c r="CM28" s="177">
        <f t="shared" si="7"/>
        <v>9</v>
      </c>
      <c r="CN28" s="177">
        <f t="shared" si="7"/>
        <v>9</v>
      </c>
      <c r="CO28" s="177">
        <f t="shared" si="7"/>
        <v>9</v>
      </c>
      <c r="CP28" s="177">
        <f t="shared" si="7"/>
        <v>9</v>
      </c>
      <c r="CQ28" s="177">
        <f t="shared" si="7"/>
        <v>9</v>
      </c>
      <c r="CR28" s="177">
        <f t="shared" si="7"/>
        <v>9</v>
      </c>
      <c r="CS28" s="177">
        <f t="shared" si="7"/>
        <v>13</v>
      </c>
      <c r="CT28" s="177">
        <f t="shared" si="7"/>
        <v>10</v>
      </c>
      <c r="CU28" s="177">
        <f t="shared" si="7"/>
        <v>10</v>
      </c>
      <c r="CV28" s="177">
        <f t="shared" si="7"/>
        <v>10</v>
      </c>
      <c r="CW28" s="177">
        <f t="shared" si="7"/>
        <v>10</v>
      </c>
      <c r="CX28" s="177">
        <f t="shared" si="7"/>
        <v>10</v>
      </c>
      <c r="CY28" s="177">
        <f t="shared" si="7"/>
        <v>10</v>
      </c>
      <c r="CZ28" s="177">
        <f t="shared" si="7"/>
        <v>13</v>
      </c>
      <c r="DA28" s="177">
        <f t="shared" si="7"/>
        <v>9</v>
      </c>
      <c r="DB28" s="177">
        <f t="shared" si="7"/>
        <v>9</v>
      </c>
      <c r="DC28" s="177">
        <f t="shared" si="7"/>
        <v>9</v>
      </c>
      <c r="DD28" s="177">
        <f t="shared" si="7"/>
        <v>9</v>
      </c>
      <c r="DE28" s="177">
        <f t="shared" si="7"/>
        <v>9</v>
      </c>
      <c r="DF28" s="177">
        <f t="shared" si="7"/>
        <v>9</v>
      </c>
      <c r="DG28" s="177">
        <f t="shared" si="7"/>
        <v>13</v>
      </c>
      <c r="DH28" s="177">
        <f t="shared" si="7"/>
        <v>9</v>
      </c>
      <c r="DI28" s="177">
        <f t="shared" si="7"/>
        <v>9</v>
      </c>
      <c r="DJ28" s="177">
        <f t="shared" si="7"/>
        <v>9</v>
      </c>
      <c r="DK28" s="177">
        <f t="shared" si="7"/>
        <v>9</v>
      </c>
      <c r="DL28" s="177">
        <f t="shared" si="7"/>
        <v>9</v>
      </c>
      <c r="DM28" s="177">
        <f t="shared" si="7"/>
        <v>9</v>
      </c>
      <c r="DN28" s="177">
        <f t="shared" si="7"/>
        <v>13</v>
      </c>
      <c r="DO28" s="177">
        <f t="shared" si="7"/>
        <v>10</v>
      </c>
      <c r="DP28" s="177">
        <f t="shared" si="7"/>
        <v>10</v>
      </c>
      <c r="DQ28" s="177">
        <f t="shared" si="7"/>
        <v>10</v>
      </c>
      <c r="DR28" s="177">
        <f t="shared" ref="DR28:EW28" si="8">COUNT(DQ4:DQ27)-COUNTIF(DQ4:DQ27,"=0")</f>
        <v>10</v>
      </c>
      <c r="DS28" s="177">
        <f t="shared" si="8"/>
        <v>10</v>
      </c>
      <c r="DT28" s="177">
        <f t="shared" si="8"/>
        <v>10</v>
      </c>
      <c r="DU28" s="177">
        <f t="shared" si="8"/>
        <v>14</v>
      </c>
      <c r="DV28" s="177">
        <f t="shared" si="8"/>
        <v>10</v>
      </c>
      <c r="DW28" s="177">
        <f t="shared" si="8"/>
        <v>10</v>
      </c>
      <c r="DX28" s="177">
        <f t="shared" si="8"/>
        <v>10</v>
      </c>
      <c r="DY28" s="177">
        <f t="shared" si="8"/>
        <v>10</v>
      </c>
      <c r="DZ28" s="177">
        <f t="shared" si="8"/>
        <v>10</v>
      </c>
      <c r="EA28" s="177">
        <f t="shared" si="8"/>
        <v>10</v>
      </c>
      <c r="EB28" s="177">
        <f t="shared" si="8"/>
        <v>12</v>
      </c>
      <c r="EC28" s="177">
        <f t="shared" si="8"/>
        <v>9</v>
      </c>
      <c r="ED28" s="177">
        <f t="shared" si="8"/>
        <v>9</v>
      </c>
      <c r="EE28" s="177">
        <f t="shared" si="8"/>
        <v>9</v>
      </c>
      <c r="EF28" s="177">
        <f t="shared" si="8"/>
        <v>9</v>
      </c>
      <c r="EG28" s="177">
        <f t="shared" si="8"/>
        <v>9</v>
      </c>
      <c r="EH28" s="177">
        <f t="shared" si="8"/>
        <v>9</v>
      </c>
      <c r="EI28" s="177">
        <f t="shared" si="8"/>
        <v>13</v>
      </c>
      <c r="EJ28" s="177">
        <f t="shared" si="8"/>
        <v>9</v>
      </c>
      <c r="EK28" s="177">
        <f t="shared" si="8"/>
        <v>9</v>
      </c>
      <c r="EL28" s="177">
        <f t="shared" si="8"/>
        <v>9</v>
      </c>
      <c r="EM28" s="177">
        <f t="shared" si="8"/>
        <v>9</v>
      </c>
      <c r="EN28" s="177">
        <f t="shared" si="8"/>
        <v>9</v>
      </c>
      <c r="EO28" s="177">
        <f t="shared" si="8"/>
        <v>9</v>
      </c>
      <c r="EP28" s="177">
        <f t="shared" si="8"/>
        <v>13</v>
      </c>
      <c r="EQ28" s="177">
        <f t="shared" si="8"/>
        <v>10</v>
      </c>
      <c r="ER28" s="177">
        <f t="shared" si="8"/>
        <v>10</v>
      </c>
      <c r="ES28" s="177">
        <f t="shared" si="8"/>
        <v>10</v>
      </c>
      <c r="ET28" s="177">
        <f t="shared" si="8"/>
        <v>10</v>
      </c>
      <c r="EU28" s="177">
        <f t="shared" si="8"/>
        <v>10</v>
      </c>
      <c r="EV28" s="177">
        <f t="shared" si="8"/>
        <v>10</v>
      </c>
      <c r="EW28" s="177">
        <f t="shared" si="8"/>
        <v>14</v>
      </c>
      <c r="EX28" s="177">
        <f t="shared" ref="EX28:GC28" si="9">COUNT(EW4:EW27)-COUNTIF(EW4:EW27,"=0")</f>
        <v>10</v>
      </c>
      <c r="EY28" s="177">
        <f t="shared" si="9"/>
        <v>10</v>
      </c>
      <c r="EZ28" s="177">
        <f t="shared" si="9"/>
        <v>10</v>
      </c>
      <c r="FA28" s="177">
        <f t="shared" si="9"/>
        <v>10</v>
      </c>
      <c r="FB28" s="177">
        <f t="shared" si="9"/>
        <v>10</v>
      </c>
      <c r="FC28" s="177">
        <f t="shared" si="9"/>
        <v>10</v>
      </c>
      <c r="FD28" s="177">
        <f t="shared" si="9"/>
        <v>14</v>
      </c>
      <c r="FE28" s="177">
        <f t="shared" si="9"/>
        <v>10</v>
      </c>
      <c r="FF28" s="177">
        <f t="shared" si="9"/>
        <v>10</v>
      </c>
      <c r="FG28" s="177">
        <f t="shared" si="9"/>
        <v>10</v>
      </c>
      <c r="FH28" s="177">
        <f t="shared" si="9"/>
        <v>10</v>
      </c>
      <c r="FI28" s="177">
        <f t="shared" si="9"/>
        <v>10</v>
      </c>
      <c r="FJ28" s="177">
        <f t="shared" si="9"/>
        <v>10</v>
      </c>
      <c r="FK28" s="177">
        <f t="shared" si="9"/>
        <v>14</v>
      </c>
      <c r="FL28" s="177">
        <f t="shared" si="9"/>
        <v>10</v>
      </c>
      <c r="FM28" s="177">
        <f t="shared" si="9"/>
        <v>10</v>
      </c>
      <c r="FN28" s="177">
        <f t="shared" si="9"/>
        <v>10</v>
      </c>
      <c r="FO28" s="177">
        <f t="shared" si="9"/>
        <v>10</v>
      </c>
      <c r="FP28" s="177">
        <f t="shared" si="9"/>
        <v>10</v>
      </c>
      <c r="FQ28" s="177">
        <f t="shared" si="9"/>
        <v>10</v>
      </c>
      <c r="FR28" s="177">
        <f t="shared" si="9"/>
        <v>14</v>
      </c>
      <c r="FS28" s="177">
        <f t="shared" si="9"/>
        <v>10</v>
      </c>
      <c r="FT28" s="177">
        <f t="shared" si="9"/>
        <v>10</v>
      </c>
      <c r="FU28" s="177">
        <f t="shared" si="9"/>
        <v>10</v>
      </c>
      <c r="FV28" s="177">
        <f t="shared" si="9"/>
        <v>10</v>
      </c>
      <c r="FW28" s="177">
        <f t="shared" si="9"/>
        <v>10</v>
      </c>
      <c r="FX28" s="177">
        <f t="shared" si="9"/>
        <v>10</v>
      </c>
      <c r="FY28" s="177">
        <f t="shared" si="9"/>
        <v>13</v>
      </c>
      <c r="FZ28" s="177">
        <f t="shared" si="9"/>
        <v>9</v>
      </c>
      <c r="GA28" s="177">
        <f t="shared" si="9"/>
        <v>9</v>
      </c>
      <c r="GB28" s="177">
        <f t="shared" si="9"/>
        <v>9</v>
      </c>
      <c r="GC28" s="177">
        <f t="shared" si="9"/>
        <v>9</v>
      </c>
      <c r="GD28" s="177">
        <f t="shared" ref="GD28:GS28" si="10">COUNT(GC4:GC27)-COUNTIF(GC4:GC27,"=0")</f>
        <v>9</v>
      </c>
      <c r="GE28" s="177">
        <f t="shared" si="10"/>
        <v>9</v>
      </c>
      <c r="GF28" s="177">
        <f t="shared" si="10"/>
        <v>12</v>
      </c>
      <c r="GG28" s="177">
        <f t="shared" si="10"/>
        <v>8</v>
      </c>
      <c r="GH28" s="177">
        <f t="shared" si="10"/>
        <v>8</v>
      </c>
      <c r="GI28" s="177">
        <f t="shared" si="10"/>
        <v>8</v>
      </c>
      <c r="GJ28" s="177">
        <f t="shared" si="10"/>
        <v>8</v>
      </c>
      <c r="GK28" s="177">
        <f t="shared" si="10"/>
        <v>8</v>
      </c>
      <c r="GL28" s="177">
        <f t="shared" si="10"/>
        <v>8</v>
      </c>
      <c r="GM28" s="177">
        <f t="shared" si="10"/>
        <v>12</v>
      </c>
      <c r="GN28" s="177">
        <f t="shared" si="10"/>
        <v>9</v>
      </c>
      <c r="GO28" s="177">
        <f t="shared" si="10"/>
        <v>9</v>
      </c>
      <c r="GP28" s="177">
        <f t="shared" si="10"/>
        <v>9</v>
      </c>
      <c r="GQ28" s="177">
        <f t="shared" si="10"/>
        <v>9</v>
      </c>
      <c r="GR28" s="177">
        <f t="shared" si="10"/>
        <v>9</v>
      </c>
      <c r="GS28" s="177">
        <f t="shared" si="10"/>
        <v>9</v>
      </c>
      <c r="GT28" s="177"/>
      <c r="GU28" s="177">
        <f t="shared" ref="GU28:GZ28" si="11">COUNT(GT4:GT27)-COUNTIF(GT4:GT27,"=0")</f>
        <v>9</v>
      </c>
      <c r="GV28" s="177">
        <f t="shared" si="11"/>
        <v>9</v>
      </c>
      <c r="GW28" s="177">
        <f t="shared" si="11"/>
        <v>9</v>
      </c>
      <c r="GX28" s="177">
        <f t="shared" si="11"/>
        <v>9</v>
      </c>
      <c r="GY28" s="177">
        <f t="shared" si="11"/>
        <v>9</v>
      </c>
      <c r="GZ28" s="177">
        <f t="shared" si="11"/>
        <v>9</v>
      </c>
      <c r="HA28" s="177"/>
      <c r="HB28" s="177">
        <f t="shared" ref="HB28:HG28" si="12">COUNTIF(HA4:HA27,"=10")+COUNTIF(HA4:HA27,"=10,5")</f>
        <v>8</v>
      </c>
      <c r="HC28" s="177">
        <f t="shared" si="12"/>
        <v>8</v>
      </c>
      <c r="HD28" s="177">
        <f t="shared" si="12"/>
        <v>8</v>
      </c>
      <c r="HE28" s="177">
        <f t="shared" si="12"/>
        <v>8</v>
      </c>
      <c r="HF28" s="177">
        <f t="shared" si="12"/>
        <v>8</v>
      </c>
      <c r="HG28" s="177">
        <f t="shared" si="12"/>
        <v>8</v>
      </c>
      <c r="HH28" s="177"/>
      <c r="HI28" s="177">
        <f t="shared" ref="HI28:HN28" si="13">COUNTIF(HH4:HH27,"=10")+COUNTIF(HH4:HH27,"=10,5")</f>
        <v>9</v>
      </c>
      <c r="HJ28" s="177">
        <f t="shared" si="13"/>
        <v>9</v>
      </c>
      <c r="HK28" s="177">
        <f t="shared" si="13"/>
        <v>9</v>
      </c>
      <c r="HL28" s="177">
        <f t="shared" si="13"/>
        <v>9</v>
      </c>
      <c r="HM28" s="177">
        <f t="shared" si="13"/>
        <v>9</v>
      </c>
      <c r="HN28" s="177">
        <f t="shared" si="13"/>
        <v>9</v>
      </c>
      <c r="HO28" s="177"/>
      <c r="HP28" s="177">
        <f t="shared" ref="HP28:HU28" si="14">COUNTIF(HO4:HO27,"=10")+COUNTIF(HO4:HO27,"=10,5")</f>
        <v>10</v>
      </c>
      <c r="HQ28" s="177">
        <f t="shared" si="14"/>
        <v>10</v>
      </c>
      <c r="HR28" s="177">
        <f t="shared" si="14"/>
        <v>10</v>
      </c>
      <c r="HS28" s="177">
        <f t="shared" si="14"/>
        <v>10</v>
      </c>
      <c r="HT28" s="177">
        <f t="shared" si="14"/>
        <v>10</v>
      </c>
      <c r="HU28" s="177">
        <f t="shared" si="14"/>
        <v>10</v>
      </c>
      <c r="HV28" s="177"/>
      <c r="HW28" s="177">
        <f t="shared" ref="HW28:IB28" si="15">COUNTIF(HV4:HV27,"=10")+COUNTIF(HV4:HV27,"=10,5")</f>
        <v>9</v>
      </c>
      <c r="HX28" s="177">
        <f t="shared" si="15"/>
        <v>9</v>
      </c>
      <c r="HY28" s="177">
        <f t="shared" si="15"/>
        <v>9</v>
      </c>
      <c r="HZ28" s="177">
        <f t="shared" si="15"/>
        <v>9</v>
      </c>
      <c r="IA28" s="177">
        <f t="shared" si="15"/>
        <v>9</v>
      </c>
      <c r="IB28" s="177">
        <f t="shared" si="15"/>
        <v>9</v>
      </c>
      <c r="IC28" s="177"/>
      <c r="ID28" s="177">
        <f t="shared" ref="ID28:II28" si="16">COUNTIF(IC4:IC27,"=10")+COUNTIF(IC4:IC27,"=10,5")</f>
        <v>9</v>
      </c>
      <c r="IE28" s="177">
        <f t="shared" si="16"/>
        <v>9</v>
      </c>
      <c r="IF28" s="177">
        <f t="shared" si="16"/>
        <v>9</v>
      </c>
      <c r="IG28" s="177">
        <f t="shared" si="16"/>
        <v>9</v>
      </c>
      <c r="IH28" s="177">
        <f t="shared" si="16"/>
        <v>9</v>
      </c>
      <c r="II28" s="177">
        <f t="shared" si="16"/>
        <v>9</v>
      </c>
      <c r="IJ28" s="177"/>
      <c r="IK28" s="177">
        <f t="shared" ref="IK28:IP28" si="17">COUNTIF(IJ4:IJ27,"=10")+COUNTIF(IJ4:IJ27,"=10,5")</f>
        <v>9</v>
      </c>
      <c r="IL28" s="177">
        <f t="shared" si="17"/>
        <v>9</v>
      </c>
      <c r="IM28" s="177">
        <f t="shared" si="17"/>
        <v>9</v>
      </c>
      <c r="IN28" s="177">
        <f t="shared" si="17"/>
        <v>9</v>
      </c>
      <c r="IO28" s="177">
        <f t="shared" si="17"/>
        <v>9</v>
      </c>
      <c r="IP28" s="177">
        <f t="shared" si="17"/>
        <v>9</v>
      </c>
      <c r="IQ28" s="177"/>
      <c r="IR28" s="177">
        <f t="shared" ref="IR28:IW28" si="18">COUNTIF(IQ4:IQ27,"=10")+COUNTIF(IQ4:IQ27,"=10,5")</f>
        <v>9</v>
      </c>
      <c r="IS28" s="177">
        <f t="shared" si="18"/>
        <v>9</v>
      </c>
      <c r="IT28" s="177">
        <f t="shared" si="18"/>
        <v>9</v>
      </c>
      <c r="IU28" s="177">
        <f t="shared" si="18"/>
        <v>9</v>
      </c>
      <c r="IV28" s="177">
        <f t="shared" si="18"/>
        <v>9</v>
      </c>
      <c r="IW28" s="177">
        <f t="shared" si="18"/>
        <v>9</v>
      </c>
      <c r="IX28" s="177"/>
      <c r="IY28" s="177">
        <f t="shared" ref="IY28:KD28" si="19">COUNTIF(IX4:IX27,"=10")+COUNTIF(IX4:IX27,"=10,5")</f>
        <v>10</v>
      </c>
      <c r="IZ28" s="177">
        <f t="shared" si="19"/>
        <v>10</v>
      </c>
      <c r="JA28" s="177">
        <f t="shared" si="19"/>
        <v>10</v>
      </c>
      <c r="JB28" s="177">
        <f t="shared" si="19"/>
        <v>10</v>
      </c>
      <c r="JC28" s="177">
        <f t="shared" si="19"/>
        <v>10</v>
      </c>
      <c r="JD28" s="177">
        <f t="shared" si="19"/>
        <v>10</v>
      </c>
      <c r="JE28" s="177">
        <f t="shared" si="19"/>
        <v>6</v>
      </c>
      <c r="JF28" s="177">
        <f t="shared" si="19"/>
        <v>10</v>
      </c>
      <c r="JG28" s="177">
        <f t="shared" si="19"/>
        <v>10</v>
      </c>
      <c r="JH28" s="177">
        <f t="shared" si="19"/>
        <v>10</v>
      </c>
      <c r="JI28" s="177">
        <f t="shared" si="19"/>
        <v>10</v>
      </c>
      <c r="JJ28" s="177">
        <f t="shared" si="19"/>
        <v>10</v>
      </c>
      <c r="JK28" s="177">
        <f t="shared" si="19"/>
        <v>10</v>
      </c>
      <c r="JL28" s="177">
        <f t="shared" si="19"/>
        <v>6</v>
      </c>
      <c r="JM28" s="177">
        <f t="shared" si="19"/>
        <v>10</v>
      </c>
      <c r="JN28" s="177">
        <f t="shared" si="19"/>
        <v>10</v>
      </c>
      <c r="JO28" s="177">
        <f t="shared" si="19"/>
        <v>10</v>
      </c>
      <c r="JP28" s="177">
        <f t="shared" si="19"/>
        <v>10</v>
      </c>
      <c r="JQ28" s="177">
        <f t="shared" si="19"/>
        <v>10</v>
      </c>
      <c r="JR28" s="177">
        <f t="shared" si="19"/>
        <v>10</v>
      </c>
      <c r="JS28" s="177">
        <f t="shared" si="19"/>
        <v>6</v>
      </c>
      <c r="JT28" s="177">
        <f t="shared" si="19"/>
        <v>9</v>
      </c>
      <c r="JU28" s="177">
        <f t="shared" si="19"/>
        <v>9</v>
      </c>
      <c r="JV28" s="177">
        <f t="shared" si="19"/>
        <v>9</v>
      </c>
      <c r="JW28" s="177">
        <f t="shared" si="19"/>
        <v>9</v>
      </c>
      <c r="JX28" s="177">
        <f t="shared" si="19"/>
        <v>9</v>
      </c>
      <c r="JY28" s="177">
        <f t="shared" si="19"/>
        <v>9</v>
      </c>
      <c r="JZ28" s="177">
        <f t="shared" si="19"/>
        <v>5</v>
      </c>
      <c r="KA28" s="177">
        <f t="shared" si="19"/>
        <v>9</v>
      </c>
      <c r="KB28" s="177">
        <f t="shared" si="19"/>
        <v>9</v>
      </c>
      <c r="KC28" s="177">
        <f t="shared" si="19"/>
        <v>9</v>
      </c>
      <c r="KD28" s="177">
        <f t="shared" si="19"/>
        <v>9</v>
      </c>
      <c r="KE28" s="177">
        <f t="shared" ref="KE28:LJ28" si="20">COUNTIF(KD4:KD27,"=10")+COUNTIF(KD4:KD27,"=10,5")</f>
        <v>9</v>
      </c>
      <c r="KF28" s="177">
        <f t="shared" si="20"/>
        <v>9</v>
      </c>
      <c r="KG28" s="177">
        <f t="shared" si="20"/>
        <v>6</v>
      </c>
      <c r="KH28" s="177">
        <f t="shared" si="20"/>
        <v>10</v>
      </c>
      <c r="KI28" s="177">
        <f t="shared" si="20"/>
        <v>10</v>
      </c>
      <c r="KJ28" s="177">
        <f t="shared" si="20"/>
        <v>10</v>
      </c>
      <c r="KK28" s="177">
        <f t="shared" si="20"/>
        <v>10</v>
      </c>
      <c r="KL28" s="177">
        <f t="shared" si="20"/>
        <v>10</v>
      </c>
      <c r="KM28" s="177">
        <f t="shared" si="20"/>
        <v>10</v>
      </c>
      <c r="KN28" s="177">
        <f t="shared" si="20"/>
        <v>6</v>
      </c>
      <c r="KO28" s="177">
        <f t="shared" si="20"/>
        <v>10</v>
      </c>
      <c r="KP28" s="177">
        <f t="shared" si="20"/>
        <v>10</v>
      </c>
      <c r="KQ28" s="177">
        <f t="shared" si="20"/>
        <v>10</v>
      </c>
      <c r="KR28" s="177">
        <f t="shared" si="20"/>
        <v>10</v>
      </c>
      <c r="KS28" s="177">
        <f t="shared" si="20"/>
        <v>10</v>
      </c>
      <c r="KT28" s="177">
        <f t="shared" si="20"/>
        <v>10</v>
      </c>
      <c r="KU28" s="177">
        <f t="shared" si="20"/>
        <v>6</v>
      </c>
      <c r="KV28" s="177">
        <f t="shared" si="20"/>
        <v>10</v>
      </c>
      <c r="KW28" s="177">
        <f t="shared" si="20"/>
        <v>10</v>
      </c>
      <c r="KX28" s="177">
        <f t="shared" si="20"/>
        <v>10</v>
      </c>
      <c r="KY28" s="177">
        <f t="shared" si="20"/>
        <v>10</v>
      </c>
      <c r="KZ28" s="177">
        <f t="shared" si="20"/>
        <v>10</v>
      </c>
      <c r="LA28" s="177">
        <f t="shared" si="20"/>
        <v>10</v>
      </c>
      <c r="LB28" s="177">
        <f t="shared" si="20"/>
        <v>6</v>
      </c>
      <c r="LC28" s="177">
        <f t="shared" si="20"/>
        <v>9</v>
      </c>
      <c r="LD28" s="177">
        <f t="shared" si="20"/>
        <v>9</v>
      </c>
      <c r="LE28" s="177">
        <f t="shared" si="20"/>
        <v>9</v>
      </c>
      <c r="LF28" s="177">
        <f t="shared" si="20"/>
        <v>9</v>
      </c>
      <c r="LG28" s="177">
        <f t="shared" si="20"/>
        <v>9</v>
      </c>
      <c r="LH28" s="177">
        <f t="shared" si="20"/>
        <v>9</v>
      </c>
      <c r="LI28" s="177">
        <f t="shared" si="20"/>
        <v>5</v>
      </c>
      <c r="LJ28" s="177">
        <f t="shared" si="20"/>
        <v>9</v>
      </c>
      <c r="LK28" s="177">
        <f t="shared" ref="LK28:MP28" si="21">COUNTIF(LJ4:LJ27,"=10")+COUNTIF(LJ4:LJ27,"=10,5")</f>
        <v>9</v>
      </c>
      <c r="LL28" s="177">
        <f t="shared" si="21"/>
        <v>9</v>
      </c>
      <c r="LM28" s="177">
        <f t="shared" si="21"/>
        <v>9</v>
      </c>
      <c r="LN28" s="177">
        <f t="shared" si="21"/>
        <v>9</v>
      </c>
      <c r="LO28" s="177">
        <f t="shared" si="21"/>
        <v>9</v>
      </c>
      <c r="LP28" s="177">
        <f t="shared" si="21"/>
        <v>6</v>
      </c>
      <c r="LQ28" s="177">
        <f t="shared" si="21"/>
        <v>10</v>
      </c>
      <c r="LR28" s="177">
        <f t="shared" si="21"/>
        <v>10</v>
      </c>
      <c r="LS28" s="177">
        <f t="shared" si="21"/>
        <v>10</v>
      </c>
      <c r="LT28" s="177">
        <f t="shared" si="21"/>
        <v>10</v>
      </c>
      <c r="LU28" s="177">
        <f t="shared" si="21"/>
        <v>10</v>
      </c>
      <c r="LV28" s="177">
        <f t="shared" si="21"/>
        <v>10</v>
      </c>
      <c r="LW28" s="177">
        <f t="shared" si="21"/>
        <v>6</v>
      </c>
      <c r="LX28" s="177">
        <f t="shared" si="21"/>
        <v>10</v>
      </c>
      <c r="LY28" s="177">
        <f t="shared" si="21"/>
        <v>10</v>
      </c>
      <c r="LZ28" s="177">
        <f t="shared" si="21"/>
        <v>10</v>
      </c>
      <c r="MA28" s="177">
        <f t="shared" si="21"/>
        <v>10</v>
      </c>
      <c r="MB28" s="177">
        <f t="shared" si="21"/>
        <v>10</v>
      </c>
      <c r="MC28" s="177">
        <f t="shared" si="21"/>
        <v>10</v>
      </c>
      <c r="MD28" s="177">
        <f t="shared" si="21"/>
        <v>6</v>
      </c>
      <c r="ME28" s="177">
        <f t="shared" si="21"/>
        <v>10</v>
      </c>
      <c r="MF28" s="177">
        <f t="shared" si="21"/>
        <v>10</v>
      </c>
      <c r="MG28" s="177">
        <f t="shared" si="21"/>
        <v>10</v>
      </c>
      <c r="MH28" s="177">
        <f t="shared" si="21"/>
        <v>10</v>
      </c>
      <c r="MI28" s="177">
        <f t="shared" si="21"/>
        <v>10</v>
      </c>
      <c r="MJ28" s="177">
        <f t="shared" si="21"/>
        <v>10</v>
      </c>
      <c r="MK28" s="177">
        <f t="shared" si="21"/>
        <v>6</v>
      </c>
      <c r="ML28" s="177">
        <f t="shared" si="21"/>
        <v>10</v>
      </c>
      <c r="MM28" s="177">
        <f t="shared" si="21"/>
        <v>10</v>
      </c>
      <c r="MN28" s="177">
        <f t="shared" si="21"/>
        <v>10</v>
      </c>
      <c r="MO28" s="177">
        <f t="shared" si="21"/>
        <v>10</v>
      </c>
      <c r="MP28" s="177">
        <f t="shared" si="21"/>
        <v>10</v>
      </c>
      <c r="MQ28" s="177">
        <f t="shared" ref="MQ28:NQ28" si="22">COUNTIF(MP4:MP27,"=10")+COUNTIF(MP4:MP27,"=10,5")</f>
        <v>10</v>
      </c>
      <c r="MR28" s="177">
        <f t="shared" si="22"/>
        <v>6</v>
      </c>
      <c r="MS28" s="177">
        <f t="shared" si="22"/>
        <v>10</v>
      </c>
      <c r="MT28" s="177">
        <f t="shared" si="22"/>
        <v>10</v>
      </c>
      <c r="MU28" s="177">
        <f t="shared" si="22"/>
        <v>10</v>
      </c>
      <c r="MV28" s="177">
        <f t="shared" si="22"/>
        <v>10</v>
      </c>
      <c r="MW28" s="177">
        <f t="shared" si="22"/>
        <v>10</v>
      </c>
      <c r="MX28" s="177">
        <f t="shared" si="22"/>
        <v>10</v>
      </c>
      <c r="MY28" s="177">
        <f t="shared" si="22"/>
        <v>6</v>
      </c>
      <c r="MZ28" s="177">
        <f t="shared" si="22"/>
        <v>10</v>
      </c>
      <c r="NA28" s="177">
        <f t="shared" si="22"/>
        <v>10</v>
      </c>
      <c r="NB28" s="177">
        <f t="shared" si="22"/>
        <v>10</v>
      </c>
      <c r="NC28" s="177">
        <f t="shared" si="22"/>
        <v>10</v>
      </c>
      <c r="ND28" s="177">
        <f t="shared" si="22"/>
        <v>10</v>
      </c>
      <c r="NE28" s="177">
        <f t="shared" si="22"/>
        <v>10</v>
      </c>
      <c r="NF28" s="177">
        <f t="shared" si="22"/>
        <v>6</v>
      </c>
      <c r="NG28" s="177">
        <f t="shared" si="22"/>
        <v>10</v>
      </c>
      <c r="NH28" s="177">
        <f t="shared" si="22"/>
        <v>10</v>
      </c>
      <c r="NI28" s="177">
        <f t="shared" si="22"/>
        <v>10</v>
      </c>
      <c r="NJ28" s="177">
        <f t="shared" si="22"/>
        <v>10</v>
      </c>
      <c r="NK28" s="177">
        <f t="shared" si="22"/>
        <v>10</v>
      </c>
      <c r="NL28" s="177">
        <f t="shared" si="22"/>
        <v>10</v>
      </c>
      <c r="NM28" s="177">
        <f t="shared" si="22"/>
        <v>6</v>
      </c>
      <c r="NN28" s="177">
        <f t="shared" si="22"/>
        <v>10</v>
      </c>
      <c r="NO28" s="177">
        <f t="shared" si="22"/>
        <v>10</v>
      </c>
      <c r="NP28" s="177">
        <f t="shared" si="22"/>
        <v>10</v>
      </c>
      <c r="NQ28" s="177">
        <f t="shared" si="22"/>
        <v>10</v>
      </c>
      <c r="NR28" s="177"/>
      <c r="NS28" s="691"/>
      <c r="NT28" s="691"/>
      <c r="NU28" s="691"/>
      <c r="NV28" s="691"/>
      <c r="NW28" s="1159"/>
      <c r="NX28" s="1159"/>
      <c r="NY28" s="1159"/>
      <c r="NZ28" s="1159"/>
      <c r="OA28" s="1159"/>
      <c r="OB28" s="1159"/>
      <c r="OC28" s="1159"/>
      <c r="OD28" s="1159"/>
      <c r="OE28" s="1159"/>
      <c r="OF28" s="1159"/>
      <c r="OG28" s="1159"/>
      <c r="OH28" s="1159"/>
      <c r="OI28" s="1159"/>
      <c r="OJ28" s="1159"/>
      <c r="OK28" s="1159"/>
      <c r="OL28" s="1159"/>
      <c r="OM28" s="1159"/>
      <c r="ON28" s="1159"/>
      <c r="OO28" s="1159"/>
      <c r="OP28" s="1159"/>
      <c r="OQ28" s="1159"/>
      <c r="OR28" s="1159"/>
      <c r="OS28" s="1159"/>
      <c r="OT28" s="1159"/>
      <c r="OU28" s="1159"/>
      <c r="OV28" s="1159"/>
    </row>
    <row r="29" spans="1:413" ht="15.75" thickBot="1" x14ac:dyDescent="0.3">
      <c r="T29" s="46">
        <v>485</v>
      </c>
      <c r="AH29" s="46">
        <v>485</v>
      </c>
      <c r="AV29" s="46">
        <v>485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 s="46">
        <v>485</v>
      </c>
      <c r="BK29"/>
      <c r="BL29"/>
      <c r="BM29"/>
      <c r="BN29"/>
      <c r="BO29"/>
      <c r="BP29"/>
      <c r="BQ29"/>
      <c r="BR29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22"/>
      <c r="MN29"/>
      <c r="MO29"/>
      <c r="MP29" s="1"/>
      <c r="MQ29" s="1"/>
      <c r="MR29" s="1"/>
      <c r="MS29" s="1"/>
      <c r="MT29" s="1"/>
      <c r="MU29" s="997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/>
      <c r="NL29"/>
      <c r="NM29"/>
      <c r="NN29"/>
      <c r="NO29"/>
      <c r="NP29"/>
      <c r="NQ29"/>
      <c r="NR29"/>
      <c r="NS29" s="92"/>
      <c r="NT29" s="92"/>
      <c r="NU29" s="92"/>
      <c r="NV29" s="92"/>
      <c r="NW29" s="92"/>
      <c r="NX29" s="92"/>
      <c r="NY29" s="92"/>
      <c r="NZ29" s="92"/>
      <c r="OA29" s="92"/>
      <c r="OB29" s="92"/>
      <c r="OC29" s="92"/>
      <c r="OD29" s="92"/>
      <c r="OE29" s="92"/>
      <c r="OF29" s="92"/>
      <c r="OG29" s="92"/>
      <c r="OH29" s="92"/>
      <c r="OI29" s="92"/>
      <c r="OJ29" s="1159"/>
      <c r="OK29" s="1159"/>
      <c r="OL29" s="1159"/>
      <c r="OM29" s="1159"/>
      <c r="ON29" s="1159"/>
      <c r="OO29" s="1159"/>
      <c r="OP29" s="1159"/>
      <c r="OQ29" s="1159"/>
      <c r="OR29" s="1159"/>
      <c r="OS29" s="1159"/>
      <c r="OT29" s="1159"/>
      <c r="OU29" s="1159"/>
      <c r="OV29" s="1159"/>
    </row>
    <row r="30" spans="1:413" ht="15.75" thickBot="1" x14ac:dyDescent="0.3">
      <c r="H30" s="238" t="s">
        <v>266</v>
      </c>
      <c r="I30" s="238"/>
      <c r="J30" s="238"/>
      <c r="K30" s="238"/>
      <c r="L30" s="238"/>
      <c r="M30" s="238"/>
      <c r="N30" s="238"/>
      <c r="O30" s="238"/>
      <c r="P30" s="238"/>
      <c r="AE30" s="237"/>
      <c r="AU30" s="237"/>
      <c r="JC30" s="1154"/>
      <c r="JD30" s="1154"/>
      <c r="JE30" s="1154"/>
      <c r="JF30" s="1154"/>
      <c r="JG30" s="1154"/>
      <c r="JH30" s="1154"/>
      <c r="JI30" s="1154"/>
      <c r="JJ30" s="1154"/>
      <c r="JK30" s="1154"/>
      <c r="JL30" s="1154"/>
      <c r="JM30" s="1154"/>
      <c r="JN30" s="1154"/>
      <c r="JO30" s="1154"/>
      <c r="LJ30" s="1155"/>
      <c r="LK30" s="1156"/>
      <c r="LL30" s="1157"/>
      <c r="NS30" s="1159"/>
      <c r="NT30" s="1159"/>
      <c r="NU30" s="1159"/>
      <c r="NV30" s="1159"/>
      <c r="NW30" s="1159"/>
      <c r="NX30" s="1159"/>
      <c r="NY30" s="1159"/>
      <c r="NZ30" s="1159"/>
      <c r="OA30" s="1159"/>
      <c r="OB30" s="1159"/>
      <c r="OC30" s="1159"/>
      <c r="OD30" s="1159"/>
      <c r="OE30" s="1159"/>
      <c r="OF30" s="1159"/>
      <c r="OG30" s="1159"/>
      <c r="OH30" s="1159"/>
      <c r="OI30" s="1159"/>
      <c r="OJ30" s="1159"/>
      <c r="OK30" s="1159"/>
      <c r="OL30" s="1159"/>
      <c r="OM30" s="1159"/>
      <c r="ON30" s="1159"/>
      <c r="OO30" s="1159"/>
      <c r="OP30" s="1159"/>
      <c r="OQ30" s="1159"/>
      <c r="OR30" s="1159"/>
      <c r="OS30" s="1159"/>
      <c r="OT30" s="1159"/>
      <c r="OU30" s="1159"/>
      <c r="OV30" s="1159"/>
    </row>
    <row r="31" spans="1:413" x14ac:dyDescent="0.25">
      <c r="B31" s="65" t="s">
        <v>295</v>
      </c>
      <c r="C31" s="65"/>
      <c r="D31" s="65"/>
      <c r="E31" s="65"/>
      <c r="F31" s="65"/>
      <c r="G31" s="65"/>
      <c r="H31" s="238" t="s">
        <v>294</v>
      </c>
      <c r="I31" s="238"/>
      <c r="J31" s="238"/>
      <c r="K31" s="238"/>
      <c r="L31" s="238"/>
      <c r="M31" s="238"/>
      <c r="N31" s="238"/>
      <c r="O31" s="238"/>
      <c r="P31" s="238"/>
      <c r="Q31" s="65"/>
      <c r="R31" s="65"/>
      <c r="S31" s="584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58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58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58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58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585"/>
      <c r="CL31" s="65"/>
      <c r="CM31" s="65"/>
      <c r="CN31" s="65"/>
      <c r="CO31" s="65"/>
      <c r="CP31" s="65"/>
      <c r="CQ31" s="65"/>
      <c r="CR31" s="65"/>
      <c r="CS31" s="65"/>
      <c r="CT31" s="65"/>
      <c r="CU31" s="65"/>
      <c r="CV31" s="65"/>
      <c r="CW31" s="65"/>
      <c r="CX31" s="65"/>
      <c r="CY31" s="585"/>
      <c r="CZ31" s="65"/>
      <c r="DA31" s="65"/>
      <c r="DB31" s="65"/>
      <c r="DC31" s="65"/>
      <c r="DD31" s="65"/>
      <c r="DE31" s="65"/>
      <c r="DF31" s="65"/>
      <c r="DG31" s="65"/>
      <c r="DH31" s="65"/>
      <c r="DI31" s="65"/>
      <c r="DJ31" s="65"/>
      <c r="DK31" s="65"/>
      <c r="DL31" s="65"/>
      <c r="DM31" s="585"/>
      <c r="DN31" s="65"/>
      <c r="DO31" s="65"/>
      <c r="DP31" s="65"/>
      <c r="DQ31" s="65"/>
      <c r="DR31" s="65"/>
      <c r="DS31" s="65"/>
      <c r="DT31" s="65"/>
      <c r="DU31" s="65"/>
      <c r="DV31" s="65"/>
      <c r="DW31" s="65"/>
      <c r="DX31" s="65"/>
      <c r="DY31" s="65"/>
      <c r="DZ31" s="65"/>
      <c r="EA31" s="585"/>
      <c r="EB31" s="65"/>
      <c r="EC31" s="65"/>
      <c r="ED31" s="65"/>
      <c r="EE31" s="65"/>
      <c r="EF31" s="65"/>
      <c r="EG31" s="65"/>
      <c r="EH31" s="65"/>
      <c r="EI31" s="65"/>
      <c r="EJ31" s="65"/>
      <c r="EK31" s="65"/>
      <c r="EL31" s="65"/>
      <c r="EM31" s="65"/>
      <c r="EN31" s="65"/>
      <c r="EO31" s="585"/>
      <c r="EP31" s="65"/>
      <c r="EQ31" s="65"/>
      <c r="ER31" s="65"/>
      <c r="ES31" s="65"/>
      <c r="ET31" s="65"/>
      <c r="EU31" s="65"/>
      <c r="EV31" s="65"/>
      <c r="EW31" s="65"/>
      <c r="EX31" s="65"/>
      <c r="EY31" s="65"/>
      <c r="EZ31" s="65"/>
      <c r="FA31" s="65"/>
      <c r="FB31" s="65"/>
      <c r="FC31" s="585"/>
      <c r="FD31" s="65"/>
      <c r="FE31" s="65"/>
      <c r="FF31" s="65"/>
      <c r="FG31" s="65"/>
      <c r="FH31" s="65"/>
      <c r="FI31" s="65"/>
      <c r="FJ31" s="65"/>
      <c r="FK31" s="65"/>
      <c r="FL31" s="65"/>
      <c r="FM31" s="65"/>
      <c r="FN31" s="65"/>
      <c r="FO31" s="65"/>
      <c r="FP31" s="65"/>
      <c r="FQ31" s="585"/>
      <c r="FR31" s="65"/>
      <c r="FS31" s="65"/>
      <c r="FT31" s="65"/>
      <c r="FU31" s="65"/>
      <c r="FV31" s="65"/>
      <c r="FW31" s="65"/>
      <c r="FX31" s="65"/>
      <c r="FY31" s="65"/>
      <c r="FZ31" s="65"/>
      <c r="GA31" s="65"/>
      <c r="GB31" s="65"/>
      <c r="GC31" s="65"/>
      <c r="GD31" s="65"/>
      <c r="GE31" s="585"/>
      <c r="GF31" s="65"/>
      <c r="GG31" s="65"/>
      <c r="GH31" s="65"/>
      <c r="GI31" s="65"/>
      <c r="GJ31" s="65"/>
      <c r="GK31" s="65"/>
      <c r="GL31" s="65"/>
      <c r="GM31" s="65"/>
      <c r="GN31" s="65"/>
      <c r="GO31" s="65"/>
      <c r="GP31" s="65"/>
      <c r="GQ31" s="65"/>
      <c r="GR31" s="65"/>
      <c r="GS31" s="585"/>
      <c r="GT31" s="65"/>
      <c r="GU31" s="65"/>
      <c r="GV31" s="65"/>
      <c r="GW31" s="65"/>
      <c r="GX31" s="65"/>
      <c r="GY31" s="65"/>
      <c r="GZ31" s="65"/>
      <c r="HA31" s="65"/>
      <c r="HB31" s="65"/>
      <c r="HC31" s="65"/>
      <c r="HD31" s="65"/>
      <c r="HE31" s="65"/>
      <c r="HF31" s="65"/>
      <c r="HG31" s="585"/>
      <c r="HH31" s="65"/>
      <c r="HI31" s="65"/>
      <c r="HJ31" s="65"/>
      <c r="HK31" s="65"/>
      <c r="HL31" s="65"/>
      <c r="HM31" s="65"/>
      <c r="HN31" s="65"/>
      <c r="HO31" s="65"/>
      <c r="HP31" s="65"/>
      <c r="HQ31" s="65"/>
      <c r="HR31" s="65"/>
      <c r="HS31" s="65"/>
      <c r="HT31" s="65"/>
      <c r="HU31" s="585"/>
      <c r="HV31" s="65"/>
      <c r="HW31" s="65"/>
      <c r="HX31" s="65"/>
      <c r="HY31" s="65"/>
      <c r="HZ31" s="65"/>
      <c r="IA31" s="65"/>
      <c r="IB31" s="65"/>
      <c r="IC31" s="65"/>
      <c r="ID31" s="65"/>
      <c r="IE31" s="65"/>
      <c r="IF31" s="65"/>
      <c r="IG31" s="65"/>
      <c r="IH31" s="65"/>
      <c r="II31" s="585"/>
      <c r="IJ31" s="65"/>
      <c r="IK31" s="65"/>
      <c r="IL31" s="65"/>
      <c r="IM31" s="65"/>
      <c r="IN31" s="65"/>
      <c r="IO31" s="65"/>
      <c r="IP31" s="65"/>
      <c r="IQ31" s="65"/>
      <c r="IR31" s="65"/>
      <c r="IS31" s="65"/>
      <c r="IT31" s="65"/>
      <c r="IU31" s="65"/>
      <c r="IV31" s="65"/>
      <c r="IW31" s="585"/>
      <c r="IX31" s="65"/>
      <c r="IY31" s="65"/>
      <c r="IZ31" s="65"/>
      <c r="JA31" s="65"/>
      <c r="JB31" s="65"/>
      <c r="JC31" s="65"/>
      <c r="JD31" s="65"/>
      <c r="JE31" s="65"/>
      <c r="JF31" s="65"/>
      <c r="JG31" s="65"/>
      <c r="JH31" s="65"/>
      <c r="JI31" s="65"/>
      <c r="JJ31" s="65"/>
      <c r="JK31" s="585"/>
      <c r="JL31" s="65"/>
      <c r="JM31" s="65"/>
      <c r="JN31" s="65"/>
      <c r="JO31" s="65"/>
      <c r="JP31" s="65"/>
      <c r="JQ31" s="65"/>
      <c r="JR31" s="65"/>
      <c r="JS31" s="65"/>
      <c r="JT31" s="65"/>
      <c r="JU31" s="65"/>
      <c r="JV31" s="65"/>
      <c r="JW31" s="65"/>
      <c r="JX31" s="65"/>
      <c r="JY31" s="585"/>
      <c r="JZ31" s="65"/>
      <c r="KA31" s="65"/>
      <c r="KB31" s="65"/>
      <c r="KC31" s="65"/>
      <c r="KD31" s="65"/>
      <c r="KE31" s="65"/>
      <c r="KF31" s="65"/>
      <c r="KG31" s="65"/>
      <c r="KH31" s="65"/>
      <c r="KI31" s="65"/>
      <c r="KJ31" s="65"/>
      <c r="KK31" s="65"/>
      <c r="KL31" s="65"/>
      <c r="KM31" s="585"/>
      <c r="KN31" s="65"/>
      <c r="KO31" s="65"/>
      <c r="KP31" s="65"/>
      <c r="KQ31" s="65"/>
      <c r="KR31" s="65"/>
      <c r="KS31" s="65"/>
      <c r="KT31" s="65"/>
      <c r="KU31" s="65"/>
      <c r="KV31" s="65"/>
      <c r="KW31" s="65"/>
      <c r="KX31" s="65"/>
      <c r="KY31" s="65"/>
      <c r="KZ31" s="65"/>
      <c r="LA31" s="585"/>
      <c r="LB31" s="65"/>
      <c r="LC31" s="65"/>
      <c r="LD31" s="65"/>
      <c r="LE31" s="65"/>
      <c r="LF31" s="65"/>
      <c r="LG31" s="65"/>
      <c r="LH31" s="65"/>
      <c r="LL31" s="65"/>
      <c r="LM31" s="65"/>
      <c r="LN31" s="65"/>
      <c r="LO31" s="585"/>
      <c r="LP31" s="65"/>
      <c r="LQ31" s="65"/>
      <c r="LR31" s="65"/>
      <c r="LS31" s="65"/>
      <c r="LT31" s="65"/>
      <c r="LU31" s="65"/>
      <c r="LV31" s="65"/>
      <c r="LW31" s="65"/>
      <c r="LX31" s="65"/>
      <c r="LY31" s="65"/>
      <c r="LZ31" s="65"/>
      <c r="MA31" s="65"/>
      <c r="MB31" s="65"/>
      <c r="MC31" s="585"/>
      <c r="MD31" s="65"/>
      <c r="ME31" s="65"/>
      <c r="MF31" s="65"/>
      <c r="MG31" s="65"/>
      <c r="MH31" s="65"/>
      <c r="MI31" s="65"/>
      <c r="MJ31" s="65"/>
      <c r="MK31" s="65"/>
      <c r="ML31" s="65"/>
      <c r="MM31" s="65"/>
      <c r="MN31" s="65"/>
      <c r="MO31" s="65"/>
      <c r="MP31" s="65"/>
      <c r="MQ31" s="585"/>
      <c r="MR31" s="65"/>
      <c r="MS31" s="65"/>
      <c r="MT31" s="65"/>
      <c r="MU31" s="65"/>
      <c r="MV31" s="65"/>
      <c r="MW31" s="65"/>
      <c r="MX31" s="65"/>
      <c r="MY31" s="65"/>
      <c r="MZ31" s="65"/>
      <c r="NA31" s="65"/>
      <c r="NB31" s="65"/>
      <c r="NC31" s="65"/>
      <c r="ND31" s="65"/>
      <c r="NE31" s="585"/>
      <c r="NF31" s="65"/>
      <c r="NG31" s="65"/>
      <c r="NH31" s="65"/>
      <c r="NI31" s="65"/>
      <c r="NJ31" s="65"/>
      <c r="NK31" s="65"/>
      <c r="NL31" s="65"/>
      <c r="NM31" s="65"/>
      <c r="NN31" s="65"/>
      <c r="NO31" s="65"/>
      <c r="NQ31" s="92"/>
      <c r="NR31" s="92"/>
      <c r="NS31" s="92"/>
      <c r="NT31" s="92"/>
      <c r="NU31" s="92"/>
      <c r="NV31" s="1159"/>
      <c r="NW31" s="1159"/>
      <c r="NX31" s="1159"/>
      <c r="NY31" s="1159"/>
      <c r="NZ31" s="1159"/>
      <c r="OA31" s="1159"/>
      <c r="OB31" s="1159"/>
      <c r="OC31" s="1159"/>
      <c r="OD31" s="1159"/>
      <c r="OE31" s="1159"/>
      <c r="OF31" s="1159"/>
      <c r="OG31" s="1159"/>
      <c r="OH31" s="1159"/>
      <c r="OI31" s="1159"/>
      <c r="OJ31" s="1159"/>
      <c r="OK31" s="1159"/>
      <c r="OL31" s="1159"/>
      <c r="OM31" s="1159"/>
      <c r="ON31" s="1159"/>
      <c r="OO31" s="1159"/>
      <c r="OP31" s="1159"/>
      <c r="OQ31" s="1159"/>
      <c r="OR31" s="1159"/>
      <c r="OS31" s="1159"/>
      <c r="OT31" s="1159"/>
      <c r="OU31" s="1159"/>
      <c r="OV31" s="83"/>
      <c r="OW31"/>
    </row>
    <row r="32" spans="1:413" x14ac:dyDescent="0.25">
      <c r="AU32" s="318"/>
      <c r="BM32" s="26" t="s">
        <v>85</v>
      </c>
      <c r="EY32" s="26" t="s">
        <v>85</v>
      </c>
      <c r="FU32" s="454" t="s">
        <v>452</v>
      </c>
      <c r="GW32" s="137" t="s">
        <v>319</v>
      </c>
      <c r="IK32" s="26" t="s">
        <v>85</v>
      </c>
      <c r="LW32" s="26" t="s">
        <v>85</v>
      </c>
    </row>
    <row r="33" spans="2:328" x14ac:dyDescent="0.25">
      <c r="B33" s="911"/>
      <c r="C33" s="261"/>
      <c r="F33" t="s">
        <v>111</v>
      </c>
      <c r="DY33" s="536"/>
      <c r="DZ33" s="1159"/>
      <c r="EA33" s="1159"/>
      <c r="EB33" s="1159"/>
      <c r="EC33" s="1159"/>
      <c r="ED33" s="1159"/>
      <c r="EE33" s="1159"/>
      <c r="EF33" s="1159"/>
      <c r="EG33" s="1339"/>
      <c r="EH33" s="1339"/>
      <c r="EI33" s="1339"/>
      <c r="EJ33" s="1339"/>
      <c r="EK33" s="1339"/>
      <c r="EL33" s="1339"/>
      <c r="EM33" s="1339"/>
      <c r="EN33" s="1339"/>
      <c r="EO33" s="1339"/>
      <c r="EP33" s="1339"/>
      <c r="EQ33" s="1339"/>
      <c r="ER33" s="1339"/>
      <c r="ES33" s="1339"/>
      <c r="ET33" s="1339"/>
      <c r="EU33" s="1339"/>
      <c r="EV33" s="1339"/>
      <c r="EW33" s="1339"/>
      <c r="EX33" s="1339"/>
      <c r="EY33" s="1189"/>
      <c r="EZ33" s="1189"/>
      <c r="FA33" s="1189"/>
      <c r="FB33" s="1189"/>
      <c r="FC33" s="1189"/>
      <c r="FD33" s="1189"/>
      <c r="FE33" s="1189"/>
      <c r="FF33" s="1189"/>
      <c r="FG33" s="1189"/>
      <c r="FH33" s="1189"/>
      <c r="FI33" s="1189"/>
      <c r="FJ33" s="1189"/>
      <c r="FK33" s="1189"/>
      <c r="FL33" s="1189"/>
      <c r="FM33" s="1189"/>
      <c r="FN33" s="1189"/>
      <c r="FO33" s="1189"/>
      <c r="FP33" s="1189"/>
      <c r="FQ33" s="1189"/>
      <c r="FR33" s="1189"/>
      <c r="FS33" s="1189"/>
      <c r="FT33" s="1189"/>
      <c r="FU33" s="1189"/>
      <c r="FV33" s="1189"/>
      <c r="FW33" s="1189"/>
      <c r="FX33" s="1189"/>
      <c r="FY33" s="1189"/>
      <c r="FZ33" s="1189"/>
      <c r="GA33" s="1189"/>
      <c r="GB33" s="1189"/>
      <c r="GC33" s="1189"/>
      <c r="GD33" s="1189"/>
      <c r="GE33" s="1189"/>
      <c r="GF33" s="1189"/>
      <c r="GG33" s="1189"/>
      <c r="GH33" s="1189"/>
      <c r="GI33" s="1189"/>
      <c r="GJ33" s="1189"/>
      <c r="GK33" s="1189"/>
      <c r="GL33" s="1189"/>
      <c r="GM33" s="1189"/>
      <c r="GN33" s="1189"/>
      <c r="GO33" s="1189"/>
      <c r="HS33" s="318">
        <v>3</v>
      </c>
    </row>
    <row r="34" spans="2:328" x14ac:dyDescent="0.25">
      <c r="B34" s="359"/>
      <c r="C34" s="260"/>
      <c r="F34" t="s">
        <v>112</v>
      </c>
      <c r="DZ34" s="1159"/>
      <c r="EA34" s="1159"/>
      <c r="EB34" s="1159"/>
      <c r="EC34" s="1159"/>
      <c r="ED34" s="1159"/>
      <c r="EE34" s="1159"/>
      <c r="EF34" s="1159"/>
      <c r="EG34" s="1159"/>
      <c r="EH34" s="1159"/>
      <c r="EI34" s="1159"/>
      <c r="EJ34" s="1159"/>
      <c r="EK34" s="1159"/>
      <c r="EL34" s="1159"/>
      <c r="EM34" s="1159"/>
      <c r="EN34" s="1159"/>
      <c r="EO34" s="1159"/>
      <c r="EP34" s="1159"/>
      <c r="EQ34" s="1159"/>
      <c r="ER34" s="1159"/>
      <c r="ES34" s="1159"/>
      <c r="ET34" s="1159"/>
      <c r="EU34" s="1159"/>
      <c r="EV34" s="1159"/>
      <c r="EW34" s="1159"/>
      <c r="EX34" s="1159"/>
      <c r="EY34" s="1159"/>
      <c r="EZ34" s="1159"/>
      <c r="FA34" s="1159"/>
      <c r="FB34" s="1159"/>
      <c r="FC34" s="1159"/>
      <c r="FD34" s="1159"/>
      <c r="FE34" s="1159"/>
      <c r="FF34" s="1159"/>
      <c r="FG34" s="1159"/>
      <c r="FH34" s="1159"/>
      <c r="FI34" s="1159"/>
      <c r="FJ34" s="1159"/>
      <c r="FK34" s="1159"/>
      <c r="FL34" s="1159"/>
      <c r="FM34" s="1159"/>
      <c r="FN34" s="1159"/>
      <c r="FO34" s="1159"/>
      <c r="FP34" s="1159"/>
      <c r="FQ34" s="1159"/>
      <c r="FR34" s="1159"/>
      <c r="FS34" s="1159"/>
      <c r="FT34" s="1159"/>
      <c r="FU34" s="1159"/>
      <c r="FV34" s="1159"/>
      <c r="FW34" s="1159"/>
      <c r="FX34" s="1159"/>
      <c r="FY34" s="1159"/>
      <c r="FZ34" s="1159"/>
      <c r="GA34" s="1159"/>
      <c r="GB34" s="1159"/>
      <c r="GC34" s="1159"/>
      <c r="GD34" s="1159"/>
      <c r="GE34" s="1159"/>
      <c r="GF34" s="1159"/>
      <c r="GG34" s="1159"/>
      <c r="GH34" s="1159"/>
      <c r="GI34" s="1159"/>
      <c r="GJ34" s="1159"/>
      <c r="GK34" s="1159"/>
      <c r="GL34" s="1159"/>
      <c r="GM34" s="1159"/>
      <c r="GN34" s="1159"/>
      <c r="GO34" s="1159"/>
      <c r="LP34" s="492"/>
    </row>
    <row r="35" spans="2:328" x14ac:dyDescent="0.25">
      <c r="B35" s="718"/>
      <c r="C35" s="259"/>
      <c r="F35" t="s">
        <v>310</v>
      </c>
      <c r="L35" s="369">
        <f ca="1">DATEVALUE("31.12."&amp;(YEAR(TODAY())))-DATEVALUE("01.01."&amp;YEAR(TODAY()))</f>
        <v>364</v>
      </c>
      <c r="M35" s="369"/>
      <c r="N35" s="369"/>
      <c r="O35" s="369"/>
      <c r="P35" s="369"/>
      <c r="DZ35" s="1159"/>
      <c r="EA35" s="1159"/>
      <c r="EB35" s="1339"/>
      <c r="EC35" s="1339"/>
      <c r="ED35" s="1339"/>
      <c r="EE35" s="1348"/>
      <c r="EF35" s="1348"/>
      <c r="EG35" s="690"/>
      <c r="EH35" s="690"/>
      <c r="EI35" s="690"/>
      <c r="EJ35" s="690"/>
      <c r="EK35" s="690"/>
      <c r="EL35" s="690"/>
      <c r="EM35" s="690"/>
      <c r="EN35" s="690"/>
      <c r="EO35" s="690"/>
      <c r="EP35" s="690"/>
      <c r="EQ35" s="690"/>
      <c r="ER35" s="690"/>
      <c r="ES35" s="690"/>
      <c r="ET35" s="690"/>
      <c r="EU35" s="690"/>
      <c r="EV35" s="690"/>
      <c r="EW35" s="690"/>
      <c r="EX35" s="690"/>
      <c r="EY35" s="690"/>
      <c r="EZ35" s="690"/>
      <c r="FA35" s="690"/>
      <c r="FB35" s="690"/>
      <c r="FC35" s="690"/>
      <c r="FD35" s="690"/>
      <c r="FE35" s="690"/>
      <c r="FF35" s="690"/>
      <c r="FG35" s="690"/>
      <c r="FH35" s="690"/>
      <c r="FI35" s="690"/>
      <c r="FJ35" s="690"/>
      <c r="FK35" s="690"/>
      <c r="FL35" s="690"/>
      <c r="FM35" s="690"/>
      <c r="FN35" s="690"/>
      <c r="FO35" s="690"/>
      <c r="FP35" s="690"/>
      <c r="FQ35" s="690"/>
      <c r="FR35" s="690"/>
      <c r="FS35" s="690"/>
      <c r="FT35" s="690"/>
      <c r="FU35" s="690"/>
      <c r="FV35" s="690"/>
      <c r="FW35" s="690"/>
      <c r="FX35" s="690"/>
      <c r="FY35" s="690"/>
      <c r="FZ35" s="690"/>
      <c r="GA35" s="690"/>
      <c r="GB35" s="690"/>
      <c r="GC35" s="690"/>
      <c r="GD35" s="690"/>
      <c r="GE35" s="690"/>
      <c r="GF35" s="690"/>
      <c r="GG35" s="690"/>
      <c r="GH35" s="690"/>
      <c r="GI35" s="690"/>
      <c r="GJ35" s="690"/>
      <c r="GK35" s="690"/>
      <c r="GL35" s="690"/>
      <c r="GM35" s="690"/>
      <c r="GN35" s="690"/>
      <c r="GO35" s="690"/>
      <c r="HK35" s="294"/>
      <c r="HL35" s="294"/>
      <c r="LP35" s="492"/>
    </row>
    <row r="36" spans="2:328" ht="15.75" x14ac:dyDescent="0.25">
      <c r="B36" s="912"/>
      <c r="C36" s="301"/>
      <c r="F36" t="s">
        <v>347</v>
      </c>
      <c r="L36" s="369"/>
      <c r="M36" s="369"/>
      <c r="N36" s="369"/>
      <c r="O36" s="369"/>
      <c r="P36" s="369"/>
      <c r="DZ36" s="1159"/>
      <c r="EA36" s="1159"/>
      <c r="EB36" s="387"/>
      <c r="EC36" s="1159"/>
      <c r="ED36" s="1159"/>
      <c r="EE36" s="1159"/>
      <c r="EF36" s="1185"/>
      <c r="EG36" s="1159"/>
      <c r="EH36" s="1159"/>
      <c r="EI36" s="1159"/>
      <c r="EJ36" s="1159"/>
      <c r="EK36" s="1159"/>
      <c r="EL36" s="1159"/>
      <c r="EM36" s="1159"/>
      <c r="EN36" s="1159"/>
      <c r="EO36" s="1159"/>
      <c r="EP36" s="1159"/>
      <c r="EQ36" s="1159"/>
      <c r="ER36" s="1159"/>
      <c r="ES36" s="1159"/>
      <c r="ET36" s="1159"/>
      <c r="EU36" s="1159"/>
      <c r="EV36" s="1159"/>
      <c r="EW36" s="1159"/>
      <c r="EX36" s="1159"/>
      <c r="EY36" s="1159"/>
      <c r="EZ36" s="1159"/>
      <c r="FA36" s="1159"/>
      <c r="FB36" s="1159"/>
      <c r="FC36" s="1159"/>
      <c r="FD36" s="1159"/>
      <c r="FE36" s="1159"/>
      <c r="FF36" s="1159"/>
      <c r="FG36" s="1159"/>
      <c r="FH36" s="1159"/>
      <c r="FI36" s="1159"/>
      <c r="FJ36" s="1159"/>
      <c r="FK36" s="1159"/>
      <c r="FL36" s="1159"/>
      <c r="FM36" s="1159"/>
      <c r="FN36" s="1159"/>
      <c r="FO36" s="1159"/>
      <c r="FP36" s="1159"/>
      <c r="FQ36" s="1159"/>
      <c r="FR36" s="1159"/>
      <c r="FS36" s="1159"/>
      <c r="FT36" s="1159"/>
      <c r="FU36" s="1159"/>
      <c r="FV36" s="1159"/>
      <c r="FW36" s="1159"/>
      <c r="FX36" s="1159"/>
      <c r="FY36" s="1159"/>
      <c r="FZ36" s="1159"/>
      <c r="GA36" s="1159"/>
      <c r="GB36" s="1159"/>
      <c r="GC36" s="1159"/>
      <c r="GD36" s="1159"/>
      <c r="GE36" s="1159"/>
      <c r="GF36" s="1159"/>
      <c r="GG36" s="1159"/>
      <c r="GH36" s="1159"/>
      <c r="GI36" s="1159"/>
      <c r="GJ36" s="1159"/>
      <c r="GK36" s="1159"/>
      <c r="GL36" s="1159"/>
      <c r="GM36" s="1159"/>
      <c r="GN36" s="1159"/>
      <c r="GO36" s="1159"/>
      <c r="KH36" s="536"/>
      <c r="LP36" s="492"/>
    </row>
    <row r="37" spans="2:328" ht="15.75" x14ac:dyDescent="0.25">
      <c r="B37" s="913"/>
      <c r="C37" s="46"/>
      <c r="F37" t="s">
        <v>348</v>
      </c>
      <c r="DS37" s="318" t="s">
        <v>521</v>
      </c>
      <c r="DZ37" s="1159"/>
      <c r="EA37" s="1159"/>
      <c r="EB37" s="387"/>
      <c r="EC37" s="1159"/>
      <c r="ED37" s="1159"/>
      <c r="EE37" s="1159"/>
      <c r="EF37" s="1185"/>
      <c r="EG37" s="1159"/>
      <c r="EH37" s="1159"/>
      <c r="EI37" s="1159"/>
      <c r="EJ37" s="1159"/>
      <c r="EK37" s="1159"/>
      <c r="EL37" s="1159"/>
      <c r="EM37" s="1159"/>
      <c r="EN37" s="1159"/>
      <c r="EO37" s="1159"/>
      <c r="EP37" s="1159"/>
      <c r="EQ37" s="1159"/>
      <c r="ER37" s="1159"/>
      <c r="ES37" s="1159"/>
      <c r="ET37" s="1159"/>
      <c r="EU37" s="1159"/>
      <c r="EV37" s="1159"/>
      <c r="EW37" s="1159"/>
      <c r="EX37" s="1159"/>
      <c r="EY37" s="1159"/>
      <c r="EZ37" s="1159"/>
      <c r="FA37" s="1159"/>
      <c r="FB37" s="1159"/>
      <c r="FC37" s="1159"/>
      <c r="FD37" s="1159"/>
      <c r="FE37" s="1159"/>
      <c r="FF37" s="1159"/>
      <c r="FG37" s="1159"/>
      <c r="FH37" s="1159"/>
      <c r="FI37" s="1159"/>
      <c r="FJ37" s="1159"/>
      <c r="FK37" s="1159"/>
      <c r="FL37" s="1159"/>
      <c r="FM37" s="1159"/>
      <c r="FN37" s="1159"/>
      <c r="FO37" s="1159"/>
      <c r="FP37" s="1159"/>
      <c r="FQ37" s="1159"/>
      <c r="FR37" s="1159"/>
      <c r="FS37" s="1159"/>
      <c r="FT37" s="1159"/>
      <c r="FU37" s="1159"/>
      <c r="FV37" s="1159"/>
      <c r="FW37" s="1159"/>
      <c r="FX37" s="1159"/>
      <c r="FY37" s="1159"/>
      <c r="FZ37" s="1159"/>
      <c r="GA37" s="1159"/>
      <c r="GB37" s="1159"/>
      <c r="GC37" s="1159"/>
      <c r="GD37" s="1159"/>
      <c r="GE37" s="1159"/>
      <c r="GF37" s="1159"/>
      <c r="GG37" s="1159"/>
      <c r="GH37" s="1159"/>
      <c r="GI37" s="1159"/>
      <c r="GJ37" s="1159"/>
      <c r="GK37" s="1159"/>
      <c r="GL37" s="1159"/>
      <c r="GM37" s="1159"/>
      <c r="GN37" s="1159"/>
      <c r="GO37" s="1159"/>
    </row>
    <row r="38" spans="2:328" ht="15.75" x14ac:dyDescent="0.25">
      <c r="B38" s="914"/>
      <c r="C38" s="126"/>
      <c r="F38" t="s">
        <v>349</v>
      </c>
      <c r="BL38" s="406"/>
      <c r="DZ38" s="1159"/>
      <c r="EA38" s="1159"/>
      <c r="EB38" s="387"/>
      <c r="EC38" s="1159"/>
      <c r="ED38" s="1159"/>
      <c r="EE38" s="1159"/>
      <c r="EF38" s="1185"/>
      <c r="EG38" s="1159"/>
      <c r="EH38" s="1159"/>
      <c r="EI38" s="1159"/>
      <c r="EJ38" s="1159"/>
      <c r="EK38" s="1159"/>
      <c r="EL38" s="1159"/>
      <c r="EM38" s="1159"/>
      <c r="EN38" s="1159"/>
      <c r="EO38" s="1159"/>
      <c r="EP38" s="1159"/>
      <c r="EQ38" s="1159"/>
      <c r="ER38" s="1159"/>
      <c r="ES38" s="1159"/>
      <c r="ET38" s="1159"/>
      <c r="EU38" s="1159"/>
      <c r="EV38" s="1159"/>
      <c r="EW38" s="1159"/>
      <c r="EX38" s="1159"/>
      <c r="EY38" s="1159"/>
      <c r="EZ38" s="1159"/>
      <c r="FA38" s="1159"/>
      <c r="FB38" s="1159"/>
      <c r="FC38" s="1159"/>
      <c r="FD38" s="1159"/>
      <c r="FE38" s="1159"/>
      <c r="FF38" s="1159"/>
      <c r="FG38" s="1159"/>
      <c r="FH38" s="1159"/>
      <c r="FI38" s="1159"/>
      <c r="FJ38" s="1159"/>
      <c r="FK38" s="1159"/>
      <c r="FL38" s="1159"/>
      <c r="FM38" s="1159"/>
      <c r="FN38" s="1159"/>
      <c r="FO38" s="1159"/>
      <c r="FP38" s="1159"/>
      <c r="FQ38" s="1159"/>
      <c r="FR38" s="1159"/>
      <c r="FS38" s="1159"/>
      <c r="FT38" s="1159"/>
      <c r="FU38" s="1159"/>
      <c r="FV38" s="1159"/>
      <c r="FW38" s="1159"/>
      <c r="FX38" s="1159"/>
      <c r="FY38" s="1159"/>
      <c r="FZ38" s="1159"/>
      <c r="GA38" s="1159"/>
      <c r="GB38" s="1159"/>
      <c r="GC38" s="1159"/>
      <c r="GD38" s="1159"/>
      <c r="GE38" s="1159"/>
      <c r="GF38" s="1159"/>
      <c r="GG38" s="1159"/>
      <c r="GH38" s="1159"/>
      <c r="GI38" s="1159"/>
      <c r="GJ38" s="1159"/>
      <c r="GK38" s="1159"/>
      <c r="GL38" s="1159"/>
      <c r="GM38" s="1159"/>
      <c r="GN38" s="1159"/>
      <c r="GO38" s="1159"/>
    </row>
    <row r="39" spans="2:328" ht="15.75" x14ac:dyDescent="0.25">
      <c r="B39" s="915" t="s">
        <v>393</v>
      </c>
      <c r="C39" s="388"/>
      <c r="F39" s="387" t="s">
        <v>394</v>
      </c>
      <c r="DZ39" s="1159"/>
      <c r="EA39" s="1159"/>
      <c r="EB39" s="809"/>
      <c r="EC39" s="1159"/>
      <c r="ED39" s="1159"/>
      <c r="EE39" s="1159"/>
      <c r="EF39" s="1185"/>
      <c r="EG39" s="1159"/>
      <c r="EH39" s="1159"/>
      <c r="EI39" s="1159"/>
      <c r="EJ39" s="1159"/>
      <c r="EK39" s="1159"/>
      <c r="EL39" s="1159"/>
      <c r="EM39" s="1159"/>
      <c r="EN39" s="1159"/>
      <c r="EO39" s="1159"/>
      <c r="EP39" s="1159"/>
      <c r="EQ39" s="1159"/>
      <c r="ER39" s="1159"/>
      <c r="ES39" s="1159"/>
      <c r="ET39" s="1159"/>
      <c r="EU39" s="1159"/>
      <c r="EV39" s="1159"/>
      <c r="EW39" s="1159"/>
      <c r="EX39" s="1159"/>
      <c r="EY39" s="1159"/>
      <c r="EZ39" s="1159"/>
      <c r="FA39" s="1159"/>
      <c r="FB39" s="1159"/>
      <c r="FC39" s="1159"/>
      <c r="FD39" s="1159"/>
      <c r="FE39" s="1159"/>
      <c r="FF39" s="1159"/>
      <c r="FG39" s="1159"/>
      <c r="FH39" s="1159"/>
      <c r="FI39" s="1159"/>
      <c r="FJ39" s="1159"/>
      <c r="FK39" s="1159"/>
      <c r="FL39" s="1159"/>
      <c r="FM39" s="1159"/>
      <c r="FN39" s="1159"/>
      <c r="FO39" s="1159"/>
      <c r="FP39" s="1159"/>
      <c r="FQ39" s="1159"/>
      <c r="FR39" s="1159"/>
      <c r="FS39" s="1159"/>
      <c r="FT39" s="1159"/>
      <c r="FU39" s="1159"/>
      <c r="FV39" s="1159"/>
      <c r="FW39" s="1159"/>
      <c r="FX39" s="1159"/>
      <c r="FY39" s="1159"/>
      <c r="FZ39" s="1159"/>
      <c r="GA39" s="1159"/>
      <c r="GB39" s="1159"/>
      <c r="GC39" s="1159"/>
      <c r="GD39" s="1159"/>
      <c r="GE39" s="1159"/>
      <c r="GF39" s="1159"/>
      <c r="GG39" s="1159"/>
      <c r="GH39" s="1159"/>
      <c r="GI39" s="1159"/>
      <c r="GJ39" s="1159"/>
      <c r="GK39" s="1159"/>
      <c r="GL39" s="1159"/>
      <c r="GM39" s="1159"/>
      <c r="GN39" s="1159"/>
      <c r="GO39" s="1159"/>
    </row>
    <row r="40" spans="2:328" ht="15.75" x14ac:dyDescent="0.25">
      <c r="B40" s="916"/>
      <c r="C40" s="441"/>
      <c r="F40" s="387" t="s">
        <v>451</v>
      </c>
      <c r="DZ40" s="1159"/>
      <c r="EA40" s="1159"/>
      <c r="EB40" s="809"/>
      <c r="EC40" s="1159"/>
      <c r="ED40" s="1159"/>
      <c r="EE40" s="1159"/>
      <c r="EF40" s="1185"/>
      <c r="EG40" s="1159"/>
      <c r="EH40" s="1159"/>
      <c r="EI40" s="1159"/>
      <c r="EJ40" s="1159"/>
      <c r="EK40" s="1159"/>
      <c r="EL40" s="1159"/>
      <c r="EM40" s="1159"/>
      <c r="EN40" s="1159"/>
      <c r="EO40" s="1159"/>
      <c r="EP40" s="1159"/>
      <c r="EQ40" s="1159"/>
      <c r="ER40" s="1159"/>
      <c r="ES40" s="1159"/>
      <c r="ET40" s="1159"/>
      <c r="EU40" s="1159"/>
      <c r="EV40" s="1159"/>
      <c r="EW40" s="1159"/>
      <c r="EX40" s="1159"/>
      <c r="EY40" s="1159"/>
      <c r="EZ40" s="1159"/>
      <c r="FA40" s="1159"/>
      <c r="FB40" s="1159"/>
      <c r="FC40" s="1159"/>
      <c r="FD40" s="1159"/>
      <c r="FE40" s="1159"/>
      <c r="FF40" s="1159"/>
      <c r="FG40" s="1159"/>
      <c r="FH40" s="1159"/>
      <c r="FI40" s="1159"/>
      <c r="FJ40" s="1159"/>
      <c r="FK40" s="1159"/>
      <c r="FL40" s="1159"/>
      <c r="FM40" s="1159"/>
      <c r="FN40" s="1159"/>
      <c r="FO40" s="1159"/>
      <c r="FP40" s="1159"/>
      <c r="FQ40" s="1159"/>
      <c r="FR40" s="1159"/>
      <c r="FS40" s="1159"/>
      <c r="FT40" s="1159"/>
      <c r="FU40" s="1159"/>
      <c r="FV40" s="1159"/>
      <c r="FW40" s="1159"/>
      <c r="FX40" s="1159"/>
      <c r="FY40" s="1159"/>
      <c r="FZ40" s="1159"/>
      <c r="GA40" s="1159"/>
      <c r="GB40" s="1159"/>
      <c r="GC40" s="1159"/>
      <c r="GD40" s="1159"/>
      <c r="GE40" s="1159"/>
      <c r="GF40" s="1159"/>
      <c r="GG40" s="1159"/>
      <c r="GH40" s="1159"/>
      <c r="GI40" s="1159"/>
      <c r="GJ40" s="1159"/>
      <c r="GK40" s="1159"/>
      <c r="GL40" s="1159"/>
      <c r="GM40" s="1159"/>
      <c r="GN40" s="1159"/>
      <c r="GO40" s="1159"/>
    </row>
    <row r="41" spans="2:328" ht="15.75" x14ac:dyDescent="0.25">
      <c r="B41" s="582">
        <v>44873</v>
      </c>
      <c r="C41" s="65"/>
      <c r="D41" s="65"/>
      <c r="E41" s="65"/>
      <c r="F41" s="65" t="s">
        <v>495</v>
      </c>
      <c r="G41" s="583" t="s">
        <v>496</v>
      </c>
      <c r="I41" s="65"/>
      <c r="J41" s="65"/>
      <c r="K41" s="65"/>
      <c r="L41" s="65"/>
      <c r="Q41" s="65"/>
      <c r="AV41" s="83"/>
      <c r="BD41" s="83"/>
      <c r="BE41" s="83"/>
      <c r="BX41" s="83"/>
      <c r="DB41" s="83"/>
      <c r="DZ41" s="1159"/>
      <c r="EA41" s="1159"/>
      <c r="EB41" s="809"/>
      <c r="EC41" s="1159"/>
      <c r="ED41" s="1159"/>
      <c r="EE41" s="1159"/>
      <c r="EF41" s="1185"/>
      <c r="EG41" s="1159"/>
      <c r="EH41" s="1159"/>
      <c r="EI41" s="1159"/>
      <c r="EJ41" s="1159"/>
      <c r="EK41" s="1159"/>
      <c r="EL41" s="1159"/>
      <c r="EM41" s="1159"/>
      <c r="EN41" s="1159"/>
      <c r="EO41" s="1159"/>
      <c r="EP41" s="1159"/>
      <c r="EQ41" s="1159"/>
      <c r="ER41" s="1159"/>
      <c r="ES41" s="1159"/>
      <c r="ET41" s="1159"/>
      <c r="EU41" s="1159"/>
      <c r="EV41" s="1159"/>
      <c r="EW41" s="1159"/>
      <c r="EX41" s="1159"/>
      <c r="EY41" s="1159"/>
      <c r="EZ41" s="1159"/>
      <c r="FA41" s="1159"/>
      <c r="FB41" s="1159"/>
      <c r="FC41" s="1159"/>
      <c r="FD41" s="1159"/>
      <c r="FE41" s="1159"/>
      <c r="FF41" s="1159"/>
      <c r="FG41" s="1159"/>
      <c r="FH41" s="1159"/>
      <c r="FI41" s="1159"/>
      <c r="FJ41" s="1159"/>
      <c r="FK41" s="1159"/>
      <c r="FL41" s="1159"/>
      <c r="FM41" s="1159"/>
      <c r="FN41" s="1159"/>
      <c r="FO41" s="1159"/>
      <c r="FP41" s="1159"/>
      <c r="FQ41" s="1159"/>
      <c r="FR41" s="1159"/>
      <c r="FS41" s="1159"/>
      <c r="FT41" s="1159"/>
      <c r="FU41" s="1159"/>
      <c r="FV41" s="1159"/>
      <c r="FW41" s="1159"/>
      <c r="FX41" s="1159"/>
      <c r="FY41" s="1159"/>
      <c r="FZ41" s="1159"/>
      <c r="GA41" s="1159"/>
      <c r="GB41" s="1159"/>
      <c r="GC41" s="1159"/>
      <c r="GD41" s="1159"/>
      <c r="GE41" s="1159"/>
      <c r="GF41" s="1159"/>
      <c r="GG41" s="1159"/>
      <c r="GH41" s="1159"/>
      <c r="GI41" s="1159"/>
      <c r="GJ41" s="1159"/>
      <c r="GK41" s="1159"/>
      <c r="GL41" s="1159"/>
      <c r="GM41" s="1159"/>
      <c r="GN41" s="1159"/>
      <c r="GO41" s="1159"/>
      <c r="GP41" s="83"/>
      <c r="HT41" s="83"/>
    </row>
    <row r="42" spans="2:328" ht="15.75" x14ac:dyDescent="0.25">
      <c r="B42" s="917"/>
      <c r="F42" t="s">
        <v>497</v>
      </c>
      <c r="DZ42" s="1159"/>
      <c r="EA42" s="1159"/>
      <c r="EB42" s="387"/>
      <c r="EC42" s="1159"/>
      <c r="ED42" s="1159"/>
      <c r="EE42" s="1159"/>
      <c r="EF42" s="1185"/>
      <c r="EG42" s="1159"/>
      <c r="EH42" s="1159"/>
      <c r="EI42" s="1159"/>
      <c r="EJ42" s="1159"/>
      <c r="EK42" s="1159"/>
      <c r="EL42" s="1159"/>
      <c r="EM42" s="1159"/>
      <c r="EN42" s="1159"/>
      <c r="EO42" s="1159"/>
      <c r="EP42" s="1159"/>
      <c r="EQ42" s="1159"/>
      <c r="ER42" s="1159"/>
      <c r="ES42" s="1159"/>
      <c r="ET42" s="1159"/>
      <c r="EU42" s="1159"/>
      <c r="EV42" s="1159"/>
      <c r="EW42" s="1159"/>
      <c r="EX42" s="1159"/>
      <c r="EY42" s="1159"/>
      <c r="EZ42" s="1159"/>
      <c r="FA42" s="1159"/>
      <c r="FB42" s="1159"/>
      <c r="FC42" s="1159"/>
      <c r="FD42" s="1159"/>
      <c r="FE42" s="1159"/>
      <c r="FF42" s="1159"/>
      <c r="FG42" s="1159"/>
      <c r="FH42" s="1159"/>
      <c r="FI42" s="1159"/>
      <c r="FJ42" s="1159"/>
      <c r="FK42" s="1159"/>
      <c r="FL42" s="1159"/>
      <c r="FM42" s="1159"/>
      <c r="FN42" s="1159"/>
      <c r="FO42" s="1159"/>
      <c r="FP42" s="1159"/>
      <c r="FQ42" s="1159"/>
      <c r="FR42" s="1159"/>
      <c r="FS42" s="1159"/>
      <c r="FT42" s="1159"/>
      <c r="FU42" s="1159"/>
      <c r="FV42" s="1159"/>
      <c r="FW42" s="1159"/>
      <c r="FX42" s="1159"/>
      <c r="FY42" s="1159"/>
      <c r="FZ42" s="1159"/>
      <c r="GA42" s="1159"/>
      <c r="GB42" s="1159"/>
      <c r="GC42" s="1159"/>
      <c r="GD42" s="1159"/>
      <c r="GE42" s="1159"/>
      <c r="GF42" s="1159"/>
      <c r="GG42" s="1159"/>
      <c r="GH42" s="1159"/>
      <c r="GI42" s="1159"/>
      <c r="GJ42" s="1159"/>
      <c r="GK42" s="1159"/>
      <c r="GL42" s="1159"/>
      <c r="GM42" s="1159"/>
      <c r="GN42" s="1159"/>
      <c r="GO42" s="1159"/>
    </row>
    <row r="43" spans="2:328" ht="15.75" x14ac:dyDescent="0.25">
      <c r="B43" s="918"/>
      <c r="F43" t="s">
        <v>702</v>
      </c>
      <c r="DZ43" s="1159"/>
      <c r="EA43" s="1159"/>
      <c r="EB43" s="387"/>
      <c r="EC43" s="1159"/>
      <c r="ED43" s="1159"/>
      <c r="EE43" s="1159"/>
      <c r="EF43" s="1185"/>
      <c r="EG43" s="1159"/>
      <c r="EH43" s="1159"/>
      <c r="EI43" s="1159"/>
      <c r="EJ43" s="1159"/>
      <c r="EK43" s="1159"/>
      <c r="EL43" s="1159"/>
      <c r="EM43" s="1159"/>
      <c r="EN43" s="1159"/>
      <c r="EO43" s="1159"/>
      <c r="EP43" s="1159"/>
      <c r="EQ43" s="1159"/>
      <c r="ER43" s="1159"/>
      <c r="ES43" s="1159"/>
      <c r="ET43" s="1159"/>
      <c r="EU43" s="1159"/>
      <c r="EV43" s="1159"/>
      <c r="EW43" s="1159"/>
      <c r="EX43" s="1159"/>
      <c r="EY43" s="1159"/>
      <c r="EZ43" s="1159"/>
      <c r="FA43" s="1159"/>
      <c r="FB43" s="1159"/>
      <c r="FC43" s="1159"/>
      <c r="FD43" s="1159"/>
      <c r="FE43" s="1159"/>
      <c r="FF43" s="1159"/>
      <c r="FG43" s="1159"/>
      <c r="FH43" s="1159"/>
      <c r="FI43" s="1159"/>
      <c r="FJ43" s="1159"/>
      <c r="FK43" s="1159"/>
      <c r="FL43" s="1159"/>
      <c r="FM43" s="1159"/>
      <c r="FN43" s="1159"/>
      <c r="FO43" s="1159"/>
      <c r="FP43" s="1159"/>
      <c r="FQ43" s="1159"/>
      <c r="FR43" s="1159"/>
      <c r="FS43" s="1159"/>
      <c r="FT43" s="1159"/>
      <c r="FU43" s="1159"/>
      <c r="FV43" s="1159"/>
      <c r="FW43" s="1159"/>
      <c r="FX43" s="1159"/>
      <c r="FY43" s="1159"/>
      <c r="FZ43" s="1159"/>
      <c r="GA43" s="1159"/>
      <c r="GB43" s="1159"/>
      <c r="GC43" s="1159"/>
      <c r="GD43" s="1159"/>
      <c r="GE43" s="1159"/>
      <c r="GF43" s="1159"/>
      <c r="GG43" s="1159"/>
      <c r="GH43" s="1159"/>
      <c r="GI43" s="1159"/>
      <c r="GJ43" s="1159"/>
      <c r="GK43" s="1159"/>
      <c r="GL43" s="1159"/>
      <c r="GM43" s="1159"/>
      <c r="GN43" s="1159"/>
      <c r="GO43" s="1159"/>
    </row>
    <row r="44" spans="2:328" ht="15.75" x14ac:dyDescent="0.25">
      <c r="B44" s="919"/>
      <c r="F44" t="s">
        <v>722</v>
      </c>
      <c r="DZ44" s="1159"/>
      <c r="EA44" s="1159"/>
      <c r="EB44" s="387"/>
      <c r="EC44" s="1159"/>
      <c r="ED44" s="1159"/>
      <c r="EE44" s="1159"/>
      <c r="EF44" s="1185"/>
      <c r="EG44" s="1159"/>
      <c r="EH44" s="1159"/>
      <c r="EI44" s="1159"/>
      <c r="EJ44" s="1159"/>
      <c r="EK44" s="1159"/>
      <c r="EL44" s="1159"/>
      <c r="EM44" s="1159"/>
      <c r="EN44" s="1159"/>
      <c r="EO44" s="1159"/>
      <c r="EP44" s="1159"/>
      <c r="EQ44" s="1159"/>
      <c r="ER44" s="1159"/>
      <c r="ES44" s="1159"/>
      <c r="ET44" s="1159"/>
      <c r="EU44" s="1159"/>
      <c r="EV44" s="1159"/>
      <c r="EW44" s="1159"/>
      <c r="EX44" s="1159"/>
      <c r="EY44" s="1159"/>
      <c r="EZ44" s="1159"/>
      <c r="FA44" s="1159"/>
      <c r="FB44" s="1159"/>
      <c r="FC44" s="1159"/>
      <c r="FD44" s="1159"/>
      <c r="FE44" s="1159"/>
      <c r="FF44" s="1159"/>
      <c r="FG44" s="1159"/>
      <c r="FH44" s="1159"/>
      <c r="FI44" s="1159"/>
      <c r="FJ44" s="1159"/>
      <c r="FK44" s="1159"/>
      <c r="FL44" s="1159"/>
      <c r="FM44" s="1159"/>
      <c r="FN44" s="1159"/>
      <c r="FO44" s="1159"/>
      <c r="FP44" s="1159"/>
      <c r="FQ44" s="1159"/>
      <c r="FR44" s="1159"/>
      <c r="FS44" s="1159"/>
      <c r="FT44" s="1159"/>
      <c r="FU44" s="1159"/>
      <c r="FV44" s="1159"/>
      <c r="FW44" s="1159"/>
      <c r="FX44" s="1159"/>
      <c r="FY44" s="1159"/>
      <c r="FZ44" s="1159"/>
      <c r="GA44" s="1159"/>
      <c r="GB44" s="1159"/>
      <c r="GC44" s="1159"/>
      <c r="GD44" s="1159"/>
      <c r="GE44" s="1159"/>
      <c r="GF44" s="1159"/>
      <c r="GG44" s="1159"/>
      <c r="GH44" s="1159"/>
      <c r="GI44" s="1159"/>
      <c r="GJ44" s="1159"/>
      <c r="GK44" s="1159"/>
      <c r="GL44" s="1159"/>
      <c r="GM44" s="1159"/>
      <c r="GN44" s="1159"/>
      <c r="GO44" s="1159"/>
    </row>
    <row r="45" spans="2:328" ht="15.75" x14ac:dyDescent="0.25">
      <c r="B45" s="921"/>
      <c r="F45" t="s">
        <v>775</v>
      </c>
      <c r="DZ45" s="1159"/>
      <c r="EA45" s="1159"/>
      <c r="EB45" s="387"/>
      <c r="EC45" s="1159"/>
      <c r="ED45" s="1159"/>
      <c r="EE45" s="1159"/>
      <c r="EF45" s="1185"/>
      <c r="EG45" s="1159"/>
      <c r="EH45" s="1159"/>
      <c r="EI45" s="1159"/>
      <c r="EJ45" s="1159"/>
      <c r="EK45" s="1159"/>
      <c r="EL45" s="1159"/>
      <c r="EM45" s="1159"/>
      <c r="EN45" s="1159"/>
      <c r="EO45" s="1159"/>
      <c r="EP45" s="1159"/>
      <c r="EQ45" s="1159"/>
      <c r="ER45" s="1159"/>
      <c r="ES45" s="1159"/>
      <c r="ET45" s="1159"/>
      <c r="EU45" s="1159"/>
      <c r="EV45" s="1159"/>
      <c r="EW45" s="1159"/>
      <c r="EX45" s="1159"/>
      <c r="EY45" s="1159"/>
      <c r="EZ45" s="1159"/>
      <c r="FA45" s="1159"/>
      <c r="FB45" s="1159"/>
      <c r="FC45" s="1159"/>
      <c r="FD45" s="1159"/>
      <c r="FE45" s="1159"/>
      <c r="FF45" s="1159"/>
      <c r="FG45" s="1159"/>
      <c r="FH45" s="1159"/>
      <c r="FI45" s="1159"/>
      <c r="FJ45" s="1159"/>
      <c r="FK45" s="1159"/>
      <c r="FL45" s="1159"/>
      <c r="FM45" s="1159"/>
      <c r="FN45" s="1159"/>
      <c r="FO45" s="1159"/>
      <c r="FP45" s="1159"/>
      <c r="FQ45" s="1159"/>
      <c r="FR45" s="1159"/>
      <c r="FS45" s="1159"/>
      <c r="FT45" s="1159"/>
      <c r="FU45" s="1159"/>
      <c r="FV45" s="1159"/>
      <c r="FW45" s="1159"/>
      <c r="FX45" s="1159"/>
      <c r="FY45" s="1159"/>
      <c r="FZ45" s="1159"/>
      <c r="GA45" s="1159"/>
      <c r="GB45" s="1159"/>
      <c r="GC45" s="1159"/>
      <c r="GD45" s="1159"/>
      <c r="GE45" s="1159"/>
      <c r="GF45" s="1159"/>
      <c r="GG45" s="1159"/>
      <c r="GH45" s="1159"/>
      <c r="GI45" s="1159"/>
      <c r="GJ45" s="1159"/>
      <c r="GK45" s="1159"/>
      <c r="GL45" s="1159"/>
      <c r="GM45" s="1159"/>
      <c r="GN45" s="1159"/>
      <c r="GO45" s="1159"/>
    </row>
    <row r="46" spans="2:328" ht="15.75" x14ac:dyDescent="0.25">
      <c r="B46" s="997"/>
      <c r="F46" s="998" t="s">
        <v>829</v>
      </c>
      <c r="DZ46" s="1159"/>
      <c r="EA46" s="1159"/>
      <c r="EB46" s="387"/>
      <c r="EC46" s="1159"/>
      <c r="ED46" s="1159"/>
      <c r="EE46" s="1159"/>
      <c r="EF46" s="1185"/>
      <c r="EG46" s="1159"/>
      <c r="EH46" s="1159"/>
      <c r="EI46" s="1159"/>
      <c r="EJ46" s="1159"/>
      <c r="EK46" s="1159"/>
      <c r="EL46" s="1159"/>
      <c r="EM46" s="1159"/>
      <c r="EN46" s="1159"/>
      <c r="EO46" s="1159"/>
      <c r="EP46" s="1159"/>
      <c r="EQ46" s="1159"/>
      <c r="ER46" s="1159"/>
      <c r="ES46" s="1159"/>
      <c r="ET46" s="1159"/>
      <c r="EU46" s="1159"/>
      <c r="EV46" s="1159"/>
      <c r="EW46" s="1159"/>
      <c r="EX46" s="1159"/>
      <c r="EY46" s="1159"/>
      <c r="EZ46" s="1159"/>
      <c r="FA46" s="1159"/>
      <c r="FB46" s="1159"/>
      <c r="FC46" s="1159"/>
      <c r="FD46" s="1159"/>
      <c r="FE46" s="1159"/>
      <c r="FF46" s="1159"/>
      <c r="FG46" s="1159"/>
      <c r="FH46" s="1159"/>
      <c r="FI46" s="1159"/>
      <c r="FJ46" s="1159"/>
      <c r="FK46" s="1159"/>
      <c r="FL46" s="1159"/>
      <c r="FM46" s="1159"/>
      <c r="FN46" s="1159"/>
      <c r="FO46" s="1159"/>
      <c r="FP46" s="1159"/>
      <c r="FQ46" s="1159"/>
      <c r="FR46" s="1159"/>
      <c r="FS46" s="1159"/>
      <c r="FT46" s="1159"/>
      <c r="FU46" s="1159"/>
      <c r="FV46" s="1159"/>
      <c r="FW46" s="1159"/>
      <c r="FX46" s="1159"/>
      <c r="FY46" s="1159"/>
      <c r="FZ46" s="1159"/>
      <c r="GA46" s="1159"/>
      <c r="GB46" s="1159"/>
      <c r="GC46" s="1159"/>
      <c r="GD46" s="1159"/>
      <c r="GE46" s="1159"/>
      <c r="GF46" s="1159"/>
      <c r="GG46" s="1159"/>
      <c r="GH46" s="1159"/>
      <c r="GI46" s="1159"/>
      <c r="GJ46" s="1159"/>
      <c r="GK46" s="1159"/>
      <c r="GL46" s="1159"/>
      <c r="GM46" s="1159"/>
      <c r="GN46" s="1159"/>
      <c r="GO46" s="1159"/>
    </row>
    <row r="47" spans="2:328" ht="15.75" x14ac:dyDescent="0.25">
      <c r="F47" s="45"/>
      <c r="DZ47" s="1159"/>
      <c r="EA47" s="1159"/>
      <c r="EB47" s="387"/>
      <c r="EC47" s="1159"/>
      <c r="ED47" s="1159"/>
      <c r="EE47" s="1159"/>
      <c r="EF47" s="1185"/>
      <c r="EG47" s="1159"/>
      <c r="EH47" s="1159"/>
      <c r="EI47" s="1159"/>
      <c r="EJ47" s="1159"/>
      <c r="EK47" s="1159"/>
      <c r="EL47" s="1159"/>
      <c r="EM47" s="1159"/>
      <c r="EN47" s="1159"/>
      <c r="EO47" s="1159"/>
      <c r="EP47" s="1159"/>
      <c r="EQ47" s="1159"/>
      <c r="ER47" s="1159"/>
      <c r="ES47" s="1159"/>
      <c r="ET47" s="1159"/>
      <c r="EU47" s="1159"/>
      <c r="EV47" s="1159"/>
      <c r="EW47" s="1159"/>
      <c r="EX47" s="1159"/>
      <c r="EY47" s="1159"/>
      <c r="EZ47" s="1159"/>
      <c r="FA47" s="1159"/>
      <c r="FB47" s="1159"/>
      <c r="FC47" s="1159"/>
      <c r="FD47" s="1159"/>
      <c r="FE47" s="1159"/>
      <c r="FF47" s="1159"/>
      <c r="FG47" s="1159"/>
      <c r="FH47" s="1159"/>
      <c r="FI47" s="1159"/>
      <c r="FJ47" s="1159"/>
      <c r="FK47" s="1159"/>
      <c r="FL47" s="1159"/>
      <c r="FM47" s="1159"/>
      <c r="FN47" s="1159"/>
      <c r="FO47" s="1159"/>
      <c r="FP47" s="1159"/>
      <c r="FQ47" s="1159"/>
      <c r="FR47" s="1159"/>
      <c r="FS47" s="1159"/>
      <c r="FT47" s="1159"/>
      <c r="FU47" s="1159"/>
      <c r="FV47" s="1159"/>
      <c r="FW47" s="1159"/>
      <c r="FX47" s="1159"/>
      <c r="FY47" s="1159"/>
      <c r="FZ47" s="1159"/>
      <c r="GA47" s="1159"/>
      <c r="GB47" s="1159"/>
      <c r="GC47" s="1159"/>
      <c r="GD47" s="1159"/>
      <c r="GE47" s="1159"/>
      <c r="GF47" s="1159"/>
      <c r="GG47" s="1159"/>
      <c r="GH47" s="1159"/>
      <c r="GI47" s="1159"/>
      <c r="GJ47" s="1159"/>
      <c r="GK47" s="1159"/>
      <c r="GL47" s="1159"/>
      <c r="GM47" s="1159"/>
      <c r="GN47" s="1159"/>
      <c r="GO47" s="1159"/>
    </row>
    <row r="48" spans="2:328" ht="15.75" x14ac:dyDescent="0.25">
      <c r="F48" s="45"/>
      <c r="DZ48" s="1159"/>
      <c r="EA48" s="1159"/>
      <c r="EB48" s="387"/>
      <c r="EC48" s="1159"/>
      <c r="ED48" s="1159"/>
      <c r="EE48" s="1159"/>
      <c r="EF48" s="1185"/>
      <c r="EG48" s="1159"/>
      <c r="EH48" s="1159"/>
      <c r="EI48" s="1159"/>
      <c r="EJ48" s="1159"/>
      <c r="EK48" s="1159"/>
      <c r="EL48" s="1159"/>
      <c r="EM48" s="1159"/>
      <c r="EN48" s="1159"/>
      <c r="EO48" s="1159"/>
      <c r="EP48" s="1159"/>
      <c r="EQ48" s="1159"/>
      <c r="ER48" s="1159"/>
      <c r="ES48" s="1159"/>
      <c r="ET48" s="1159"/>
      <c r="EU48" s="1159"/>
      <c r="EV48" s="1159"/>
      <c r="EW48" s="1159"/>
      <c r="EX48" s="1159"/>
      <c r="EY48" s="1159"/>
      <c r="EZ48" s="1159"/>
      <c r="FA48" s="1159"/>
      <c r="FB48" s="1159"/>
      <c r="FC48" s="1159"/>
      <c r="FD48" s="1159"/>
      <c r="FE48" s="1159"/>
      <c r="FF48" s="1159"/>
      <c r="FG48" s="1159"/>
      <c r="FH48" s="1159"/>
      <c r="FI48" s="1159"/>
      <c r="FJ48" s="1159"/>
      <c r="FK48" s="1159"/>
      <c r="FL48" s="1159"/>
      <c r="FM48" s="1159"/>
      <c r="FN48" s="1159"/>
      <c r="FO48" s="1159"/>
      <c r="FP48" s="1159"/>
      <c r="FQ48" s="1159"/>
      <c r="FR48" s="1159"/>
      <c r="FS48" s="1159"/>
      <c r="FT48" s="1159"/>
      <c r="FU48" s="1159"/>
      <c r="FV48" s="1159"/>
      <c r="FW48" s="1159"/>
      <c r="FX48" s="1159"/>
      <c r="FY48" s="1159"/>
      <c r="FZ48" s="1159"/>
      <c r="GA48" s="1159"/>
      <c r="GB48" s="1159"/>
      <c r="GC48" s="1159"/>
      <c r="GD48" s="1159"/>
      <c r="GE48" s="1159"/>
      <c r="GF48" s="1159"/>
      <c r="GG48" s="1159"/>
      <c r="GH48" s="1159"/>
      <c r="GI48" s="1159"/>
      <c r="GJ48" s="1159"/>
      <c r="GK48" s="1159"/>
      <c r="GL48" s="1159"/>
      <c r="GM48" s="1159"/>
      <c r="GN48" s="1159"/>
      <c r="GO48" s="1159"/>
    </row>
    <row r="49" spans="2:197" ht="15.75" x14ac:dyDescent="0.25">
      <c r="B49" s="1159"/>
      <c r="C49" s="1159"/>
      <c r="D49" s="1159"/>
      <c r="E49" s="1159"/>
      <c r="F49" s="1159"/>
      <c r="G49" s="38"/>
      <c r="H49" s="38"/>
      <c r="DZ49" s="1159"/>
      <c r="EA49" s="1159"/>
      <c r="EB49" s="387"/>
      <c r="EC49" s="1159"/>
      <c r="ED49" s="1159"/>
      <c r="EE49" s="1159"/>
      <c r="EF49" s="1185"/>
      <c r="EG49" s="1159"/>
      <c r="EH49" s="1159"/>
      <c r="EI49" s="1159"/>
      <c r="EJ49" s="1159"/>
      <c r="EK49" s="1159"/>
      <c r="EL49" s="1159"/>
      <c r="EM49" s="1159"/>
      <c r="EN49" s="1159"/>
      <c r="EO49" s="1159"/>
      <c r="EP49" s="1159"/>
      <c r="EQ49" s="1159"/>
      <c r="ER49" s="1159"/>
      <c r="ES49" s="1159"/>
      <c r="ET49" s="1159"/>
      <c r="EU49" s="1159"/>
      <c r="EV49" s="1159"/>
      <c r="EW49" s="1159"/>
      <c r="EX49" s="1159"/>
      <c r="EY49" s="1159"/>
      <c r="EZ49" s="1159"/>
      <c r="FA49" s="1159"/>
      <c r="FB49" s="1159"/>
      <c r="FC49" s="1159"/>
      <c r="FD49" s="1159"/>
      <c r="FE49" s="1159"/>
      <c r="FF49" s="1159"/>
      <c r="FG49" s="1159"/>
      <c r="FH49" s="1159"/>
      <c r="FI49" s="1159"/>
      <c r="FJ49" s="1159"/>
      <c r="FK49" s="1159"/>
      <c r="FL49" s="1159"/>
      <c r="FM49" s="1159"/>
      <c r="FN49" s="1159"/>
      <c r="FO49" s="1159"/>
      <c r="FP49" s="1159"/>
      <c r="FQ49" s="1159"/>
      <c r="FR49" s="1159"/>
      <c r="FS49" s="1159"/>
      <c r="FT49" s="1159"/>
      <c r="FU49" s="1159"/>
      <c r="FV49" s="1159"/>
      <c r="FW49" s="1159"/>
      <c r="FX49" s="1159"/>
      <c r="FY49" s="1159"/>
      <c r="FZ49" s="1159"/>
      <c r="GA49" s="1159"/>
      <c r="GB49" s="1159"/>
      <c r="GC49" s="1159"/>
      <c r="GD49" s="1159"/>
      <c r="GE49" s="1159"/>
      <c r="GF49" s="1159"/>
      <c r="GG49" s="1159"/>
      <c r="GH49" s="1159"/>
      <c r="GI49" s="1159"/>
      <c r="GJ49" s="1159"/>
      <c r="GK49" s="1159"/>
      <c r="GL49" s="1159"/>
      <c r="GM49" s="1159"/>
      <c r="GN49" s="1159"/>
      <c r="GO49" s="1159"/>
    </row>
    <row r="50" spans="2:197" ht="15.75" x14ac:dyDescent="0.25">
      <c r="B50" s="387"/>
      <c r="C50" s="387"/>
      <c r="D50" s="387"/>
      <c r="E50" s="387"/>
      <c r="F50" s="47"/>
      <c r="G50" s="808"/>
      <c r="H50" s="238"/>
      <c r="DZ50" s="1159"/>
      <c r="EA50" s="1159"/>
      <c r="EB50" s="387"/>
      <c r="EC50" s="1159"/>
      <c r="ED50" s="1159"/>
      <c r="EE50" s="1159"/>
      <c r="EF50" s="1186"/>
      <c r="EG50" s="1159"/>
      <c r="EH50" s="1159"/>
      <c r="EI50" s="1159"/>
      <c r="EJ50" s="1159"/>
      <c r="EK50" s="1159"/>
      <c r="EL50" s="1159"/>
      <c r="EM50" s="1159"/>
      <c r="EN50" s="1159"/>
      <c r="EO50" s="1159"/>
      <c r="EP50" s="1159"/>
      <c r="EQ50" s="1159"/>
      <c r="ER50" s="1159"/>
      <c r="ES50" s="1159"/>
      <c r="ET50" s="1159"/>
      <c r="EU50" s="1159"/>
      <c r="EV50" s="1159"/>
      <c r="EW50" s="1159"/>
      <c r="EX50" s="1159"/>
      <c r="EY50" s="1159"/>
      <c r="EZ50" s="1159"/>
      <c r="FA50" s="1159"/>
      <c r="FB50" s="1159"/>
      <c r="FC50" s="1159"/>
      <c r="FD50" s="1159"/>
      <c r="FE50" s="1159"/>
      <c r="FF50" s="1159"/>
      <c r="FG50" s="1159"/>
      <c r="FH50" s="1159"/>
      <c r="FI50" s="1159"/>
      <c r="FJ50" s="1159"/>
      <c r="FK50" s="1159"/>
      <c r="FL50" s="1159"/>
      <c r="FM50" s="1159"/>
      <c r="FN50" s="1159"/>
      <c r="FO50" s="1159"/>
      <c r="FP50" s="1159"/>
      <c r="FQ50" s="1159"/>
      <c r="FR50" s="1159"/>
      <c r="FS50" s="1159"/>
      <c r="FT50" s="1159"/>
      <c r="FU50" s="1159"/>
      <c r="FV50" s="1159"/>
      <c r="FW50" s="1159"/>
      <c r="FX50" s="1159"/>
      <c r="FY50" s="1159"/>
      <c r="FZ50" s="1159"/>
      <c r="GA50" s="1159"/>
      <c r="GB50" s="1159"/>
      <c r="GC50" s="1159"/>
      <c r="GD50" s="1159"/>
      <c r="GE50" s="1159"/>
      <c r="GF50" s="1159"/>
      <c r="GG50" s="1159"/>
      <c r="GH50" s="1159"/>
      <c r="GI50" s="1159"/>
      <c r="GJ50" s="1159"/>
      <c r="GK50" s="1159"/>
      <c r="GL50" s="1159"/>
      <c r="GM50" s="1159"/>
      <c r="GN50" s="1159"/>
      <c r="GO50" s="1159"/>
    </row>
    <row r="51" spans="2:197" ht="15.75" x14ac:dyDescent="0.25">
      <c r="B51" s="387"/>
      <c r="C51" s="387"/>
      <c r="D51" s="387"/>
      <c r="E51" s="387"/>
      <c r="F51" s="47"/>
      <c r="G51" s="808"/>
      <c r="H51" s="238"/>
      <c r="DZ51" s="1159"/>
      <c r="EA51" s="1159"/>
      <c r="EB51" s="809"/>
      <c r="EC51" s="1159"/>
      <c r="ED51" s="1159"/>
      <c r="EE51" s="1159"/>
      <c r="EF51" s="1185"/>
      <c r="EG51" s="1159"/>
      <c r="EH51" s="1159"/>
      <c r="EI51" s="1159"/>
      <c r="EJ51" s="1159"/>
      <c r="EK51" s="1159"/>
      <c r="EL51" s="1159"/>
      <c r="EM51" s="1159"/>
      <c r="EN51" s="1159"/>
      <c r="EO51" s="1159"/>
      <c r="EP51" s="1159"/>
      <c r="EQ51" s="1159"/>
      <c r="ER51" s="1159"/>
      <c r="ES51" s="1159"/>
      <c r="ET51" s="1159"/>
      <c r="EU51" s="1159"/>
      <c r="EV51" s="1159"/>
      <c r="EW51" s="1159"/>
      <c r="EX51" s="1159"/>
      <c r="EY51" s="1159"/>
      <c r="EZ51" s="1159"/>
      <c r="FA51" s="1159"/>
      <c r="FB51" s="1159"/>
      <c r="FC51" s="1159"/>
      <c r="FD51" s="1159"/>
      <c r="FE51" s="1159"/>
      <c r="FF51" s="1159"/>
      <c r="FG51" s="1159"/>
      <c r="FH51" s="1159"/>
      <c r="FI51" s="1159"/>
      <c r="FJ51" s="1159"/>
      <c r="FK51" s="1159"/>
      <c r="FL51" s="1159"/>
      <c r="FM51" s="1159"/>
      <c r="FN51" s="1159"/>
      <c r="FO51" s="1159"/>
      <c r="FP51" s="1159"/>
      <c r="FQ51" s="1159"/>
      <c r="FR51" s="1159"/>
      <c r="FS51" s="1159"/>
      <c r="FT51" s="1159"/>
      <c r="FU51" s="1159"/>
      <c r="FV51" s="1159"/>
      <c r="FW51" s="1159"/>
      <c r="FX51" s="1159"/>
      <c r="FY51" s="1159"/>
      <c r="FZ51" s="1159"/>
      <c r="GA51" s="1159"/>
      <c r="GB51" s="1159"/>
      <c r="GC51" s="1159"/>
      <c r="GD51" s="1159"/>
      <c r="GE51" s="1159"/>
      <c r="GF51" s="1159"/>
      <c r="GG51" s="1159"/>
      <c r="GH51" s="1159"/>
      <c r="GI51" s="1159"/>
      <c r="GJ51" s="1159"/>
      <c r="GK51" s="1159"/>
      <c r="GL51" s="1159"/>
      <c r="GM51" s="1159"/>
      <c r="GN51" s="1159"/>
      <c r="GO51" s="1159"/>
    </row>
    <row r="52" spans="2:197" ht="15.75" x14ac:dyDescent="0.25">
      <c r="B52" s="809"/>
      <c r="C52" s="387"/>
      <c r="D52" s="387"/>
      <c r="E52" s="387"/>
      <c r="F52" s="47"/>
      <c r="G52" s="238"/>
      <c r="H52" s="238"/>
      <c r="DZ52" s="1159"/>
      <c r="EA52" s="1159"/>
      <c r="EB52" s="387"/>
      <c r="EC52" s="1159"/>
      <c r="ED52" s="1159"/>
      <c r="EE52" s="1159"/>
      <c r="EF52" s="1185"/>
      <c r="EG52" s="1159"/>
      <c r="EH52" s="1159"/>
      <c r="EI52" s="1159"/>
      <c r="EJ52" s="1159"/>
      <c r="EK52" s="1159"/>
      <c r="EL52" s="1159"/>
      <c r="EM52" s="1159"/>
      <c r="EN52" s="1159"/>
      <c r="EO52" s="1159"/>
      <c r="EP52" s="1159"/>
      <c r="EQ52" s="1159"/>
      <c r="ER52" s="1159"/>
      <c r="ES52" s="1159"/>
      <c r="ET52" s="1159"/>
      <c r="EU52" s="1159"/>
      <c r="EV52" s="1159"/>
      <c r="EW52" s="1159"/>
      <c r="EX52" s="1159"/>
      <c r="EY52" s="1159"/>
      <c r="EZ52" s="1159"/>
      <c r="FA52" s="1159"/>
      <c r="FB52" s="1159"/>
      <c r="FC52" s="1159"/>
      <c r="FD52" s="1159"/>
      <c r="FE52" s="1159"/>
      <c r="FF52" s="1159"/>
      <c r="FG52" s="1159"/>
      <c r="FH52" s="1159"/>
      <c r="FI52" s="1159"/>
      <c r="FJ52" s="1159"/>
      <c r="FK52" s="1159"/>
      <c r="FL52" s="1159"/>
      <c r="FM52" s="1159"/>
      <c r="FN52" s="1159"/>
      <c r="FO52" s="1159"/>
      <c r="FP52" s="1159"/>
      <c r="FQ52" s="1159"/>
      <c r="FR52" s="1159"/>
      <c r="FS52" s="1159"/>
      <c r="FT52" s="1159"/>
      <c r="FU52" s="1159"/>
      <c r="FV52" s="1159"/>
      <c r="FW52" s="1159"/>
      <c r="FX52" s="1159"/>
      <c r="FY52" s="1159"/>
      <c r="FZ52" s="1159"/>
      <c r="GA52" s="1159"/>
      <c r="GB52" s="1159"/>
      <c r="GC52" s="1159"/>
      <c r="GD52" s="1159"/>
      <c r="GE52" s="1159"/>
      <c r="GF52" s="1159"/>
      <c r="GG52" s="1159"/>
      <c r="GH52" s="1159"/>
      <c r="GI52" s="1159"/>
      <c r="GJ52" s="1159"/>
      <c r="GK52" s="1159"/>
      <c r="GL52" s="1159"/>
      <c r="GM52" s="1159"/>
      <c r="GN52" s="1159"/>
      <c r="GO52" s="1159"/>
    </row>
    <row r="53" spans="2:197" ht="15.75" x14ac:dyDescent="0.25">
      <c r="B53" s="809"/>
      <c r="C53" s="387"/>
      <c r="D53" s="387"/>
      <c r="E53" s="387"/>
      <c r="F53" s="47"/>
      <c r="G53" s="238"/>
      <c r="H53" s="238"/>
      <c r="DZ53" s="1159"/>
      <c r="EA53" s="1159"/>
      <c r="EB53" s="387"/>
      <c r="EC53" s="1159"/>
      <c r="ED53" s="1159"/>
      <c r="EE53" s="1159"/>
      <c r="EF53" s="1185"/>
      <c r="EG53" s="1159"/>
      <c r="EH53" s="1159"/>
      <c r="EI53" s="1159"/>
      <c r="EJ53" s="1159"/>
      <c r="EK53" s="1159"/>
      <c r="EL53" s="1159"/>
      <c r="EM53" s="1159"/>
      <c r="EN53" s="1159"/>
      <c r="EO53" s="1159"/>
      <c r="EP53" s="1159"/>
      <c r="EQ53" s="1159"/>
      <c r="ER53" s="1159"/>
      <c r="ES53" s="1159"/>
      <c r="ET53" s="1159"/>
      <c r="EU53" s="1159"/>
      <c r="EV53" s="1159"/>
      <c r="EW53" s="1159"/>
      <c r="EX53" s="1159"/>
      <c r="EY53" s="1159"/>
      <c r="EZ53" s="1159"/>
      <c r="FA53" s="1159"/>
      <c r="FB53" s="1159"/>
      <c r="FC53" s="1159"/>
      <c r="FD53" s="1159"/>
      <c r="FE53" s="1159"/>
      <c r="FF53" s="1159"/>
      <c r="FG53" s="1159"/>
      <c r="FH53" s="1159"/>
      <c r="FI53" s="1159"/>
      <c r="FJ53" s="1159"/>
      <c r="FK53" s="1159"/>
      <c r="FL53" s="1159"/>
      <c r="FM53" s="1159"/>
      <c r="FN53" s="1159"/>
      <c r="FO53" s="1159"/>
      <c r="FP53" s="1159"/>
      <c r="FQ53" s="1159"/>
      <c r="FR53" s="1159"/>
      <c r="FS53" s="1159"/>
      <c r="FT53" s="1159"/>
      <c r="FU53" s="1159"/>
      <c r="FV53" s="1159"/>
      <c r="FW53" s="1159"/>
      <c r="FX53" s="1159"/>
      <c r="FY53" s="1159"/>
      <c r="FZ53" s="1159"/>
      <c r="GA53" s="1159"/>
      <c r="GB53" s="1159"/>
      <c r="GC53" s="1159"/>
      <c r="GD53" s="1159"/>
      <c r="GE53" s="1159"/>
      <c r="GF53" s="1159"/>
      <c r="GG53" s="1159"/>
      <c r="GH53" s="1159"/>
      <c r="GI53" s="1159"/>
      <c r="GJ53" s="1159"/>
      <c r="GK53" s="1159"/>
      <c r="GL53" s="1159"/>
      <c r="GM53" s="1159"/>
      <c r="GN53" s="1159"/>
      <c r="GO53" s="1159"/>
    </row>
    <row r="54" spans="2:197" ht="15.75" x14ac:dyDescent="0.25">
      <c r="B54" s="809"/>
      <c r="C54" s="387"/>
      <c r="D54" s="387"/>
      <c r="E54" s="387"/>
      <c r="F54" s="47"/>
      <c r="G54" s="238"/>
      <c r="H54" s="238"/>
      <c r="DZ54" s="1159"/>
      <c r="EA54" s="1159"/>
      <c r="EB54" s="387"/>
      <c r="EC54" s="1159"/>
      <c r="ED54" s="1159"/>
      <c r="EE54" s="1159"/>
      <c r="EF54" s="1187"/>
      <c r="EG54" s="1159"/>
      <c r="EH54" s="1159"/>
      <c r="EI54" s="1159"/>
      <c r="EJ54" s="1159"/>
      <c r="EK54" s="1159"/>
      <c r="EL54" s="1159"/>
      <c r="EM54" s="1159"/>
      <c r="EN54" s="1159"/>
      <c r="EO54" s="1159"/>
      <c r="EP54" s="1159"/>
      <c r="EQ54" s="1159"/>
      <c r="ER54" s="1159"/>
      <c r="ES54" s="1159"/>
      <c r="ET54" s="1159"/>
      <c r="EU54" s="1159"/>
      <c r="EV54" s="1159"/>
      <c r="EW54" s="1159"/>
      <c r="EX54" s="1159"/>
      <c r="EY54" s="1159"/>
      <c r="EZ54" s="1159"/>
      <c r="FA54" s="1159"/>
      <c r="FB54" s="1159"/>
      <c r="FC54" s="1159"/>
      <c r="FD54" s="1159"/>
      <c r="FE54" s="1159"/>
      <c r="FF54" s="1159"/>
      <c r="FG54" s="1159"/>
      <c r="FH54" s="1159"/>
      <c r="FI54" s="1159"/>
      <c r="FJ54" s="1159"/>
      <c r="FK54" s="1159"/>
      <c r="FL54" s="1159"/>
      <c r="FM54" s="1159"/>
      <c r="FN54" s="1159"/>
      <c r="FO54" s="1159"/>
      <c r="FP54" s="1159"/>
      <c r="FQ54" s="1159"/>
      <c r="FR54" s="1159"/>
      <c r="FS54" s="1159"/>
      <c r="FT54" s="1159"/>
      <c r="FU54" s="1159"/>
      <c r="FV54" s="1159"/>
      <c r="FW54" s="1159"/>
      <c r="FX54" s="1159"/>
      <c r="FY54" s="1159"/>
      <c r="FZ54" s="1159"/>
      <c r="GA54" s="1159"/>
      <c r="GB54" s="1159"/>
      <c r="GC54" s="1159"/>
      <c r="GD54" s="1159"/>
      <c r="GE54" s="1159"/>
      <c r="GF54" s="1159"/>
      <c r="GG54" s="1159"/>
      <c r="GH54" s="1159"/>
      <c r="GI54" s="1159"/>
      <c r="GJ54" s="1159"/>
      <c r="GK54" s="1159"/>
      <c r="GL54" s="1159"/>
      <c r="GM54" s="1159"/>
      <c r="GN54" s="1159"/>
      <c r="GO54" s="1159"/>
    </row>
    <row r="55" spans="2:197" ht="15.75" x14ac:dyDescent="0.25">
      <c r="B55" s="387"/>
      <c r="C55" s="387"/>
      <c r="D55" s="387"/>
      <c r="E55" s="387"/>
      <c r="F55" s="47"/>
      <c r="G55" s="238"/>
      <c r="H55" s="238"/>
      <c r="DZ55" s="1159"/>
      <c r="EA55" s="1159"/>
      <c r="EB55" s="387"/>
      <c r="EC55" s="1159"/>
      <c r="ED55" s="1159"/>
      <c r="EE55" s="1159"/>
      <c r="EF55" s="1187"/>
      <c r="EG55" s="1159"/>
      <c r="EH55" s="1159"/>
      <c r="EI55" s="1159"/>
      <c r="EJ55" s="1159"/>
      <c r="EK55" s="1159"/>
      <c r="EL55" s="1159"/>
      <c r="EM55" s="1159"/>
      <c r="EN55" s="1159"/>
      <c r="EO55" s="1159"/>
      <c r="EP55" s="1159"/>
      <c r="EQ55" s="1159"/>
      <c r="ER55" s="1159"/>
      <c r="ES55" s="1159"/>
      <c r="ET55" s="1159"/>
      <c r="EU55" s="1159"/>
      <c r="EV55" s="1159"/>
      <c r="EW55" s="1159"/>
      <c r="EX55" s="1159"/>
      <c r="EY55" s="1159"/>
      <c r="EZ55" s="1159"/>
      <c r="FA55" s="1159"/>
      <c r="FB55" s="1159"/>
      <c r="FC55" s="1159"/>
      <c r="FD55" s="1159"/>
      <c r="FE55" s="1159"/>
      <c r="FF55" s="1159"/>
      <c r="FG55" s="1159"/>
      <c r="FH55" s="1159"/>
      <c r="FI55" s="1159"/>
      <c r="FJ55" s="1159"/>
      <c r="FK55" s="1159"/>
      <c r="FL55" s="1159"/>
      <c r="FM55" s="1159"/>
      <c r="FN55" s="1159"/>
      <c r="FO55" s="1159"/>
      <c r="FP55" s="1159"/>
      <c r="FQ55" s="1159"/>
      <c r="FR55" s="1159"/>
      <c r="FS55" s="1159"/>
      <c r="FT55" s="1159"/>
      <c r="FU55" s="1159"/>
      <c r="FV55" s="1159"/>
      <c r="FW55" s="1159"/>
      <c r="FX55" s="1159"/>
      <c r="FY55" s="1159"/>
      <c r="FZ55" s="1159"/>
      <c r="GA55" s="1159"/>
      <c r="GB55" s="1159"/>
      <c r="GC55" s="1159"/>
      <c r="GD55" s="1159"/>
      <c r="GE55" s="1159"/>
      <c r="GF55" s="1159"/>
      <c r="GG55" s="1159"/>
      <c r="GH55" s="1159"/>
      <c r="GI55" s="1159"/>
      <c r="GJ55" s="1159"/>
      <c r="GK55" s="1159"/>
      <c r="GL55" s="1159"/>
      <c r="GM55" s="1159"/>
      <c r="GN55" s="1159"/>
      <c r="GO55" s="1159"/>
    </row>
    <row r="56" spans="2:197" ht="15.75" x14ac:dyDescent="0.25">
      <c r="B56" s="387"/>
      <c r="C56" s="387"/>
      <c r="D56" s="387"/>
      <c r="E56" s="387"/>
      <c r="F56" s="47"/>
      <c r="G56" s="238"/>
      <c r="H56" s="238"/>
      <c r="DZ56" s="1159"/>
      <c r="EA56" s="1159"/>
      <c r="EB56" s="387"/>
      <c r="EC56" s="1159"/>
      <c r="ED56" s="1159"/>
      <c r="EE56" s="1159"/>
      <c r="EF56" s="1187"/>
      <c r="EG56" s="1159"/>
      <c r="EH56" s="1159"/>
      <c r="EI56" s="1159"/>
      <c r="EJ56" s="1159"/>
      <c r="EK56" s="1159"/>
      <c r="EL56" s="1159"/>
      <c r="EM56" s="1159"/>
      <c r="EN56" s="1159"/>
      <c r="EO56" s="1159"/>
      <c r="EP56" s="1159"/>
      <c r="EQ56" s="1159"/>
      <c r="ER56" s="1159"/>
      <c r="ES56" s="1159"/>
      <c r="ET56" s="1159"/>
      <c r="EU56" s="1159"/>
      <c r="EV56" s="1159"/>
      <c r="EW56" s="1159"/>
      <c r="EX56" s="1159"/>
      <c r="EY56" s="1159"/>
      <c r="EZ56" s="1159"/>
      <c r="FA56" s="1159"/>
      <c r="FB56" s="1159"/>
      <c r="FC56" s="1159"/>
      <c r="FD56" s="1159"/>
      <c r="FE56" s="1159"/>
      <c r="FF56" s="1159"/>
      <c r="FG56" s="1159"/>
      <c r="FH56" s="1159"/>
      <c r="FI56" s="1159"/>
      <c r="FJ56" s="1159"/>
      <c r="FK56" s="1159"/>
      <c r="FL56" s="1159"/>
      <c r="FM56" s="1159"/>
      <c r="FN56" s="1159"/>
      <c r="FO56" s="1159"/>
      <c r="FP56" s="1159"/>
      <c r="FQ56" s="1159"/>
      <c r="FR56" s="1159"/>
      <c r="FS56" s="1159"/>
      <c r="FT56" s="1159"/>
      <c r="FU56" s="1159"/>
      <c r="FV56" s="1159"/>
      <c r="FW56" s="1159"/>
      <c r="FX56" s="1159"/>
      <c r="FY56" s="1159"/>
      <c r="FZ56" s="1159"/>
      <c r="GA56" s="1159"/>
      <c r="GB56" s="1159"/>
      <c r="GC56" s="1159"/>
      <c r="GD56" s="1159"/>
      <c r="GE56" s="1159"/>
      <c r="GF56" s="1159"/>
      <c r="GG56" s="1159"/>
      <c r="GH56" s="1159"/>
      <c r="GI56" s="1159"/>
      <c r="GJ56" s="1159"/>
      <c r="GK56" s="1159"/>
      <c r="GL56" s="1159"/>
      <c r="GM56" s="1159"/>
      <c r="GN56" s="1159"/>
      <c r="GO56" s="1159"/>
    </row>
    <row r="57" spans="2:197" ht="15.75" x14ac:dyDescent="0.25">
      <c r="B57" s="387"/>
      <c r="C57" s="387"/>
      <c r="D57" s="387"/>
      <c r="E57" s="387"/>
      <c r="F57" s="47"/>
      <c r="G57" s="238"/>
      <c r="H57" s="238"/>
      <c r="DZ57" s="1159"/>
      <c r="EA57" s="1159"/>
      <c r="EB57" s="387"/>
      <c r="EC57" s="1159"/>
      <c r="ED57" s="1159"/>
      <c r="EE57" s="1159"/>
      <c r="EF57" s="1187"/>
      <c r="EG57" s="1159"/>
      <c r="EH57" s="1159"/>
      <c r="EI57" s="1159"/>
      <c r="EJ57" s="1159"/>
      <c r="EK57" s="1159"/>
      <c r="EL57" s="1159"/>
      <c r="EM57" s="1159"/>
      <c r="EN57" s="1159"/>
      <c r="EO57" s="1159"/>
      <c r="EP57" s="1159"/>
      <c r="EQ57" s="1159"/>
      <c r="ER57" s="1159"/>
      <c r="ES57" s="1159"/>
      <c r="ET57" s="1159"/>
      <c r="EU57" s="1159"/>
      <c r="EV57" s="1159"/>
      <c r="EW57" s="1159"/>
      <c r="EX57" s="1159"/>
      <c r="EY57" s="1159"/>
      <c r="EZ57" s="1159"/>
      <c r="FA57" s="1159"/>
      <c r="FB57" s="1159"/>
      <c r="FC57" s="1159"/>
      <c r="FD57" s="1159"/>
      <c r="FE57" s="1159"/>
      <c r="FF57" s="1159"/>
      <c r="FG57" s="1159"/>
      <c r="FH57" s="1159"/>
      <c r="FI57" s="1159"/>
      <c r="FJ57" s="1159"/>
      <c r="FK57" s="1159"/>
      <c r="FL57" s="1159"/>
      <c r="FM57" s="1159"/>
      <c r="FN57" s="1159"/>
      <c r="FO57" s="1159"/>
      <c r="FP57" s="1159"/>
      <c r="FQ57" s="1159"/>
      <c r="FR57" s="1159"/>
      <c r="FS57" s="1159"/>
      <c r="FT57" s="1159"/>
      <c r="FU57" s="1159"/>
      <c r="FV57" s="1159"/>
      <c r="FW57" s="1159"/>
      <c r="FX57" s="1159"/>
      <c r="FY57" s="1159"/>
      <c r="FZ57" s="1159"/>
      <c r="GA57" s="1159"/>
      <c r="GB57" s="1159"/>
      <c r="GC57" s="1159"/>
      <c r="GD57" s="1159"/>
      <c r="GE57" s="1159"/>
      <c r="GF57" s="1159"/>
      <c r="GG57" s="1159"/>
      <c r="GH57" s="1159"/>
      <c r="GI57" s="1159"/>
      <c r="GJ57" s="1159"/>
      <c r="GK57" s="1159"/>
      <c r="GL57" s="1159"/>
      <c r="GM57" s="1159"/>
      <c r="GN57" s="1159"/>
      <c r="GO57" s="1159"/>
    </row>
    <row r="58" spans="2:197" ht="15.75" x14ac:dyDescent="0.25">
      <c r="B58" s="387"/>
      <c r="C58" s="387"/>
      <c r="D58" s="387"/>
      <c r="E58" s="387"/>
      <c r="F58" s="47"/>
      <c r="G58" s="238"/>
      <c r="H58" s="238"/>
      <c r="DZ58" s="1159"/>
      <c r="EA58" s="1159"/>
      <c r="EB58" s="1159"/>
      <c r="EC58" s="1188"/>
      <c r="ED58" s="1188"/>
      <c r="EE58" s="1188"/>
      <c r="EF58" s="218"/>
      <c r="EG58" s="691"/>
      <c r="EH58" s="691"/>
      <c r="EI58" s="691"/>
      <c r="EJ58" s="691"/>
      <c r="EK58" s="691"/>
      <c r="EL58" s="691"/>
      <c r="EM58" s="691"/>
      <c r="EN58" s="691"/>
      <c r="EO58" s="691"/>
      <c r="EP58" s="691"/>
      <c r="EQ58" s="691"/>
      <c r="ER58" s="691"/>
      <c r="ES58" s="691"/>
      <c r="ET58" s="691"/>
      <c r="EU58" s="691"/>
      <c r="EV58" s="691"/>
      <c r="EW58" s="691"/>
      <c r="EX58" s="691"/>
      <c r="EY58" s="691"/>
      <c r="EZ58" s="691"/>
      <c r="FA58" s="691"/>
      <c r="FB58" s="691"/>
      <c r="FC58" s="691"/>
      <c r="FD58" s="691"/>
      <c r="FE58" s="691"/>
      <c r="FF58" s="691"/>
      <c r="FG58" s="691"/>
      <c r="FH58" s="691"/>
      <c r="FI58" s="691"/>
      <c r="FJ58" s="691"/>
      <c r="FK58" s="691"/>
      <c r="FL58" s="691"/>
      <c r="FM58" s="691"/>
      <c r="FN58" s="691"/>
      <c r="FO58" s="691"/>
      <c r="FP58" s="691"/>
      <c r="FQ58" s="691"/>
      <c r="FR58" s="691"/>
      <c r="FS58" s="691"/>
      <c r="FT58" s="691"/>
      <c r="FU58" s="691"/>
      <c r="FV58" s="691"/>
      <c r="FW58" s="691"/>
      <c r="FX58" s="691"/>
      <c r="FY58" s="691"/>
      <c r="FZ58" s="691"/>
      <c r="GA58" s="691"/>
      <c r="GB58" s="691"/>
      <c r="GC58" s="691"/>
      <c r="GD58" s="691"/>
      <c r="GE58" s="691"/>
      <c r="GF58" s="691"/>
      <c r="GG58" s="691"/>
      <c r="GH58" s="691"/>
      <c r="GI58" s="691"/>
      <c r="GJ58" s="691"/>
      <c r="GK58" s="691"/>
      <c r="GL58" s="691"/>
      <c r="GM58" s="691"/>
      <c r="GN58" s="691"/>
      <c r="GO58" s="691"/>
    </row>
    <row r="59" spans="2:197" ht="15.75" x14ac:dyDescent="0.25">
      <c r="B59" s="387"/>
      <c r="C59" s="387"/>
      <c r="D59" s="387"/>
      <c r="E59" s="387"/>
      <c r="F59" s="47"/>
      <c r="G59" s="238"/>
      <c r="H59" s="238"/>
    </row>
    <row r="60" spans="2:197" ht="15.75" x14ac:dyDescent="0.25">
      <c r="B60" s="387"/>
      <c r="C60" s="387"/>
      <c r="D60" s="387"/>
      <c r="E60" s="387"/>
      <c r="F60" s="47"/>
      <c r="G60" s="238"/>
      <c r="H60" s="238"/>
    </row>
    <row r="61" spans="2:197" ht="15.75" x14ac:dyDescent="0.25">
      <c r="B61" s="387"/>
      <c r="C61" s="387"/>
      <c r="D61" s="387"/>
      <c r="E61" s="387"/>
      <c r="F61" s="47"/>
      <c r="G61" s="238"/>
      <c r="H61" s="238"/>
    </row>
    <row r="62" spans="2:197" ht="15.75" x14ac:dyDescent="0.25">
      <c r="B62" s="387"/>
      <c r="C62" s="387"/>
      <c r="D62" s="387"/>
      <c r="E62" s="387"/>
      <c r="F62" s="47"/>
      <c r="G62" s="238"/>
      <c r="H62" s="238"/>
    </row>
    <row r="63" spans="2:197" ht="15.75" x14ac:dyDescent="0.25">
      <c r="B63" s="387"/>
      <c r="C63" s="387"/>
      <c r="D63" s="387"/>
      <c r="E63" s="387"/>
      <c r="F63" s="47"/>
      <c r="G63" s="238"/>
      <c r="H63" s="238"/>
    </row>
    <row r="64" spans="2:197" ht="15.75" x14ac:dyDescent="0.25">
      <c r="B64" s="387"/>
      <c r="C64" s="387"/>
      <c r="D64" s="387"/>
      <c r="E64" s="387"/>
      <c r="F64" s="47"/>
      <c r="G64" s="238"/>
      <c r="H64" s="810"/>
    </row>
    <row r="65" spans="2:8" ht="15.75" x14ac:dyDescent="0.25">
      <c r="B65" s="809"/>
      <c r="C65" s="387"/>
      <c r="D65" s="387"/>
      <c r="E65" s="387"/>
      <c r="F65" s="47"/>
      <c r="G65" s="238"/>
      <c r="H65" s="238"/>
    </row>
    <row r="66" spans="2:8" ht="15.75" x14ac:dyDescent="0.25">
      <c r="B66" s="387"/>
      <c r="C66" s="387"/>
      <c r="D66" s="387"/>
      <c r="E66" s="387"/>
      <c r="F66" s="47"/>
      <c r="G66" s="238"/>
      <c r="H66" s="238"/>
    </row>
    <row r="67" spans="2:8" ht="15.75" x14ac:dyDescent="0.25">
      <c r="B67" s="387"/>
      <c r="C67" s="387"/>
      <c r="D67" s="387"/>
      <c r="E67" s="387"/>
      <c r="F67" s="47"/>
      <c r="G67" s="238"/>
      <c r="H67" s="238"/>
    </row>
    <row r="68" spans="2:8" ht="15.75" x14ac:dyDescent="0.25">
      <c r="B68" s="387"/>
      <c r="C68" s="387"/>
      <c r="D68" s="387"/>
      <c r="E68" s="387"/>
      <c r="F68" s="47"/>
      <c r="G68" s="367"/>
      <c r="H68" s="367"/>
    </row>
    <row r="69" spans="2:8" ht="15.75" x14ac:dyDescent="0.25">
      <c r="B69" s="387"/>
      <c r="C69" s="387"/>
      <c r="D69" s="387"/>
      <c r="E69" s="387"/>
      <c r="F69" s="47"/>
      <c r="G69" s="367"/>
      <c r="H69" s="367"/>
    </row>
    <row r="70" spans="2:8" ht="15.75" x14ac:dyDescent="0.25">
      <c r="B70" s="387"/>
      <c r="C70" s="387"/>
      <c r="D70" s="387"/>
      <c r="E70" s="387"/>
      <c r="F70" s="47"/>
      <c r="G70" s="367"/>
      <c r="H70" s="367"/>
    </row>
    <row r="71" spans="2:8" ht="15.75" x14ac:dyDescent="0.25">
      <c r="B71" s="387"/>
      <c r="C71" s="387"/>
      <c r="D71" s="387"/>
      <c r="E71" s="387"/>
      <c r="F71" s="47"/>
      <c r="G71" s="367"/>
      <c r="H71" s="367"/>
    </row>
    <row r="72" spans="2:8" ht="15.75" x14ac:dyDescent="0.25">
      <c r="B72" s="387"/>
      <c r="C72" s="387"/>
      <c r="D72" s="387"/>
      <c r="E72" s="387"/>
      <c r="F72" s="47"/>
      <c r="G72" s="92"/>
      <c r="H72" s="218"/>
    </row>
  </sheetData>
  <mergeCells count="17">
    <mergeCell ref="FM1:GP1"/>
    <mergeCell ref="GQ1:HU1"/>
    <mergeCell ref="HV1:IZ1"/>
    <mergeCell ref="Q1:AU1"/>
    <mergeCell ref="AV1:BX1"/>
    <mergeCell ref="BY1:DC1"/>
    <mergeCell ref="EG33:EX33"/>
    <mergeCell ref="EB35:ED35"/>
    <mergeCell ref="EE35:EF35"/>
    <mergeCell ref="DD1:EG1"/>
    <mergeCell ref="EH1:FL1"/>
    <mergeCell ref="NS2:NS3"/>
    <mergeCell ref="JA1:KD1"/>
    <mergeCell ref="KE1:LI1"/>
    <mergeCell ref="LJ1:MM1"/>
    <mergeCell ref="MN1:NR1"/>
    <mergeCell ref="NS1:OW1"/>
  </mergeCells>
  <conditionalFormatting sqref="Q3:AS3 AV3:BW3 NT3:NV3 BY3:NR3">
    <cfRule type="expression" dxfId="119" priority="10">
      <formula>Q$3=TODAY()</formula>
    </cfRule>
  </conditionalFormatting>
  <conditionalFormatting sqref="NT28:NV28 Q28:CK28">
    <cfRule type="expression" dxfId="118" priority="9">
      <formula>Q$3=TODAY()</formula>
    </cfRule>
  </conditionalFormatting>
  <conditionalFormatting sqref="AU3">
    <cfRule type="expression" dxfId="117" priority="8">
      <formula>AU$3=TODAY()</formula>
    </cfRule>
  </conditionalFormatting>
  <conditionalFormatting sqref="AT3">
    <cfRule type="expression" dxfId="116" priority="7">
      <formula>AT$3=TODAY()</formula>
    </cfRule>
  </conditionalFormatting>
  <conditionalFormatting sqref="NS28">
    <cfRule type="expression" dxfId="115" priority="12">
      <formula>NS$2=TODAY()</formula>
    </cfRule>
  </conditionalFormatting>
  <conditionalFormatting sqref="EG58:GO58 CL28:NQ28">
    <cfRule type="expression" dxfId="114" priority="449">
      <formula>CM$3=TODAY()</formula>
    </cfRule>
  </conditionalFormatting>
  <conditionalFormatting sqref="EG35:GO35">
    <cfRule type="expression" dxfId="113" priority="450">
      <formula>EH$3=TODAY()</formula>
    </cfRule>
  </conditionalFormatting>
  <conditionalFormatting sqref="BX3">
    <cfRule type="expression" dxfId="112" priority="2">
      <formula>BX$3=TODAY()</formula>
    </cfRule>
  </conditionalFormatting>
  <conditionalFormatting sqref="NR28">
    <cfRule type="expression" dxfId="111" priority="452">
      <formula>NT$3=TODAY()</formula>
    </cfRule>
  </conditionalFormatting>
  <conditionalFormatting sqref="NS2">
    <cfRule type="expression" dxfId="110" priority="1">
      <formula>NS$2=TODAY()</formula>
    </cfRule>
  </conditionalFormatting>
  <dataValidations count="2">
    <dataValidation type="whole" allowBlank="1" showInputMessage="1" showErrorMessage="1" error="юои" sqref="BR41">
      <formula1>5</formula1>
      <formula2>9</formula2>
    </dataValidation>
    <dataValidation type="custom" allowBlank="1" showInputMessage="1" showErrorMessage="1" error="юоипкекекекекеке" sqref="BR43">
      <formula1>OR(BR43="u",BR43="t")</formula1>
    </dataValidation>
  </dataValidations>
  <hyperlinks>
    <hyperlink ref="G41" r:id="rId1"/>
  </hyperlinks>
  <pageMargins left="0.7" right="0.7" top="0.75" bottom="0.75" header="0.3" footer="0.3"/>
  <pageSetup paperSize="8" orientation="landscape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N27"/>
  <sheetViews>
    <sheetView workbookViewId="0">
      <selection activeCell="D35" sqref="D35"/>
    </sheetView>
  </sheetViews>
  <sheetFormatPr defaultRowHeight="15" x14ac:dyDescent="0.25"/>
  <cols>
    <col min="2" max="2" width="38.85546875" bestFit="1" customWidth="1"/>
    <col min="4" max="4" width="67" bestFit="1" customWidth="1"/>
    <col min="5" max="5" width="22" bestFit="1" customWidth="1"/>
    <col min="9" max="9" width="38.85546875" bestFit="1" customWidth="1"/>
    <col min="13" max="13" width="40.7109375" bestFit="1" customWidth="1"/>
  </cols>
  <sheetData>
    <row r="1" spans="1:14" x14ac:dyDescent="0.25">
      <c r="A1" s="664" t="s">
        <v>139</v>
      </c>
      <c r="B1" s="664" t="s">
        <v>140</v>
      </c>
      <c r="C1" s="664" t="s">
        <v>614</v>
      </c>
      <c r="D1" s="664" t="s">
        <v>615</v>
      </c>
      <c r="E1" s="664" t="s">
        <v>616</v>
      </c>
      <c r="F1" s="664" t="s">
        <v>617</v>
      </c>
      <c r="G1" s="664" t="s">
        <v>618</v>
      </c>
      <c r="H1" s="664" t="s">
        <v>619</v>
      </c>
      <c r="I1" s="664" t="s">
        <v>140</v>
      </c>
      <c r="J1" s="664" t="s">
        <v>620</v>
      </c>
      <c r="K1" s="664" t="s">
        <v>621</v>
      </c>
      <c r="L1" s="664" t="s">
        <v>622</v>
      </c>
      <c r="M1" s="664" t="s">
        <v>623</v>
      </c>
      <c r="N1" s="664" t="s">
        <v>624</v>
      </c>
    </row>
    <row r="2" spans="1:14" x14ac:dyDescent="0.25">
      <c r="A2" s="665" t="s">
        <v>146</v>
      </c>
      <c r="B2" s="665" t="s">
        <v>21</v>
      </c>
      <c r="C2" s="665" t="s">
        <v>625</v>
      </c>
      <c r="D2" s="665" t="s">
        <v>626</v>
      </c>
      <c r="E2" s="666">
        <v>37432</v>
      </c>
      <c r="F2" s="665" t="s">
        <v>627</v>
      </c>
      <c r="G2" s="665" t="s">
        <v>628</v>
      </c>
      <c r="H2" s="665" t="s">
        <v>629</v>
      </c>
      <c r="I2" s="665" t="s">
        <v>21</v>
      </c>
      <c r="J2" s="667">
        <v>40</v>
      </c>
      <c r="K2" s="666">
        <v>37432</v>
      </c>
      <c r="L2" s="666">
        <v>2958465</v>
      </c>
      <c r="M2" s="665" t="s">
        <v>630</v>
      </c>
      <c r="N2" s="665" t="s">
        <v>631</v>
      </c>
    </row>
    <row r="3" spans="1:14" x14ac:dyDescent="0.25">
      <c r="A3" s="668" t="s">
        <v>155</v>
      </c>
      <c r="B3" s="668" t="s">
        <v>22</v>
      </c>
      <c r="C3" s="668" t="s">
        <v>625</v>
      </c>
      <c r="D3" s="668" t="s">
        <v>632</v>
      </c>
      <c r="E3" s="669">
        <v>41454</v>
      </c>
      <c r="F3" s="668" t="s">
        <v>633</v>
      </c>
      <c r="G3" s="668" t="s">
        <v>634</v>
      </c>
      <c r="H3" s="668" t="s">
        <v>629</v>
      </c>
      <c r="I3" s="668" t="s">
        <v>22</v>
      </c>
      <c r="J3" s="374">
        <v>38</v>
      </c>
      <c r="K3" s="669">
        <v>42762</v>
      </c>
      <c r="L3" s="669">
        <v>2958465</v>
      </c>
      <c r="M3" s="668" t="s">
        <v>635</v>
      </c>
      <c r="N3" s="668" t="s">
        <v>636</v>
      </c>
    </row>
    <row r="4" spans="1:14" x14ac:dyDescent="0.25">
      <c r="A4" s="668" t="s">
        <v>155</v>
      </c>
      <c r="B4" s="668" t="s">
        <v>22</v>
      </c>
      <c r="C4" s="668" t="s">
        <v>625</v>
      </c>
      <c r="D4" s="668" t="s">
        <v>632</v>
      </c>
      <c r="E4" s="669">
        <v>40712</v>
      </c>
      <c r="F4" s="668" t="s">
        <v>633</v>
      </c>
      <c r="G4" s="668" t="s">
        <v>628</v>
      </c>
      <c r="H4" s="668" t="s">
        <v>629</v>
      </c>
      <c r="I4" s="668" t="s">
        <v>22</v>
      </c>
      <c r="J4" s="374">
        <v>38</v>
      </c>
      <c r="K4" s="669">
        <v>42762</v>
      </c>
      <c r="L4" s="669">
        <v>2958465</v>
      </c>
      <c r="M4" s="668" t="s">
        <v>630</v>
      </c>
      <c r="N4" s="668" t="s">
        <v>637</v>
      </c>
    </row>
    <row r="5" spans="1:14" x14ac:dyDescent="0.25">
      <c r="A5" s="668" t="s">
        <v>160</v>
      </c>
      <c r="B5" s="668" t="s">
        <v>14</v>
      </c>
      <c r="C5" s="668" t="s">
        <v>625</v>
      </c>
      <c r="D5" s="668" t="s">
        <v>638</v>
      </c>
      <c r="E5" s="669">
        <v>42182</v>
      </c>
      <c r="F5" s="668" t="s">
        <v>639</v>
      </c>
      <c r="G5" s="668" t="s">
        <v>628</v>
      </c>
      <c r="H5" s="668" t="s">
        <v>629</v>
      </c>
      <c r="I5" s="668" t="s">
        <v>14</v>
      </c>
      <c r="J5" s="374">
        <v>29</v>
      </c>
      <c r="K5" s="669">
        <v>42182</v>
      </c>
      <c r="L5" s="669">
        <v>2958465</v>
      </c>
      <c r="M5" s="668" t="s">
        <v>630</v>
      </c>
      <c r="N5" s="668" t="s">
        <v>640</v>
      </c>
    </row>
    <row r="6" spans="1:14" x14ac:dyDescent="0.25">
      <c r="A6" s="668" t="s">
        <v>606</v>
      </c>
      <c r="B6" s="668" t="s">
        <v>517</v>
      </c>
      <c r="C6" s="668" t="s">
        <v>625</v>
      </c>
      <c r="D6" s="668" t="s">
        <v>641</v>
      </c>
      <c r="E6" s="669">
        <v>40014</v>
      </c>
      <c r="F6" s="668" t="s">
        <v>627</v>
      </c>
      <c r="G6" s="668" t="s">
        <v>628</v>
      </c>
      <c r="H6" s="668" t="s">
        <v>629</v>
      </c>
      <c r="I6" s="668" t="s">
        <v>517</v>
      </c>
      <c r="J6" s="374">
        <v>34</v>
      </c>
      <c r="K6" s="669">
        <v>42818</v>
      </c>
      <c r="L6" s="669">
        <v>2958465</v>
      </c>
      <c r="M6" s="668" t="s">
        <v>630</v>
      </c>
      <c r="N6" s="668" t="s">
        <v>642</v>
      </c>
    </row>
    <row r="7" spans="1:14" x14ac:dyDescent="0.25">
      <c r="A7" s="668" t="s">
        <v>135</v>
      </c>
      <c r="B7" s="668" t="s">
        <v>6</v>
      </c>
      <c r="C7" s="668" t="s">
        <v>643</v>
      </c>
      <c r="D7" s="668" t="s">
        <v>644</v>
      </c>
      <c r="E7" s="669">
        <v>38892</v>
      </c>
      <c r="F7" s="668" t="s">
        <v>645</v>
      </c>
      <c r="G7" s="668" t="s">
        <v>646</v>
      </c>
      <c r="H7" s="668" t="s">
        <v>629</v>
      </c>
      <c r="I7" s="668" t="s">
        <v>6</v>
      </c>
      <c r="J7" s="374">
        <v>33</v>
      </c>
      <c r="K7" s="669">
        <v>42818</v>
      </c>
      <c r="L7" s="669">
        <v>2958465</v>
      </c>
      <c r="M7" s="668" t="s">
        <v>647</v>
      </c>
      <c r="N7" s="668" t="s">
        <v>648</v>
      </c>
    </row>
    <row r="8" spans="1:14" x14ac:dyDescent="0.25">
      <c r="A8" s="668" t="s">
        <v>607</v>
      </c>
      <c r="B8" s="668" t="s">
        <v>453</v>
      </c>
      <c r="C8" s="668" t="s">
        <v>643</v>
      </c>
      <c r="D8" s="668" t="s">
        <v>649</v>
      </c>
      <c r="E8" s="669">
        <v>39263</v>
      </c>
      <c r="F8" s="668" t="s">
        <v>650</v>
      </c>
      <c r="G8" s="668" t="s">
        <v>651</v>
      </c>
      <c r="H8" s="668" t="s">
        <v>629</v>
      </c>
      <c r="I8" s="668" t="s">
        <v>453</v>
      </c>
      <c r="J8" s="374">
        <v>34</v>
      </c>
      <c r="K8" s="669">
        <v>42825</v>
      </c>
      <c r="L8" s="669">
        <v>2958465</v>
      </c>
      <c r="M8" s="668" t="s">
        <v>647</v>
      </c>
      <c r="N8" s="668" t="s">
        <v>652</v>
      </c>
    </row>
    <row r="9" spans="1:14" x14ac:dyDescent="0.25">
      <c r="A9" s="668" t="s">
        <v>607</v>
      </c>
      <c r="B9" s="668" t="s">
        <v>453</v>
      </c>
      <c r="C9" s="668" t="s">
        <v>625</v>
      </c>
      <c r="D9" s="668" t="s">
        <v>653</v>
      </c>
      <c r="E9" s="669">
        <v>40725</v>
      </c>
      <c r="F9" s="668" t="s">
        <v>654</v>
      </c>
      <c r="G9" s="668" t="s">
        <v>628</v>
      </c>
      <c r="H9" s="668" t="s">
        <v>629</v>
      </c>
      <c r="I9" s="668" t="s">
        <v>453</v>
      </c>
      <c r="J9" s="374">
        <v>34</v>
      </c>
      <c r="K9" s="669">
        <v>42825</v>
      </c>
      <c r="L9" s="669">
        <v>2958465</v>
      </c>
      <c r="M9" s="668" t="s">
        <v>630</v>
      </c>
      <c r="N9" s="668" t="s">
        <v>655</v>
      </c>
    </row>
    <row r="10" spans="1:14" x14ac:dyDescent="0.25">
      <c r="A10" s="668" t="s">
        <v>608</v>
      </c>
      <c r="B10" s="668" t="s">
        <v>601</v>
      </c>
      <c r="C10" s="668" t="s">
        <v>625</v>
      </c>
      <c r="D10" s="668" t="s">
        <v>656</v>
      </c>
      <c r="E10" s="669">
        <v>40357</v>
      </c>
      <c r="F10" s="668" t="s">
        <v>657</v>
      </c>
      <c r="G10" s="668" t="s">
        <v>628</v>
      </c>
      <c r="H10" s="668" t="s">
        <v>629</v>
      </c>
      <c r="I10" s="668" t="s">
        <v>601</v>
      </c>
      <c r="J10" s="374">
        <v>34</v>
      </c>
      <c r="K10" s="669">
        <v>40357</v>
      </c>
      <c r="L10" s="669">
        <v>2958465</v>
      </c>
      <c r="M10" s="668" t="s">
        <v>630</v>
      </c>
      <c r="N10" s="668" t="s">
        <v>658</v>
      </c>
    </row>
    <row r="11" spans="1:14" x14ac:dyDescent="0.25">
      <c r="A11" s="668" t="s">
        <v>137</v>
      </c>
      <c r="B11" s="668" t="s">
        <v>18</v>
      </c>
      <c r="C11" s="668" t="s">
        <v>625</v>
      </c>
      <c r="D11" s="668" t="s">
        <v>659</v>
      </c>
      <c r="E11" s="669">
        <v>38530</v>
      </c>
      <c r="F11" s="668" t="s">
        <v>660</v>
      </c>
      <c r="G11" s="668" t="s">
        <v>628</v>
      </c>
      <c r="H11" s="668" t="s">
        <v>629</v>
      </c>
      <c r="I11" s="668" t="s">
        <v>18</v>
      </c>
      <c r="J11" s="374">
        <v>39</v>
      </c>
      <c r="K11" s="669">
        <v>42917</v>
      </c>
      <c r="L11" s="669">
        <v>2958465</v>
      </c>
      <c r="M11" s="668" t="s">
        <v>630</v>
      </c>
      <c r="N11" s="668" t="s">
        <v>661</v>
      </c>
    </row>
    <row r="12" spans="1:14" x14ac:dyDescent="0.25">
      <c r="A12" s="668" t="s">
        <v>137</v>
      </c>
      <c r="B12" s="668" t="s">
        <v>18</v>
      </c>
      <c r="C12" s="668" t="s">
        <v>625</v>
      </c>
      <c r="D12" s="668" t="s">
        <v>641</v>
      </c>
      <c r="E12" s="669">
        <v>39982</v>
      </c>
      <c r="F12" s="668" t="s">
        <v>627</v>
      </c>
      <c r="G12" s="668" t="s">
        <v>628</v>
      </c>
      <c r="H12" s="668" t="s">
        <v>629</v>
      </c>
      <c r="I12" s="668" t="s">
        <v>18</v>
      </c>
      <c r="J12" s="374">
        <v>39</v>
      </c>
      <c r="K12" s="669">
        <v>42917</v>
      </c>
      <c r="L12" s="669">
        <v>2958465</v>
      </c>
      <c r="M12" s="668" t="s">
        <v>630</v>
      </c>
      <c r="N12" s="668" t="s">
        <v>662</v>
      </c>
    </row>
    <row r="13" spans="1:14" x14ac:dyDescent="0.25">
      <c r="A13" s="668" t="s">
        <v>132</v>
      </c>
      <c r="B13" s="668" t="s">
        <v>17</v>
      </c>
      <c r="C13" s="668" t="s">
        <v>625</v>
      </c>
      <c r="D13" s="668" t="s">
        <v>641</v>
      </c>
      <c r="E13" s="669">
        <v>40352</v>
      </c>
      <c r="F13" s="668" t="s">
        <v>663</v>
      </c>
      <c r="G13" s="668" t="s">
        <v>628</v>
      </c>
      <c r="H13" s="668" t="s">
        <v>629</v>
      </c>
      <c r="I13" s="668" t="s">
        <v>17</v>
      </c>
      <c r="J13" s="374">
        <v>35</v>
      </c>
      <c r="K13" s="669">
        <v>42917</v>
      </c>
      <c r="L13" s="669">
        <v>2958465</v>
      </c>
      <c r="M13" s="668" t="s">
        <v>630</v>
      </c>
      <c r="N13" s="668" t="s">
        <v>664</v>
      </c>
    </row>
    <row r="14" spans="1:14" x14ac:dyDescent="0.25">
      <c r="A14" s="668" t="s">
        <v>131</v>
      </c>
      <c r="B14" s="668" t="s">
        <v>10</v>
      </c>
      <c r="C14" s="668" t="s">
        <v>625</v>
      </c>
      <c r="D14" s="668" t="s">
        <v>626</v>
      </c>
      <c r="E14" s="669">
        <v>40004</v>
      </c>
      <c r="F14" s="668" t="s">
        <v>633</v>
      </c>
      <c r="G14" s="668" t="s">
        <v>628</v>
      </c>
      <c r="H14" s="668" t="s">
        <v>629</v>
      </c>
      <c r="I14" s="668" t="s">
        <v>10</v>
      </c>
      <c r="J14" s="374">
        <v>36</v>
      </c>
      <c r="K14" s="669">
        <v>42945</v>
      </c>
      <c r="L14" s="669">
        <v>2958465</v>
      </c>
      <c r="M14" s="668" t="s">
        <v>630</v>
      </c>
      <c r="N14" s="668" t="s">
        <v>665</v>
      </c>
    </row>
    <row r="15" spans="1:14" x14ac:dyDescent="0.25">
      <c r="A15" s="668" t="s">
        <v>134</v>
      </c>
      <c r="B15" s="668" t="s">
        <v>11</v>
      </c>
      <c r="C15" s="668" t="s">
        <v>625</v>
      </c>
      <c r="D15" s="668" t="s">
        <v>626</v>
      </c>
      <c r="E15" s="669">
        <v>38553</v>
      </c>
      <c r="F15" s="668" t="s">
        <v>633</v>
      </c>
      <c r="G15" s="668" t="s">
        <v>628</v>
      </c>
      <c r="H15" s="668" t="s">
        <v>629</v>
      </c>
      <c r="I15" s="668" t="s">
        <v>11</v>
      </c>
      <c r="J15" s="374">
        <v>38</v>
      </c>
      <c r="K15" s="669">
        <v>42965</v>
      </c>
      <c r="L15" s="669">
        <v>2958465</v>
      </c>
      <c r="M15" s="668" t="s">
        <v>630</v>
      </c>
      <c r="N15" s="668" t="s">
        <v>666</v>
      </c>
    </row>
    <row r="16" spans="1:14" x14ac:dyDescent="0.25">
      <c r="A16" s="668" t="s">
        <v>134</v>
      </c>
      <c r="B16" s="668" t="s">
        <v>11</v>
      </c>
      <c r="C16" s="668" t="s">
        <v>625</v>
      </c>
      <c r="D16" s="668" t="s">
        <v>626</v>
      </c>
      <c r="E16" s="669">
        <v>39674</v>
      </c>
      <c r="F16" s="668" t="s">
        <v>667</v>
      </c>
      <c r="G16" s="668" t="s">
        <v>634</v>
      </c>
      <c r="H16" s="668" t="s">
        <v>629</v>
      </c>
      <c r="I16" s="668" t="s">
        <v>11</v>
      </c>
      <c r="J16" s="374">
        <v>38</v>
      </c>
      <c r="K16" s="669">
        <v>42965</v>
      </c>
      <c r="L16" s="669">
        <v>2958465</v>
      </c>
      <c r="M16" s="668" t="s">
        <v>635</v>
      </c>
      <c r="N16" s="668" t="s">
        <v>668</v>
      </c>
    </row>
    <row r="17" spans="1:14" x14ac:dyDescent="0.25">
      <c r="A17" s="668" t="s">
        <v>136</v>
      </c>
      <c r="B17" s="668" t="s">
        <v>7</v>
      </c>
      <c r="C17" s="668" t="s">
        <v>643</v>
      </c>
      <c r="D17" s="668" t="s">
        <v>669</v>
      </c>
      <c r="E17" s="669">
        <v>39986</v>
      </c>
      <c r="F17" s="668" t="s">
        <v>670</v>
      </c>
      <c r="G17" s="668" t="s">
        <v>671</v>
      </c>
      <c r="H17" s="668" t="s">
        <v>629</v>
      </c>
      <c r="I17" s="668" t="s">
        <v>7</v>
      </c>
      <c r="J17" s="374">
        <v>32</v>
      </c>
      <c r="K17" s="669">
        <v>43029</v>
      </c>
      <c r="L17" s="669">
        <v>2958465</v>
      </c>
      <c r="M17" s="668" t="s">
        <v>647</v>
      </c>
      <c r="N17" s="668" t="s">
        <v>672</v>
      </c>
    </row>
    <row r="18" spans="1:14" x14ac:dyDescent="0.25">
      <c r="A18" s="668" t="s">
        <v>136</v>
      </c>
      <c r="B18" s="668" t="s">
        <v>7</v>
      </c>
      <c r="C18" s="668" t="s">
        <v>625</v>
      </c>
      <c r="D18" s="668" t="s">
        <v>626</v>
      </c>
      <c r="E18" s="669">
        <v>41834</v>
      </c>
      <c r="F18" s="668" t="s">
        <v>633</v>
      </c>
      <c r="G18" s="668" t="s">
        <v>628</v>
      </c>
      <c r="H18" s="668" t="s">
        <v>629</v>
      </c>
      <c r="I18" s="668" t="s">
        <v>7</v>
      </c>
      <c r="J18" s="374">
        <v>32</v>
      </c>
      <c r="K18" s="669">
        <v>43029</v>
      </c>
      <c r="L18" s="669">
        <v>2958465</v>
      </c>
      <c r="M18" s="668" t="s">
        <v>630</v>
      </c>
      <c r="N18" s="668" t="s">
        <v>673</v>
      </c>
    </row>
    <row r="19" spans="1:14" x14ac:dyDescent="0.25">
      <c r="A19" s="668" t="s">
        <v>609</v>
      </c>
      <c r="B19" s="668" t="s">
        <v>8</v>
      </c>
      <c r="C19" s="668" t="s">
        <v>625</v>
      </c>
      <c r="D19" s="668" t="s">
        <v>626</v>
      </c>
      <c r="E19" s="669">
        <v>38918</v>
      </c>
      <c r="F19" s="668" t="s">
        <v>674</v>
      </c>
      <c r="G19" s="668" t="s">
        <v>628</v>
      </c>
      <c r="H19" s="668" t="s">
        <v>629</v>
      </c>
      <c r="I19" s="668" t="s">
        <v>8</v>
      </c>
      <c r="J19" s="374">
        <v>38</v>
      </c>
      <c r="K19" s="669">
        <v>43035</v>
      </c>
      <c r="L19" s="669">
        <v>2958465</v>
      </c>
      <c r="M19" s="668" t="s">
        <v>630</v>
      </c>
      <c r="N19" s="668" t="s">
        <v>675</v>
      </c>
    </row>
    <row r="20" spans="1:14" x14ac:dyDescent="0.25">
      <c r="A20" s="668" t="s">
        <v>399</v>
      </c>
      <c r="B20" s="668" t="s">
        <v>297</v>
      </c>
      <c r="C20" s="668" t="s">
        <v>643</v>
      </c>
      <c r="D20" s="668" t="s">
        <v>676</v>
      </c>
      <c r="E20" s="669">
        <v>41810</v>
      </c>
      <c r="F20" s="668" t="s">
        <v>677</v>
      </c>
      <c r="G20" s="668" t="s">
        <v>678</v>
      </c>
      <c r="H20" s="668" t="s">
        <v>629</v>
      </c>
      <c r="I20" s="668" t="s">
        <v>297</v>
      </c>
      <c r="J20" s="374">
        <v>27</v>
      </c>
      <c r="K20" s="669">
        <v>43670</v>
      </c>
      <c r="L20" s="669">
        <v>2958465</v>
      </c>
      <c r="M20" s="668" t="s">
        <v>647</v>
      </c>
      <c r="N20" s="668" t="s">
        <v>679</v>
      </c>
    </row>
    <row r="21" spans="1:14" x14ac:dyDescent="0.25">
      <c r="A21" s="668" t="s">
        <v>399</v>
      </c>
      <c r="B21" s="668" t="s">
        <v>297</v>
      </c>
      <c r="C21" s="668" t="s">
        <v>625</v>
      </c>
      <c r="D21" s="668" t="s">
        <v>680</v>
      </c>
      <c r="E21" s="669">
        <v>43263</v>
      </c>
      <c r="F21" s="668" t="s">
        <v>681</v>
      </c>
      <c r="G21" s="668" t="s">
        <v>628</v>
      </c>
      <c r="H21" s="668" t="s">
        <v>629</v>
      </c>
      <c r="I21" s="668" t="s">
        <v>297</v>
      </c>
      <c r="J21" s="374">
        <v>27</v>
      </c>
      <c r="K21" s="669">
        <v>43670</v>
      </c>
      <c r="L21" s="669">
        <v>2958465</v>
      </c>
      <c r="M21" s="668" t="s">
        <v>630</v>
      </c>
      <c r="N21" s="668" t="s">
        <v>682</v>
      </c>
    </row>
    <row r="22" spans="1:14" x14ac:dyDescent="0.25">
      <c r="A22" s="668" t="s">
        <v>133</v>
      </c>
      <c r="B22" s="668" t="s">
        <v>15</v>
      </c>
      <c r="C22" s="668" t="s">
        <v>625</v>
      </c>
      <c r="D22" s="668" t="s">
        <v>653</v>
      </c>
      <c r="E22" s="669">
        <v>40359</v>
      </c>
      <c r="F22" s="668" t="s">
        <v>633</v>
      </c>
      <c r="G22" s="668" t="s">
        <v>683</v>
      </c>
      <c r="H22" s="668" t="s">
        <v>629</v>
      </c>
      <c r="I22" s="668" t="s">
        <v>15</v>
      </c>
      <c r="J22" s="374">
        <v>33</v>
      </c>
      <c r="K22" s="669">
        <v>40355</v>
      </c>
      <c r="L22" s="669">
        <v>2958465</v>
      </c>
      <c r="M22" s="668" t="s">
        <v>630</v>
      </c>
      <c r="N22" s="668" t="s">
        <v>684</v>
      </c>
    </row>
    <row r="23" spans="1:14" x14ac:dyDescent="0.25">
      <c r="A23" s="668" t="s">
        <v>610</v>
      </c>
      <c r="B23" s="668" t="s">
        <v>403</v>
      </c>
      <c r="C23" s="668" t="s">
        <v>625</v>
      </c>
      <c r="D23" s="668" t="s">
        <v>685</v>
      </c>
      <c r="E23" s="669">
        <v>44095</v>
      </c>
      <c r="F23" s="668" t="s">
        <v>686</v>
      </c>
      <c r="G23" s="668" t="s">
        <v>687</v>
      </c>
      <c r="H23" s="668" t="s">
        <v>629</v>
      </c>
      <c r="I23" s="668" t="s">
        <v>403</v>
      </c>
      <c r="J23" s="374">
        <v>24</v>
      </c>
      <c r="K23" s="669">
        <v>44112</v>
      </c>
      <c r="L23" s="669">
        <v>2958465</v>
      </c>
      <c r="M23" s="668" t="s">
        <v>630</v>
      </c>
      <c r="N23" s="668" t="s">
        <v>688</v>
      </c>
    </row>
    <row r="24" spans="1:14" x14ac:dyDescent="0.25">
      <c r="A24" s="668" t="s">
        <v>611</v>
      </c>
      <c r="B24" s="668" t="s">
        <v>258</v>
      </c>
      <c r="C24" s="668" t="s">
        <v>643</v>
      </c>
      <c r="D24" s="668" t="s">
        <v>649</v>
      </c>
      <c r="E24" s="669">
        <v>41451</v>
      </c>
      <c r="F24" s="668" t="s">
        <v>689</v>
      </c>
      <c r="G24" s="668" t="s">
        <v>678</v>
      </c>
      <c r="H24" s="668" t="s">
        <v>629</v>
      </c>
      <c r="I24" s="668" t="s">
        <v>258</v>
      </c>
      <c r="J24" s="374">
        <v>28</v>
      </c>
      <c r="K24" s="669">
        <v>44130</v>
      </c>
      <c r="L24" s="669">
        <v>2958465</v>
      </c>
      <c r="M24" s="668" t="s">
        <v>690</v>
      </c>
      <c r="N24" s="668" t="s">
        <v>691</v>
      </c>
    </row>
    <row r="25" spans="1:14" x14ac:dyDescent="0.25">
      <c r="A25" s="668" t="s">
        <v>611</v>
      </c>
      <c r="B25" s="668" t="s">
        <v>258</v>
      </c>
      <c r="C25" s="668" t="s">
        <v>625</v>
      </c>
      <c r="D25" s="668" t="s">
        <v>692</v>
      </c>
      <c r="E25" s="669">
        <v>44033</v>
      </c>
      <c r="F25" s="668" t="s">
        <v>693</v>
      </c>
      <c r="G25" s="668" t="s">
        <v>628</v>
      </c>
      <c r="H25" s="668" t="s">
        <v>629</v>
      </c>
      <c r="I25" s="668" t="s">
        <v>258</v>
      </c>
      <c r="J25" s="374">
        <v>28</v>
      </c>
      <c r="K25" s="669">
        <v>44130</v>
      </c>
      <c r="L25" s="669">
        <v>2958465</v>
      </c>
      <c r="M25" s="668" t="s">
        <v>630</v>
      </c>
      <c r="N25" s="668" t="s">
        <v>694</v>
      </c>
    </row>
    <row r="26" spans="1:14" x14ac:dyDescent="0.25">
      <c r="A26" s="668" t="s">
        <v>612</v>
      </c>
      <c r="B26" s="668" t="s">
        <v>370</v>
      </c>
      <c r="C26" s="668" t="s">
        <v>625</v>
      </c>
      <c r="D26" s="668" t="s">
        <v>695</v>
      </c>
      <c r="E26" s="669">
        <v>44013</v>
      </c>
      <c r="F26" s="668" t="s">
        <v>696</v>
      </c>
      <c r="G26" s="668" t="s">
        <v>697</v>
      </c>
      <c r="H26" s="668" t="s">
        <v>629</v>
      </c>
      <c r="I26" s="668" t="s">
        <v>370</v>
      </c>
      <c r="J26" s="374">
        <v>26</v>
      </c>
      <c r="K26" s="669">
        <v>44284</v>
      </c>
      <c r="L26" s="669">
        <v>2958465</v>
      </c>
      <c r="M26" s="668" t="s">
        <v>630</v>
      </c>
      <c r="N26" s="668" t="s">
        <v>698</v>
      </c>
    </row>
    <row r="27" spans="1:14" x14ac:dyDescent="0.25">
      <c r="A27" s="668" t="s">
        <v>605</v>
      </c>
      <c r="B27" s="668" t="s">
        <v>576</v>
      </c>
      <c r="C27" s="668" t="s">
        <v>625</v>
      </c>
      <c r="D27" s="668" t="s">
        <v>695</v>
      </c>
      <c r="E27" s="669">
        <v>44013</v>
      </c>
      <c r="F27" s="668" t="s">
        <v>699</v>
      </c>
      <c r="G27" s="668" t="s">
        <v>700</v>
      </c>
      <c r="H27" s="668" t="s">
        <v>629</v>
      </c>
      <c r="I27" s="668" t="s">
        <v>576</v>
      </c>
      <c r="J27" s="374">
        <v>25</v>
      </c>
      <c r="K27" s="669">
        <v>44620</v>
      </c>
      <c r="L27" s="669">
        <v>2958465</v>
      </c>
      <c r="M27" s="668" t="s">
        <v>630</v>
      </c>
      <c r="N27" s="668" t="s">
        <v>701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8A27973302DF4082A4C7ED20A4E4A3" ma:contentTypeVersion="0" ma:contentTypeDescription="Create a new document." ma:contentTypeScope="" ma:versionID="96882fddf16b323575ad5bf74c5b197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7C2A50-FFBA-4921-A03A-2170E2627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F752CFA-538E-4C43-ADB9-037F588910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F5BF83-8FE2-4483-8DA0-24187A4A94B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5</vt:i4>
      </vt:variant>
    </vt:vector>
  </HeadingPairs>
  <TitlesOfParts>
    <vt:vector size="28" baseType="lpstr">
      <vt:lpstr>2022 (2)</vt:lpstr>
      <vt:lpstr>БД</vt:lpstr>
      <vt:lpstr>2019</vt:lpstr>
      <vt:lpstr>2020</vt:lpstr>
      <vt:lpstr>2021</vt:lpstr>
      <vt:lpstr>2022</vt:lpstr>
      <vt:lpstr>2023</vt:lpstr>
      <vt:lpstr>2024</vt:lpstr>
      <vt:lpstr>Образование</vt:lpstr>
      <vt:lpstr>2021 (2)</vt:lpstr>
      <vt:lpstr>Лист1</vt:lpstr>
      <vt:lpstr>Обучение</vt:lpstr>
      <vt:lpstr>ГазДетекторы</vt:lpstr>
      <vt:lpstr>Калибровка</vt:lpstr>
      <vt:lpstr>Мат. пропуск</vt:lpstr>
      <vt:lpstr>Помещения</vt:lpstr>
      <vt:lpstr>Дети</vt:lpstr>
      <vt:lpstr>персонал</vt:lpstr>
      <vt:lpstr>Останов 2021</vt:lpstr>
      <vt:lpstr>Останов 2022</vt:lpstr>
      <vt:lpstr>Останов 2023</vt:lpstr>
      <vt:lpstr>Функции</vt:lpstr>
      <vt:lpstr>Лист2</vt:lpstr>
      <vt:lpstr>Помещения!_ФильтрБазыДанных</vt:lpstr>
      <vt:lpstr>БД!otchestvo</vt:lpstr>
      <vt:lpstr>Помещения!Заголовки_для_печати</vt:lpstr>
      <vt:lpstr>Лист2!Область_печати</vt:lpstr>
      <vt:lpstr>персонал!Область_печати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2023-10-14T03:07:27Z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0x010100F08A27973302DF4082A4C7ED20A4E4A3</vt:lpwstr>
  </property>
</Properties>
</file>