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tables/table5.xml" ContentType="application/vnd.openxmlformats-officedocument.spreadsheetml.table+xml"/>
  <Override PartName="/xl/comments2.xml" ContentType="application/vnd.openxmlformats-officedocument.spreadsheetml.comments+xml"/>
  <Override PartName="/xl/drawings/drawing2.xml" ContentType="application/vnd.openxmlformats-officedocument.drawing+xml"/>
  <Override PartName="/xl/tables/table6.xml" ContentType="application/vnd.openxmlformats-officedocument.spreadsheetml.table+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66925"/>
  <mc:AlternateContent xmlns:mc="http://schemas.openxmlformats.org/markup-compatibility/2006">
    <mc:Choice Requires="x15">
      <x15ac:absPath xmlns:x15ac="http://schemas.microsoft.com/office/spreadsheetml/2010/11/ac" url="C:\Users\Costanzo\Desktop\project\"/>
    </mc:Choice>
  </mc:AlternateContent>
  <xr:revisionPtr revIDLastSave="0" documentId="13_ncr:1_{5D27AB5F-507D-47D8-A849-AD1CAB1B276F}" xr6:coauthVersionLast="47" xr6:coauthVersionMax="47" xr10:uidLastSave="{00000000-0000-0000-0000-000000000000}"/>
  <bookViews>
    <workbookView xWindow="-120" yWindow="-120" windowWidth="21840" windowHeight="13020" firstSheet="1" activeTab="2" xr2:uid="{5735B9C9-1624-4912-8B39-F8266E1D404D}"/>
  </bookViews>
  <sheets>
    <sheet name="Indexdata" sheetId="15" r:id="rId1"/>
    <sheet name="Names" sheetId="1" r:id="rId2"/>
    <sheet name="Files" sheetId="2" r:id="rId3"/>
    <sheet name="order" sheetId="4" r:id="rId4"/>
    <sheet name="Variables" sheetId="7" r:id="rId5"/>
    <sheet name="Variables_1" sheetId="3" state="hidden" r:id="rId6"/>
  </sheets>
  <definedNames>
    <definedName name="SpreadsheetBuilder_1" hidden="1">#REF!</definedName>
    <definedName name="SpreadsheetBuilder_2" hidden="1">#REF!</definedName>
    <definedName name="SpreadsheetBuilder_3" hidden="1">#REF!</definedName>
    <definedName name="SpreadsheetBuilder_4" hidden="1">#REF!</definedName>
    <definedName name="SpreadsheetBuilder_5"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Y2" i="15" l="1"/>
  <c r="Y3" i="15"/>
  <c r="Y4" i="15"/>
  <c r="Y5" i="15"/>
  <c r="Y6" i="15"/>
  <c r="Y7" i="15"/>
  <c r="Y8" i="15"/>
  <c r="Y9" i="15"/>
  <c r="Y10" i="15"/>
  <c r="Y11" i="15"/>
  <c r="Y12" i="15"/>
  <c r="Y13" i="15"/>
  <c r="Y14" i="15"/>
  <c r="Y15" i="15"/>
  <c r="Y16" i="15"/>
  <c r="Y17" i="15"/>
  <c r="Y18" i="15"/>
  <c r="Y19" i="15"/>
  <c r="Z2" i="15"/>
  <c r="Z3" i="15"/>
  <c r="Z4" i="15"/>
  <c r="Z5" i="15"/>
  <c r="Z6" i="15"/>
  <c r="Z7" i="15"/>
  <c r="Z8" i="15"/>
  <c r="Z9" i="15"/>
  <c r="Z10" i="15"/>
  <c r="Z11" i="15"/>
  <c r="Z12" i="15"/>
  <c r="Z13" i="15"/>
  <c r="Z14" i="15"/>
  <c r="Z15" i="15"/>
  <c r="Z16" i="15"/>
  <c r="Z17" i="15"/>
  <c r="Z18" i="15"/>
  <c r="Z19" i="15"/>
  <c r="AA2" i="15"/>
  <c r="AA3" i="15"/>
  <c r="AA4" i="15"/>
  <c r="AA5" i="15"/>
  <c r="AA6" i="15"/>
  <c r="AA7" i="15"/>
  <c r="AA8" i="15"/>
  <c r="AA9" i="15"/>
  <c r="AA10" i="15"/>
  <c r="AA11" i="15"/>
  <c r="AA12" i="15"/>
  <c r="AA13" i="15"/>
  <c r="AA14" i="15"/>
  <c r="AA15" i="15"/>
  <c r="AA16" i="15"/>
  <c r="AA17" i="15"/>
  <c r="AA18" i="15"/>
  <c r="AA19" i="15"/>
  <c r="AB2" i="15"/>
  <c r="AB3" i="15"/>
  <c r="AB4" i="15"/>
  <c r="AB5" i="15"/>
  <c r="AB6" i="15"/>
  <c r="AB7" i="15"/>
  <c r="AB8" i="15"/>
  <c r="AB9" i="15"/>
  <c r="AB10" i="15"/>
  <c r="AB11" i="15"/>
  <c r="AB12" i="15"/>
  <c r="AB13" i="15"/>
  <c r="AB14" i="15"/>
  <c r="AB15" i="15"/>
  <c r="AB16" i="15"/>
  <c r="AB17" i="15"/>
  <c r="AB18" i="15"/>
  <c r="AB19" i="15"/>
  <c r="AC2" i="15"/>
  <c r="AC3" i="15"/>
  <c r="AC4" i="15"/>
  <c r="AC5" i="15"/>
  <c r="AC6" i="15"/>
  <c r="AC7" i="15"/>
  <c r="AC8" i="15"/>
  <c r="AC9" i="15"/>
  <c r="AC10" i="15"/>
  <c r="AC11" i="15"/>
  <c r="AC12" i="15"/>
  <c r="AC13" i="15"/>
  <c r="AC14" i="15"/>
  <c r="AC15" i="15"/>
  <c r="AC16" i="15"/>
  <c r="AC17" i="15"/>
  <c r="AC18" i="15"/>
  <c r="AC19" i="15"/>
  <c r="X2" i="15"/>
  <c r="X3" i="15"/>
  <c r="X4" i="15"/>
  <c r="X5" i="15"/>
  <c r="X6" i="15"/>
  <c r="X7" i="15"/>
  <c r="X8" i="15"/>
  <c r="X9" i="15"/>
  <c r="X10" i="15"/>
  <c r="X11" i="15"/>
  <c r="X12" i="15"/>
  <c r="X13" i="15"/>
  <c r="X14" i="15"/>
  <c r="X15" i="15"/>
  <c r="X16" i="15"/>
  <c r="X17" i="15"/>
  <c r="X18" i="15"/>
  <c r="X19" i="15"/>
  <c r="I2" i="1" a="1"/>
  <c r="I2" i="1" l="1"/>
  <c r="G2" i="1" a="1"/>
  <c r="F2" i="1" a="1"/>
  <c r="F2" i="1" l="1"/>
  <c r="G2" i="1"/>
  <c r="AX17" i="15" l="1"/>
  <c r="AX16" i="15"/>
  <c r="AX15" i="15"/>
  <c r="AX14" i="15"/>
  <c r="AX13" i="15"/>
  <c r="AX12" i="15"/>
  <c r="AX11" i="15"/>
  <c r="AX10" i="15"/>
  <c r="AX9" i="15"/>
  <c r="AX8" i="15"/>
  <c r="AX7" i="15"/>
  <c r="AX6" i="15"/>
  <c r="AX5" i="15"/>
  <c r="AX4" i="15"/>
  <c r="AX3" i="15"/>
  <c r="AX2" i="15"/>
  <c r="V19" i="7" l="1"/>
  <c r="L19" i="7"/>
  <c r="V18" i="7"/>
  <c r="L18" i="7"/>
  <c r="V17" i="7"/>
  <c r="L17" i="7"/>
  <c r="V16" i="7"/>
  <c r="L16" i="7"/>
  <c r="V15" i="7"/>
  <c r="L15" i="7"/>
  <c r="V14" i="7"/>
  <c r="L14" i="7"/>
  <c r="V13" i="7"/>
  <c r="L13" i="7"/>
  <c r="V12" i="7"/>
  <c r="L12" i="7"/>
  <c r="V11" i="7"/>
  <c r="L11" i="7"/>
  <c r="V10" i="7"/>
  <c r="L10" i="7"/>
  <c r="V9" i="7"/>
  <c r="L9" i="7"/>
  <c r="V8" i="7"/>
  <c r="L8" i="7"/>
  <c r="V7" i="7"/>
  <c r="L7" i="7"/>
  <c r="V6" i="7"/>
  <c r="L6" i="7"/>
  <c r="V5" i="7"/>
  <c r="L5" i="7"/>
  <c r="V4" i="7"/>
  <c r="L4" i="7"/>
  <c r="V3" i="7"/>
  <c r="L3" i="7"/>
  <c r="V2" i="7"/>
  <c r="L2" i="7"/>
  <c r="U21" i="3" l="1"/>
  <c r="K21" i="3"/>
  <c r="U20" i="3"/>
  <c r="K20" i="3"/>
  <c r="U19" i="3"/>
  <c r="K19" i="3"/>
  <c r="U18" i="3"/>
  <c r="K18" i="3"/>
  <c r="U17" i="3"/>
  <c r="K17" i="3"/>
  <c r="U16" i="3"/>
  <c r="K16" i="3"/>
  <c r="U15" i="3"/>
  <c r="K15" i="3"/>
  <c r="U14" i="3"/>
  <c r="K14" i="3"/>
  <c r="U13" i="3"/>
  <c r="K13" i="3"/>
  <c r="U12" i="3"/>
  <c r="K12" i="3"/>
  <c r="U11" i="3"/>
  <c r="K11" i="3"/>
  <c r="U10" i="3"/>
  <c r="K10" i="3"/>
  <c r="U9" i="3"/>
  <c r="K9" i="3"/>
  <c r="U8" i="3"/>
  <c r="K8" i="3"/>
  <c r="U7" i="3"/>
  <c r="K7" i="3"/>
  <c r="U6" i="3"/>
  <c r="K6" i="3"/>
  <c r="U5" i="3"/>
  <c r="K5" i="3"/>
  <c r="U4" i="3"/>
  <c r="K4" i="3"/>
  <c r="U3" i="3"/>
  <c r="K3" i="3"/>
  <c r="U2" i="3"/>
  <c r="K2"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Vartanesyan Sosi (AMUNDI)</author>
  </authors>
  <commentList>
    <comment ref="C49" authorId="0" shapeId="0" xr:uid="{30B49AD6-E411-47F8-80C2-C5AEE2FD6033}">
      <text>
        <r>
          <rPr>
            <b/>
            <sz val="9"/>
            <color indexed="81"/>
            <rFont val="Tahoma"/>
            <family val="2"/>
          </rPr>
          <t>Vartanesyan Sosi (AMUNDI):</t>
        </r>
        <r>
          <rPr>
            <sz val="9"/>
            <color indexed="81"/>
            <rFont val="Tahoma"/>
            <family val="2"/>
          </rPr>
          <t xml:space="preserve">
up range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costanzo</author>
  </authors>
  <commentList>
    <comment ref="E7" authorId="0" shapeId="0" xr:uid="{502EED14-2910-45AF-9F76-A96192A550BC}">
      <text>
        <r>
          <rPr>
            <b/>
            <sz val="9"/>
            <color indexed="81"/>
            <rFont val="Tahoma"/>
            <family val="2"/>
          </rPr>
          <t>costanzo:FY1-3yr (CFROI)</t>
        </r>
      </text>
    </comment>
    <comment ref="I7" authorId="0" shapeId="0" xr:uid="{6A6CD4DB-B080-4AF5-92D9-2AF01E77A689}">
      <text>
        <r>
          <rPr>
            <b/>
            <sz val="9"/>
            <color indexed="81"/>
            <rFont val="Tahoma"/>
            <family val="2"/>
          </rPr>
          <t>costanzo:</t>
        </r>
        <r>
          <rPr>
            <sz val="9"/>
            <color indexed="81"/>
            <rFont val="Tahoma"/>
            <family val="2"/>
          </rPr>
          <t xml:space="preserve">
These are the cell names
CI,BJ, BK, BL</t>
        </r>
      </text>
    </comment>
    <comment ref="I13" authorId="0" shapeId="0" xr:uid="{B9587EDE-3A73-4269-B006-4FA5E6BCA0E8}">
      <text>
        <r>
          <rPr>
            <sz val="9"/>
            <color indexed="81"/>
            <rFont val="Tahoma"/>
            <family val="2"/>
          </rPr>
          <t xml:space="preserve">
, ESG Score, ESG Momentum, ESG Momentum 12 M, ESG Momentum 24 M</t>
        </r>
      </text>
    </comment>
    <comment ref="E16" authorId="0" shapeId="0" xr:uid="{968EC6B3-D860-4B8A-A013-0CB2B5CCC8A4}">
      <text>
        <r>
          <rPr>
            <b/>
            <sz val="9"/>
            <color indexed="81"/>
            <rFont val="Tahoma"/>
            <family val="2"/>
          </rPr>
          <t>costanzo:</t>
        </r>
        <r>
          <rPr>
            <sz val="9"/>
            <color indexed="81"/>
            <rFont val="Tahoma"/>
            <family val="2"/>
          </rPr>
          <t xml:space="preserve">
CFROI Mkt - 5yr Median</t>
        </r>
      </text>
    </comment>
    <comment ref="I16" authorId="0" shapeId="0" xr:uid="{8E96F434-2DBF-4DF1-AEF4-43471FF6ECF6}">
      <text>
        <r>
          <rPr>
            <b/>
            <sz val="9"/>
            <color indexed="81"/>
            <rFont val="Tahoma"/>
            <family val="2"/>
          </rPr>
          <t>costanzo:
These are the cell names</t>
        </r>
        <r>
          <rPr>
            <sz val="9"/>
            <color indexed="81"/>
            <rFont val="Tahoma"/>
            <family val="2"/>
          </rPr>
          <t xml:space="preserve">
, BH, BI, BJ, BK, BL</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costanzo</author>
  </authors>
  <commentList>
    <comment ref="E7" authorId="0" shapeId="0" xr:uid="{02682AF8-9BA1-42FF-B6D4-D52056202E72}">
      <text>
        <r>
          <rPr>
            <b/>
            <sz val="9"/>
            <color indexed="81"/>
            <rFont val="Tahoma"/>
            <family val="2"/>
          </rPr>
          <t>costanzo:FY1-3yr (CFROI)</t>
        </r>
      </text>
    </comment>
    <comment ref="I7" authorId="0" shapeId="0" xr:uid="{1417A82D-B3BD-4EB7-9C00-EF6C02403C1B}">
      <text>
        <r>
          <rPr>
            <b/>
            <sz val="9"/>
            <color indexed="81"/>
            <rFont val="Tahoma"/>
            <family val="2"/>
          </rPr>
          <t>costanzo:</t>
        </r>
        <r>
          <rPr>
            <sz val="9"/>
            <color indexed="81"/>
            <rFont val="Tahoma"/>
            <family val="2"/>
          </rPr>
          <t xml:space="preserve">
These are the cell names
,BJ, BK, BL</t>
        </r>
      </text>
    </comment>
    <comment ref="I13" authorId="0" shapeId="0" xr:uid="{061E69D9-1760-4BDE-8475-9B3A9598AD66}">
      <text>
        <r>
          <rPr>
            <sz val="9"/>
            <color indexed="81"/>
            <rFont val="Tahoma"/>
            <family val="2"/>
          </rPr>
          <t xml:space="preserve">
, ESG Score, ESG Momentum, ESG Momentum 12 M, ESG Momentum 24 M</t>
        </r>
      </text>
    </comment>
    <comment ref="E18" authorId="0" shapeId="0" xr:uid="{4D073BFE-12F8-4606-BA26-642656D329E9}">
      <text>
        <r>
          <rPr>
            <b/>
            <sz val="9"/>
            <color indexed="81"/>
            <rFont val="Tahoma"/>
            <family val="2"/>
          </rPr>
          <t>costanzo:</t>
        </r>
        <r>
          <rPr>
            <sz val="9"/>
            <color indexed="81"/>
            <rFont val="Tahoma"/>
            <family val="2"/>
          </rPr>
          <t xml:space="preserve">
CFROI Mkt - 5yr Median</t>
        </r>
      </text>
    </comment>
    <comment ref="I18" authorId="0" shapeId="0" xr:uid="{D1B080A3-D256-487E-B9F5-38FA2C9DDB30}">
      <text>
        <r>
          <rPr>
            <b/>
            <sz val="9"/>
            <color indexed="81"/>
            <rFont val="Tahoma"/>
            <family val="2"/>
          </rPr>
          <t>costanzo:
These are the cell names</t>
        </r>
        <r>
          <rPr>
            <sz val="9"/>
            <color indexed="81"/>
            <rFont val="Tahoma"/>
            <family val="2"/>
          </rPr>
          <t xml:space="preserve">
, BH, BI, BJ, BK, BL</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<sst xmlns="http://schemas.openxmlformats.org/spreadsheetml/2006/main" count="845" uniqueCount="295">
  <si>
    <t>China</t>
  </si>
  <si>
    <t>Korea</t>
  </si>
  <si>
    <t>Taiwan</t>
  </si>
  <si>
    <t>India</t>
  </si>
  <si>
    <t>Indonesia</t>
  </si>
  <si>
    <t>Philippines</t>
  </si>
  <si>
    <t>Malaysia</t>
  </si>
  <si>
    <t>Thailand</t>
  </si>
  <si>
    <t>South Africa</t>
  </si>
  <si>
    <t>Turkey</t>
  </si>
  <si>
    <t>Poland</t>
  </si>
  <si>
    <t>Czech Republic</t>
  </si>
  <si>
    <t>Hungary</t>
  </si>
  <si>
    <t>Brazil</t>
  </si>
  <si>
    <t>Mexico</t>
  </si>
  <si>
    <t>Chile</t>
  </si>
  <si>
    <t>Peru</t>
  </si>
  <si>
    <t>Country</t>
  </si>
  <si>
    <t>South Korea</t>
  </si>
  <si>
    <t>Index</t>
  </si>
  <si>
    <t>List (Index)</t>
  </si>
  <si>
    <t>List (country)</t>
  </si>
  <si>
    <t>CL Country</t>
  </si>
  <si>
    <t>CL Index</t>
  </si>
  <si>
    <t>CN Country</t>
  </si>
  <si>
    <t>CN Index</t>
  </si>
  <si>
    <t>HU Country</t>
  </si>
  <si>
    <t>HU Index</t>
  </si>
  <si>
    <t>PE Country</t>
  </si>
  <si>
    <t>PE Index</t>
  </si>
  <si>
    <t>MY Country</t>
  </si>
  <si>
    <t>MY Index</t>
  </si>
  <si>
    <t>TR Country</t>
  </si>
  <si>
    <t>TR Index</t>
  </si>
  <si>
    <t>MX Country</t>
  </si>
  <si>
    <t>MX Index</t>
  </si>
  <si>
    <t>PH Country</t>
  </si>
  <si>
    <t>PH Index</t>
  </si>
  <si>
    <t>PL Country</t>
  </si>
  <si>
    <t>PL Index</t>
  </si>
  <si>
    <t>ZA Country</t>
  </si>
  <si>
    <t>ZA Index</t>
  </si>
  <si>
    <t>ID Country</t>
  </si>
  <si>
    <t>ID Index</t>
  </si>
  <si>
    <t>BR Country</t>
  </si>
  <si>
    <t>BR Index</t>
  </si>
  <si>
    <t>IN Country</t>
  </si>
  <si>
    <t>IN Index</t>
  </si>
  <si>
    <t>KR Country</t>
  </si>
  <si>
    <t>KR Index</t>
  </si>
  <si>
    <t>TH Country</t>
  </si>
  <si>
    <t>TH Index</t>
  </si>
  <si>
    <t>TW Country</t>
  </si>
  <si>
    <t>TW Index</t>
  </si>
  <si>
    <t>CZ Country</t>
  </si>
  <si>
    <t>CZ Index</t>
  </si>
  <si>
    <t>Taiwan (Chinese Taipei)</t>
  </si>
  <si>
    <t>W</t>
  </si>
  <si>
    <t>T</t>
  </si>
  <si>
    <t>F/R/V</t>
  </si>
  <si>
    <t>What</t>
  </si>
  <si>
    <t>Updated</t>
  </si>
  <si>
    <t>Source</t>
  </si>
  <si>
    <t>Comparison</t>
  </si>
  <si>
    <t>Weight</t>
  </si>
  <si>
    <t>F</t>
  </si>
  <si>
    <t>Fundamentals</t>
  </si>
  <si>
    <t>Macro Momentum</t>
  </si>
  <si>
    <t>Monthly</t>
  </si>
  <si>
    <t>Internal</t>
  </si>
  <si>
    <t>vs. others</t>
  </si>
  <si>
    <t>Economic Profit momentum</t>
  </si>
  <si>
    <t>HOLT</t>
  </si>
  <si>
    <t>External Vulnerability</t>
  </si>
  <si>
    <t>vs others</t>
  </si>
  <si>
    <t xml:space="preserve">Asset turnover </t>
  </si>
  <si>
    <t>Fiscal Stance</t>
  </si>
  <si>
    <t>Exp sales growth</t>
  </si>
  <si>
    <t xml:space="preserve">Policy room </t>
  </si>
  <si>
    <t>Sustainable growth rate</t>
  </si>
  <si>
    <t>retention ratio *ROE</t>
  </si>
  <si>
    <t>Bloomberg</t>
  </si>
  <si>
    <t>ROE momentum</t>
  </si>
  <si>
    <t>Datastream</t>
  </si>
  <si>
    <t>CFROI momentum</t>
  </si>
  <si>
    <t>EPS growth</t>
  </si>
  <si>
    <t>R</t>
  </si>
  <si>
    <t>Risks</t>
  </si>
  <si>
    <t>Geopolitical</t>
  </si>
  <si>
    <t>FCF volatility</t>
  </si>
  <si>
    <t>Political Score</t>
  </si>
  <si>
    <t>Eurasia &amp; Oxford Economics</t>
  </si>
  <si>
    <t>ADV 60D</t>
  </si>
  <si>
    <t>Positioning</t>
  </si>
  <si>
    <t>perc. vs bmk</t>
  </si>
  <si>
    <t xml:space="preserve">Probability of Default </t>
  </si>
  <si>
    <t>Earnings Momentum (revisions)</t>
  </si>
  <si>
    <t>vs history and others</t>
  </si>
  <si>
    <t>ESG score</t>
  </si>
  <si>
    <t>Total debt vs. GDP</t>
  </si>
  <si>
    <t>Net debt/EBITDA</t>
  </si>
  <si>
    <t>Dividend sustainability</t>
  </si>
  <si>
    <t>V</t>
  </si>
  <si>
    <t>Valuations</t>
  </si>
  <si>
    <t>PE</t>
  </si>
  <si>
    <t>Yield</t>
  </si>
  <si>
    <t>Implied CFROI vs trend</t>
  </si>
  <si>
    <t>Macro fair value</t>
  </si>
  <si>
    <t>Up/down side Target price</t>
  </si>
  <si>
    <t xml:space="preserve">Implied COE </t>
  </si>
  <si>
    <t>Economic PER</t>
  </si>
  <si>
    <t>Sources</t>
  </si>
  <si>
    <t>File path</t>
  </si>
  <si>
    <t>Eurasia</t>
  </si>
  <si>
    <t>Month</t>
  </si>
  <si>
    <t>Path</t>
  </si>
  <si>
    <t>Name source</t>
  </si>
  <si>
    <t>HOLT_Amundi</t>
  </si>
  <si>
    <t>Geopolitics</t>
  </si>
  <si>
    <t>Jan</t>
  </si>
  <si>
    <t>Feb</t>
  </si>
  <si>
    <t>Mar</t>
  </si>
  <si>
    <t>Apr</t>
  </si>
  <si>
    <t>May</t>
  </si>
  <si>
    <t>Jun</t>
  </si>
  <si>
    <t>Jul</t>
  </si>
  <si>
    <t>Aug</t>
  </si>
  <si>
    <t>Sep</t>
  </si>
  <si>
    <t>Oct</t>
  </si>
  <si>
    <t>Dec</t>
  </si>
  <si>
    <t>Nov</t>
  </si>
  <si>
    <t>{}</t>
  </si>
  <si>
    <t>Month placeholder</t>
  </si>
  <si>
    <t>[]</t>
  </si>
  <si>
    <t xml:space="preserve">File Placeholder </t>
  </si>
  <si>
    <t>Sheet name</t>
  </si>
  <si>
    <t>Sheet Name</t>
  </si>
  <si>
    <t>GPRI - SUMMARY</t>
  </si>
  <si>
    <t>FRV_Dashboard</t>
  </si>
  <si>
    <t>{}_[].xlsx</t>
  </si>
  <si>
    <t>Variable name</t>
  </si>
  <si>
    <t>format</t>
  </si>
  <si>
    <t>Fiscal_Monitor</t>
  </si>
  <si>
    <t>Cyclically adj. bal/potential GDP change (2024 vs 2023)</t>
  </si>
  <si>
    <t>Policy Room</t>
  </si>
  <si>
    <t>equity_table</t>
  </si>
  <si>
    <t>ROE (cross)</t>
  </si>
  <si>
    <t>EPS 12m exp (IBES, cross)</t>
  </si>
  <si>
    <t>Positioning (perc. vs bmk, 3MMA)</t>
  </si>
  <si>
    <t>FY1, FY2 Earn. Revisions (vs history)</t>
  </si>
  <si>
    <t>PE (vs all history)</t>
  </si>
  <si>
    <t>Current yield</t>
  </si>
  <si>
    <t>Fair value (cross)</t>
  </si>
  <si>
    <t>COE (stand. vs last 12M)</t>
  </si>
  <si>
    <t>GPRI</t>
  </si>
  <si>
    <t>EPE+1</t>
  </si>
  <si>
    <t>ESG Rating</t>
  </si>
  <si>
    <t>ESG</t>
  </si>
  <si>
    <t>The People's Republic Of China</t>
  </si>
  <si>
    <t>Republic of Korea</t>
  </si>
  <si>
    <t>Republic of India</t>
  </si>
  <si>
    <t>Republic of Indonesia</t>
  </si>
  <si>
    <t>The Philippines Republic of</t>
  </si>
  <si>
    <t>Federation of Malaysia</t>
  </si>
  <si>
    <t>Government of the Kingdom of Thailand</t>
  </si>
  <si>
    <t>Republic of South Africa</t>
  </si>
  <si>
    <t>The Republic of Turkiye</t>
  </si>
  <si>
    <t>Republic of Poland</t>
  </si>
  <si>
    <t>Republic of Hungary</t>
  </si>
  <si>
    <t>Federative Republic of Brazil</t>
  </si>
  <si>
    <t>United Mexican States</t>
  </si>
  <si>
    <t>Republic of Chile</t>
  </si>
  <si>
    <t>Republic of Peru</t>
  </si>
  <si>
    <t>ALTO name</t>
  </si>
  <si>
    <t>GEM Countries All_HOLT</t>
  </si>
  <si>
    <t>Other Name</t>
  </si>
  <si>
    <t xml:space="preserve">Sub MacroEdgeDashboard()
   ' Declare variables
   Dim consolidatedWB As Workbook
   Dim dashboardWB As Workbook
   Dim wsVariables As Worksheet
   Dim wsNames As Worksheet
   Dim wsConsolidated As Worksheet
   Dim i As Long, j As Long
   Dim tableStartRow As Long
   Dim countryName As String
   Dim variableCategory As String
   Dim variableSheetName As String
   Dim variableName As String
   Dim currentMonth As String
   Dim currentFolder As String
   Dim outputFileName As String
   Dim categories As Variant
   Dim categorySheets As Object
   Dim variableCol As Long
   Dim outputRow As Long
   Dim categorySheet As Worksheet
   ' Get current month and folder
   currentMonth = Format(Date, "mmm") ' Example: Jan, Feb
   currentFolder = ThisWorkbook.Path &amp; "\"
   outputFileName = "MacroEdge_Dashboard_" &amp; currentMonth &amp; ".xlsx"
   ' Open Consolidated_Data_&lt;Month&gt;.xlsx
   On Error Resume Next
   Set consolidatedWB = Workbooks.Open(currentFolder &amp; "Consolidated_Data_" &amp; currentMonth &amp; ".xlsx")
   If consolidatedWB Is Nothing Then
       MsgBox "Consolidated_Data_" &amp; currentMonth &amp; ".xlsx not found.", vbCritical
       Exit Sub
   End If
   On Error GoTo 0
   ' Set worksheets
   Set wsVariables = ThisWorkbook.Sheets("Variables")
   Set wsNames = ThisWorkbook.Sheets("Names")
   ' Create new workbook for the dashboard
   Set dashboardWB = Workbooks.Add
   ' Delete default "Sheet1"
   On Error Resume Next
   dashboardWB.Sheets("Sheet1").Delete
   On Error GoTo 0
   ' Create F, R, V sheets
   categories = Array("Fundamentals", "Risks", "Valuation")
   Set categorySheets = CreateObject("Scripting.Dictionary")
   For i = LBound(categories) To UBound(categories)
       Set categorySheet = dashboardWB.Sheets.Add
       categorySheet.Name = Left(categories(i), 31)
       categorySheets.Add categories(i), categorySheet
   Next i
   ' Populate category sheets (F, R, V)
   For i = 1 To wsVariables.Cells(wsVariables.Rows.Count, 1).End(xlUp).Row ' Start from row 2
       variableCategory = wsVariables.Cells(i, 4).Value ' Column D: Fundamentals, Risks, or Valuation
       variableSheetName = wsVariables.Cells(i, 8).Value ' Column H: Sheet name
       variableName = wsVariables.Cells(i, 9).Value ' Column I: Variable name
       ' Skip if category not valid
       If Not categorySheets.exists(variableCategory) Then GoTo NextVariable
       ' Find the corresponding worksheet in the consolidated file
       On Error Resume Next
       Set wsConsolidated = consolidatedWB.Sheets(variableSheetName)
       On Error GoTo 0
       If wsConsolidated Is Nothing Then
           Debug.Print "Sheet not found: " &amp; variableSheetName
           GoTo NextVariable
       End If
       ' Determine the starting row of the table in the consolidated sheet
       tableStartRow = GetTableStartRow(wsConsolidated)
       If tableStartRow = 0 Then
           Debug.Print "No table found in Sheet: " &amp; variableSheetName
           GoTo NextVariable
       End If
       ' Find the column for the variable in the consolidated sheet
       variableCol = 0
       For j = 1 To wsConsolidated.Cells(tableStartRow, wsConsolidated.Columns.Count).End(xlToLeft).Column
           If wsConsolidated.Cells(tableStartRow, j).Value = variableName Then
               variableCol = j
               Exit For
           End If
       Next j
       If variableCol = 0 Then
           Debug.Print "Variable not found: " &amp; variableName &amp; " in Sheet: " &amp; variableSheetName
           GoTo NextVariable
       End If
       ' Populate data into the category sheet
       Set categorySheet = categorySheets(variableCategory)
       outputRow = categorySheet.Cells(categorySheet.Rows.Count, 1).End(xlUp).Row + 1
       ' Write country names and values
       For j = tableStartRow + 1 To wsConsolidated.Cells(wsConsolidated.Rows.Count, 1).End(xlUp).Row
           countryName = wsConsolidated.Cells(j, 1).Value ' Assuming column A contains country names
           If IsCountryInList(countryName, wsNames) Then
               categorySheet.Cells(outputRow, 1).Value = countryName ' Country name
               categorySheet.Cells(outputRow, 2).Value = wsConsolidated.Cells(j, variableCol).Value ' Variable value
               outputRow = outputRow + 1
           End If
       Next j
NextVariable:
   Next i
   ' Save and close the dashboard file
   dashboardWB.SaveAs currentFolder &amp; outputFileName
   dashboardWB.Close
   consolidatedWB.Close
   ' Confirmation message
   MsgBox "Dashboard ready: " &amp; outputFileName, vbInformation
End Sub
' Function to find the start of a table in a worksheet
Function GetTableStartRow(ws As Worksheet) As Long
   Dim cell As Range
   For Each cell In ws.Columns(1).Cells ' Scans column A to find the first row with data
       If Not IsEmpty(cell.Value) Then
           GetTableStartRow = cell.Row
           Exit Function
       End If
   Next cell
   GetTableStartRow = 0 ' Default to 0 if no table is found
End Function
' Function to check if a country is in the Names list
Function IsCountryInList(country As String, wsNames As Worksheet) As Boolean
   Dim i As Long
   For i = 2 To wsNames.Cells(wsNames.Rows.Count, 1).End(xlUp).Row ' Assuming data starts at row 2
       If country = wsNames.Cells(i, 1).Value Or _
          country = wsNames.Cells(i, 2).Value Or _
          country = wsNames.Cells(i, 3).Value Then
           IsCountryInList = True
           Exit Function
       End If
   Next i
   IsCountryInList = False
End Function
</t>
  </si>
  <si>
    <t>BL</t>
  </si>
  <si>
    <t>CI</t>
  </si>
  <si>
    <t xml:space="preserve"> </t>
  </si>
  <si>
    <t>format, Fiscal_Monitor, equity_table, yields</t>
  </si>
  <si>
    <t>ESG Rating;ESG Score;ESG Momentum;ESG Momentum 12 M;ESG Momentum 24 M</t>
  </si>
  <si>
    <t xml:space="preserve">CFROI 0;CFROI -1;CFROI -2;CFROI -3;CFROI -4 </t>
  </si>
  <si>
    <t>CFROI 1;CFROI 0;CFROI -1;CFROI -2</t>
  </si>
  <si>
    <t>yields</t>
  </si>
  <si>
    <t>Economic PE</t>
  </si>
  <si>
    <t>Order</t>
  </si>
  <si>
    <t>Asc</t>
  </si>
  <si>
    <t>Des</t>
  </si>
  <si>
    <t>Column1</t>
  </si>
  <si>
    <t>Fundamentals region</t>
  </si>
  <si>
    <t>Risks region</t>
  </si>
  <si>
    <t>Valuations region</t>
  </si>
  <si>
    <t>Number of stocks</t>
  </si>
  <si>
    <t>FlagUrl</t>
  </si>
  <si>
    <t>https://flagcdn.com/w320/de.png</t>
  </si>
  <si>
    <t>cl</t>
  </si>
  <si>
    <t>GEM</t>
  </si>
  <si>
    <t>All</t>
  </si>
  <si>
    <t>Country2</t>
  </si>
  <si>
    <t>Population</t>
  </si>
  <si>
    <t>GDP 2023</t>
  </si>
  <si>
    <t>GDP 2024</t>
  </si>
  <si>
    <t>GDP 2025</t>
  </si>
  <si>
    <t>CPI 2023</t>
  </si>
  <si>
    <t>CPI 2024</t>
  </si>
  <si>
    <t>CPI 2025</t>
  </si>
  <si>
    <t>CA 2023</t>
  </si>
  <si>
    <t>CA 2024</t>
  </si>
  <si>
    <t>CA 2025</t>
  </si>
  <si>
    <t>Budget 2023</t>
  </si>
  <si>
    <t>Budget 2024</t>
  </si>
  <si>
    <t>Budget 2025</t>
  </si>
  <si>
    <t>MSCI</t>
  </si>
  <si>
    <t>MXEF Index</t>
  </si>
  <si>
    <t>Column2</t>
  </si>
  <si>
    <t>https://flagcdn.com/w320/cl.png</t>
  </si>
  <si>
    <t>cn</t>
  </si>
  <si>
    <t>https://flagcdn.com/w320/cn.png</t>
  </si>
  <si>
    <t>hu</t>
  </si>
  <si>
    <t>https://flagcdn.com/w320/hu.png</t>
  </si>
  <si>
    <t>pe</t>
  </si>
  <si>
    <t>https://flagcdn.com/w320/pe.png</t>
  </si>
  <si>
    <t>my</t>
  </si>
  <si>
    <t>https://flagcdn.com/w320/my.png</t>
  </si>
  <si>
    <t>tr</t>
  </si>
  <si>
    <t>https://flagcdn.com/w320/tr.png</t>
  </si>
  <si>
    <t>mx</t>
  </si>
  <si>
    <t>https://flagcdn.com/w320/mx.png</t>
  </si>
  <si>
    <t>ph</t>
  </si>
  <si>
    <t>https://flagcdn.com/w320/ph.png</t>
  </si>
  <si>
    <t>pl</t>
  </si>
  <si>
    <t>https://flagcdn.com/w320/pl.png</t>
  </si>
  <si>
    <t>za</t>
  </si>
  <si>
    <t>https://flagcdn.com/w320/za.png</t>
  </si>
  <si>
    <t>id</t>
  </si>
  <si>
    <t>https://flagcdn.com/w320/id.png</t>
  </si>
  <si>
    <t>br</t>
  </si>
  <si>
    <t>https://flagcdn.com/w320/br.png</t>
  </si>
  <si>
    <t>in</t>
  </si>
  <si>
    <t>https://flagcdn.com/w320/in.png</t>
  </si>
  <si>
    <t>kr</t>
  </si>
  <si>
    <t>https://flagcdn.com/w320/kr.png</t>
  </si>
  <si>
    <t>th</t>
  </si>
  <si>
    <t>https://flagcdn.com/w320/th.png</t>
  </si>
  <si>
    <t>tw</t>
  </si>
  <si>
    <t>https://flagcdn.com/w320/tw.png</t>
  </si>
  <si>
    <t>cz</t>
  </si>
  <si>
    <t>https://flagcdn.com/w320/cz.png</t>
  </si>
  <si>
    <t xml:space="preserve"> Country</t>
  </si>
  <si>
    <t>#N/A Invalid Parameter: Error encountered while validating UNIVERSE - LIST.  Incorrect parameters provided.</t>
  </si>
  <si>
    <t>MXMX Index</t>
  </si>
  <si>
    <t>MXCL Index</t>
  </si>
  <si>
    <t>MXCN Index</t>
  </si>
  <si>
    <t>MXHU Index</t>
  </si>
  <si>
    <t>MXPE Index</t>
  </si>
  <si>
    <t>MXMY Index</t>
  </si>
  <si>
    <t>MXTR Index</t>
  </si>
  <si>
    <t>MXPH Index</t>
  </si>
  <si>
    <t>MXPL Index</t>
  </si>
  <si>
    <t>MXZA Index</t>
  </si>
  <si>
    <t>MXID Index</t>
  </si>
  <si>
    <t>MXBR Index</t>
  </si>
  <si>
    <t>MXIN Index</t>
  </si>
  <si>
    <t>MXKR Index</t>
  </si>
  <si>
    <t>MXTH Index</t>
  </si>
  <si>
    <t>MXTW Index</t>
  </si>
  <si>
    <t>MXCZ Index</t>
  </si>
  <si>
    <t>MonPolQ2</t>
  </si>
  <si>
    <t>MonPolQ1</t>
  </si>
  <si>
    <t>MonPolQ3</t>
  </si>
  <si>
    <t>MonPolQ4</t>
  </si>
  <si>
    <t>Real GDP growth 2024</t>
  </si>
  <si>
    <t>Real GDP growth 2025</t>
  </si>
  <si>
    <t>Real GDP growth 2026</t>
  </si>
  <si>
    <t>Inflation 2024</t>
  </si>
  <si>
    <t>Inflation 2025</t>
  </si>
  <si>
    <t>Inflation 2026</t>
  </si>
  <si>
    <t xml:space="preserve">Latin America </t>
  </si>
  <si>
    <t>Argentina</t>
  </si>
  <si>
    <t>Colombia</t>
  </si>
  <si>
    <t>Emerging Europe</t>
  </si>
  <si>
    <t>Russia</t>
  </si>
  <si>
    <t>Romania</t>
  </si>
  <si>
    <t>Emerging Countries</t>
  </si>
  <si>
    <t>Source: Amundi Investment Institute</t>
  </si>
  <si>
    <t>LTG</t>
  </si>
  <si>
    <t>#N/A N/A</t>
  </si>
  <si>
    <t>#N/A Mandatory parameter [SECURITY] cannot be empty</t>
  </si>
  <si>
    <t>GDP</t>
  </si>
  <si>
    <t>PPA</t>
  </si>
  <si>
    <t>FRV_Dashboard_0325.xlsx</t>
  </si>
  <si>
    <t>HOLT_Amundi_0325.xlsm</t>
  </si>
  <si>
    <t>Geopolitics_0325.xlsx</t>
  </si>
  <si>
    <t>ESG_0325.xlsx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</si>
</sst>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mmm"/>
    <numFmt numFmtId="166" formatCode="0.0"/>
    <numFmt numFmtId="167" formatCode="mm\-yyyy"/>
  </numFmts>
  <fonts count="16"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11"/>
      <name val="Calibri"/>
      <family val="2"/>
      <scheme val="minor"/>
    </font>
    <font>
      <b/>
      <sz val="11"/>
      <name val="Calibri"/>
      <family val="2"/>
      <scheme val="minor"/>
    </font>
    <font>
      <sz val="10"/>
      <name val="Arial"/>
      <family val="2"/>
    </font>
    <font>
      <b/>
      <sz val="10"/>
      <color theme="0"/>
      <name val="Arial"/>
      <family val="2"/>
    </font>
    <font>
      <sz val="10"/>
      <color theme="0"/>
      <name val="Arial"/>
      <family val="2"/>
    </font>
    <font>
      <b/>
      <sz val="10"/>
      <name val="Arial"/>
      <family val="2"/>
    </font>
    <font>
      <i/>
      <sz val="8"/>
      <name val="Arial"/>
      <family val="2"/>
    </font>
    <font>
      <sz val="10"/>
      <name val="Calibri"/>
      <family val="2"/>
      <scheme val="minor"/>
    </font>
    <font>
      <i/>
      <sz val="10"/>
      <name val="Calibri"/>
      <family val="2"/>
      <scheme val="minor"/>
    </font>
  </fonts>
  <fills count="16">
    <fill>
      <patternFill patternType="none"/>
    </fill>
    <fill>
      <patternFill patternType="gray125"/>
    </fill>
    <fill>
      <patternFill patternType="solid">
        <fgColor theme="0"/>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theme="7"/>
        <bgColor indexed="64"/>
      </patternFill>
    </fill>
    <fill>
      <patternFill patternType="solid">
        <fgColor theme="5" tint="0.39997558519241921"/>
        <bgColor indexed="64"/>
      </patternFill>
    </fill>
    <fill>
      <patternFill patternType="solid">
        <fgColor theme="9"/>
        <bgColor indexed="64"/>
      </patternFill>
    </fill>
    <fill>
      <patternFill patternType="solid">
        <fgColor theme="4" tint="0.79998168889431442"/>
        <bgColor theme="4"/>
      </patternFill>
    </fill>
    <fill>
      <patternFill patternType="solid">
        <fgColor theme="4"/>
        <bgColor theme="4"/>
      </patternFill>
    </fill>
    <fill>
      <patternFill patternType="solid">
        <fgColor theme="4" tint="0.79998168889431442"/>
        <bgColor theme="4" tint="0.79998168889431442"/>
      </patternFill>
    </fill>
    <fill>
      <patternFill patternType="solid">
        <fgColor theme="4"/>
        <bgColor indexed="64"/>
      </patternFill>
    </fill>
    <fill>
      <patternFill patternType="solid">
        <fgColor theme="2"/>
        <bgColor indexed="64"/>
      </patternFill>
    </fill>
    <fill>
      <patternFill patternType="solid">
        <fgColor theme="0" tint="-0.14999847407452621"/>
        <bgColor indexed="64"/>
      </patternFill>
    </fill>
  </fills>
  <borders count="38">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top style="thin">
        <color theme="4" tint="0.39997558519241921"/>
      </top>
      <bottom style="thin">
        <color theme="4" tint="0.39997558519241921"/>
      </bottom>
      <diagonal/>
    </border>
    <border>
      <left/>
      <right style="medium">
        <color indexed="64"/>
      </right>
      <top style="thin">
        <color theme="4" tint="0.39997558519241921"/>
      </top>
      <bottom style="medium">
        <color indexed="64"/>
      </bottom>
      <diagonal/>
    </border>
    <border>
      <left/>
      <right style="medium">
        <color indexed="64"/>
      </right>
      <top style="medium">
        <color indexed="64"/>
      </top>
      <bottom style="thin">
        <color theme="4" tint="0.39997558519241921"/>
      </bottom>
      <diagonal/>
    </border>
    <border>
      <left/>
      <right style="medium">
        <color indexed="64"/>
      </right>
      <top style="thin">
        <color theme="4" tint="0.39997558519241921"/>
      </top>
      <bottom style="thin">
        <color theme="4" tint="0.39997558519241921"/>
      </bottom>
      <diagonal/>
    </border>
    <border>
      <left style="medium">
        <color indexed="64"/>
      </left>
      <right style="medium">
        <color indexed="64"/>
      </right>
      <top style="thin">
        <color theme="4" tint="0.39997558519241921"/>
      </top>
      <bottom style="thin">
        <color theme="4" tint="0.39997558519241921"/>
      </bottom>
      <diagonal/>
    </border>
    <border>
      <left style="medium">
        <color indexed="64"/>
      </left>
      <right style="medium">
        <color indexed="64"/>
      </right>
      <top style="thin">
        <color theme="4" tint="0.39997558519241921"/>
      </top>
      <bottom style="medium">
        <color indexed="64"/>
      </bottom>
      <diagonal/>
    </border>
    <border>
      <left/>
      <right style="medium">
        <color indexed="64"/>
      </right>
      <top style="thin">
        <color theme="4" tint="0.39997558519241921"/>
      </top>
      <bottom/>
      <diagonal/>
    </border>
    <border>
      <left/>
      <right style="medium">
        <color indexed="64"/>
      </right>
      <top/>
      <bottom style="thin">
        <color theme="4" tint="0.39997558519241921"/>
      </bottom>
      <diagonal/>
    </border>
    <border>
      <left/>
      <right/>
      <top style="thin">
        <color theme="4" tint="0.39997558519241921"/>
      </top>
      <bottom/>
      <diagonal/>
    </border>
    <border>
      <left/>
      <right style="thin">
        <color theme="4" tint="0.39997558519241921"/>
      </right>
      <top style="thin">
        <color theme="4" tint="0.39997558519241921"/>
      </top>
      <bottom style="thin">
        <color theme="4" tint="0.39997558519241921"/>
      </bottom>
      <diagonal/>
    </border>
    <border>
      <left style="medium">
        <color rgb="FF000000"/>
      </left>
      <right style="medium">
        <color indexed="64"/>
      </right>
      <top style="medium">
        <color indexed="64"/>
      </top>
      <bottom style="thin">
        <color theme="4" tint="0.39997558519241921"/>
      </bottom>
      <diagonal/>
    </border>
    <border>
      <left style="medium">
        <color rgb="FF000000"/>
      </left>
      <right style="medium">
        <color indexed="64"/>
      </right>
      <top style="thin">
        <color theme="4" tint="0.39997558519241921"/>
      </top>
      <bottom style="thin">
        <color theme="4" tint="0.39997558519241921"/>
      </bottom>
      <diagonal/>
    </border>
    <border>
      <left style="medium">
        <color rgb="FF000000"/>
      </left>
      <right style="medium">
        <color indexed="64"/>
      </right>
      <top style="thin">
        <color theme="4" tint="0.39997558519241921"/>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medium">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s>
  <cellStyleXfs count="4">
    <xf numFmtId="0" fontId="0" fillId="0" borderId="0"/>
    <xf numFmtId="9" fontId="1" fillId="0" borderId="0" applyFont="0" applyFill="0" applyBorder="0" applyAlignment="0" applyProtection="0"/>
    <xf numFmtId="0" fontId="4" fillId="0" borderId="0" applyNumberFormat="0" applyFill="0" applyBorder="0" applyAlignment="0" applyProtection="0"/>
    <xf numFmtId="0" fontId="9" fillId="0" borderId="0"/>
  </cellStyleXfs>
  <cellXfs count="160">
    <xf numFmtId="0" fontId="0" fillId="0" borderId="0" xfId="0"/>
    <xf numFmtId="0" fontId="0" fillId="0" borderId="0" xfId="0" applyAlignment="1">
      <alignment wrapText="1"/>
    </xf>
    <xf numFmtId="0" fontId="0" fillId="0" borderId="0" xfId="0" applyAlignment="1">
      <alignment horizontal="center"/>
    </xf>
    <xf numFmtId="0" fontId="3" fillId="2" borderId="4" xfId="0" applyFont="1" applyFill="1" applyBorder="1"/>
    <xf numFmtId="0" fontId="0" fillId="0" borderId="4" xfId="0" applyBorder="1"/>
    <xf numFmtId="0" fontId="3" fillId="2" borderId="6" xfId="0" applyFont="1" applyFill="1" applyBorder="1"/>
    <xf numFmtId="0" fontId="0" fillId="0" borderId="6" xfId="0" applyBorder="1"/>
    <xf numFmtId="0" fontId="0" fillId="0" borderId="9" xfId="0" applyBorder="1"/>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0" fillId="4" borderId="10" xfId="0" applyFill="1" applyBorder="1" applyAlignment="1">
      <alignment horizontal="center" vertical="center"/>
    </xf>
    <xf numFmtId="0" fontId="0" fillId="4" borderId="12" xfId="0" applyFill="1" applyBorder="1" applyAlignment="1">
      <alignment horizontal="center" vertical="center"/>
    </xf>
    <xf numFmtId="0" fontId="0" fillId="4" borderId="0" xfId="0" applyFill="1" applyAlignment="1">
      <alignment horizontal="center" vertical="center"/>
    </xf>
    <xf numFmtId="0" fontId="0" fillId="5" borderId="12" xfId="0" applyFill="1" applyBorder="1" applyAlignment="1">
      <alignment horizontal="center" vertical="center"/>
    </xf>
    <xf numFmtId="0" fontId="0" fillId="6" borderId="12" xfId="0" applyFill="1" applyBorder="1" applyAlignment="1">
      <alignment horizontal="center" vertical="center"/>
    </xf>
    <xf numFmtId="0" fontId="0" fillId="6" borderId="0" xfId="0" applyFill="1" applyAlignment="1">
      <alignment horizontal="center" vertical="center"/>
    </xf>
    <xf numFmtId="0" fontId="0" fillId="5" borderId="13" xfId="0" applyFill="1" applyBorder="1" applyAlignment="1">
      <alignment horizontal="center" vertical="center"/>
    </xf>
    <xf numFmtId="0" fontId="0" fillId="8" borderId="13" xfId="0" applyFill="1" applyBorder="1" applyAlignment="1">
      <alignment horizontal="center" vertical="center"/>
    </xf>
    <xf numFmtId="0" fontId="0" fillId="8" borderId="0" xfId="0" applyFill="1" applyAlignment="1">
      <alignment horizontal="center" vertical="center"/>
    </xf>
    <xf numFmtId="0" fontId="0" fillId="6" borderId="14" xfId="0" applyFill="1" applyBorder="1" applyAlignment="1">
      <alignment horizontal="center" vertical="center"/>
    </xf>
    <xf numFmtId="0" fontId="0" fillId="0" borderId="0" xfId="0" applyFill="1" applyAlignment="1">
      <alignment horizontal="center" vertical="center"/>
    </xf>
    <xf numFmtId="0" fontId="0" fillId="0" borderId="14" xfId="0" applyFill="1" applyBorder="1" applyAlignment="1">
      <alignment horizontal="center" vertical="center"/>
    </xf>
    <xf numFmtId="0" fontId="4" fillId="0" borderId="5" xfId="2" applyFill="1" applyBorder="1" applyAlignment="1">
      <alignment horizontal="center" vertical="center"/>
    </xf>
    <xf numFmtId="0" fontId="4" fillId="0" borderId="7" xfId="2" applyFill="1" applyBorder="1" applyAlignment="1">
      <alignment horizontal="center" vertical="center"/>
    </xf>
    <xf numFmtId="0" fontId="4" fillId="0" borderId="9" xfId="2" applyFill="1" applyBorder="1" applyAlignment="1">
      <alignment horizontal="center" vertical="center"/>
    </xf>
    <xf numFmtId="0" fontId="0" fillId="0" borderId="0" xfId="0" applyFill="1" applyBorder="1" applyAlignment="1">
      <alignment horizontal="center" vertical="center"/>
    </xf>
    <xf numFmtId="0" fontId="0" fillId="0" borderId="4" xfId="0" applyFill="1" applyBorder="1" applyAlignment="1">
      <alignment horizontal="center" vertical="center"/>
    </xf>
    <xf numFmtId="0" fontId="0" fillId="0" borderId="6" xfId="0" applyFill="1" applyBorder="1" applyAlignment="1">
      <alignment horizontal="center" vertical="center"/>
    </xf>
    <xf numFmtId="0" fontId="0" fillId="0" borderId="8" xfId="0" applyFill="1" applyBorder="1" applyAlignment="1">
      <alignment horizontal="center" vertical="center"/>
    </xf>
    <xf numFmtId="0" fontId="0" fillId="0" borderId="0" xfId="0" applyBorder="1" applyAlignment="1">
      <alignment horizontal="center"/>
    </xf>
    <xf numFmtId="0" fontId="0" fillId="0" borderId="14" xfId="0" applyBorder="1" applyAlignment="1">
      <alignment horizontal="center"/>
    </xf>
    <xf numFmtId="0" fontId="0" fillId="0" borderId="4" xfId="0" applyBorder="1" applyAlignment="1">
      <alignment horizontal="center"/>
    </xf>
    <xf numFmtId="0" fontId="0" fillId="0" borderId="6" xfId="0" applyBorder="1" applyAlignment="1">
      <alignment horizontal="center"/>
    </xf>
    <xf numFmtId="0" fontId="0" fillId="0" borderId="8" xfId="0" applyBorder="1" applyAlignment="1">
      <alignment horizontal="center"/>
    </xf>
    <xf numFmtId="164" fontId="0" fillId="0" borderId="4" xfId="1" applyNumberFormat="1" applyFont="1" applyBorder="1" applyAlignment="1">
      <alignment horizontal="center"/>
    </xf>
    <xf numFmtId="164" fontId="0" fillId="0" borderId="6" xfId="1" applyNumberFormat="1" applyFont="1" applyBorder="1" applyAlignment="1">
      <alignment horizontal="center"/>
    </xf>
    <xf numFmtId="164" fontId="0" fillId="0" borderId="8" xfId="1" applyNumberFormat="1" applyFont="1" applyBorder="1" applyAlignment="1">
      <alignment horizontal="center"/>
    </xf>
    <xf numFmtId="0" fontId="3" fillId="0" borderId="12" xfId="0" applyFont="1" applyFill="1" applyBorder="1" applyAlignment="1">
      <alignment horizontal="center"/>
    </xf>
    <xf numFmtId="0" fontId="3" fillId="0" borderId="13" xfId="0" applyFont="1" applyFill="1" applyBorder="1" applyAlignment="1">
      <alignment horizontal="center"/>
    </xf>
    <xf numFmtId="0" fontId="0" fillId="0" borderId="11" xfId="0" applyFill="1" applyBorder="1" applyAlignment="1">
      <alignment horizontal="center" vertical="center"/>
    </xf>
    <xf numFmtId="165" fontId="0" fillId="0" borderId="0" xfId="0" applyNumberFormat="1"/>
    <xf numFmtId="0" fontId="0" fillId="0" borderId="0" xfId="0" applyFill="1" applyAlignment="1">
      <alignment horizontal="center" vertical="center" wrapText="1"/>
    </xf>
    <xf numFmtId="0" fontId="0" fillId="0" borderId="11" xfId="0" applyBorder="1"/>
    <xf numFmtId="0" fontId="0" fillId="0" borderId="0" xfId="0" applyBorder="1"/>
    <xf numFmtId="0" fontId="0" fillId="0" borderId="14" xfId="0" applyBorder="1"/>
    <xf numFmtId="0" fontId="2" fillId="3" borderId="6" xfId="0" applyFont="1" applyFill="1" applyBorder="1" applyAlignment="1">
      <alignment horizontal="center" vertical="center" textRotation="255"/>
    </xf>
    <xf numFmtId="0" fontId="2" fillId="3" borderId="8" xfId="0" applyFont="1" applyFill="1" applyBorder="1" applyAlignment="1">
      <alignment horizontal="center" vertical="center" textRotation="255"/>
    </xf>
    <xf numFmtId="0" fontId="3" fillId="7" borderId="4" xfId="0" applyFont="1" applyFill="1" applyBorder="1" applyAlignment="1">
      <alignment horizontal="center" vertical="center" textRotation="255"/>
    </xf>
    <xf numFmtId="0" fontId="3" fillId="7" borderId="6" xfId="0" applyFont="1" applyFill="1" applyBorder="1" applyAlignment="1">
      <alignment horizontal="center" vertical="center" textRotation="255"/>
    </xf>
    <xf numFmtId="0" fontId="3" fillId="9" borderId="4" xfId="0" applyFont="1" applyFill="1" applyBorder="1" applyAlignment="1">
      <alignment horizontal="center" vertical="center" textRotation="255"/>
    </xf>
    <xf numFmtId="0" fontId="3" fillId="9" borderId="6" xfId="0" applyFont="1" applyFill="1" applyBorder="1" applyAlignment="1">
      <alignment horizontal="center" vertical="center" textRotation="255"/>
    </xf>
    <xf numFmtId="0" fontId="3" fillId="7" borderId="8" xfId="0" applyFont="1" applyFill="1" applyBorder="1" applyAlignment="1">
      <alignment horizontal="center" vertical="center" textRotation="255"/>
    </xf>
    <xf numFmtId="9" fontId="0" fillId="0" borderId="7" xfId="0" applyNumberFormat="1" applyBorder="1" applyAlignment="1">
      <alignment horizontal="center" vertical="center"/>
    </xf>
    <xf numFmtId="9" fontId="0" fillId="0" borderId="9" xfId="0" applyNumberFormat="1" applyBorder="1" applyAlignment="1">
      <alignment horizontal="center" vertical="center"/>
    </xf>
    <xf numFmtId="9" fontId="0" fillId="0" borderId="5" xfId="0" applyNumberFormat="1" applyBorder="1" applyAlignment="1">
      <alignment horizontal="center" vertical="center"/>
    </xf>
    <xf numFmtId="164" fontId="0" fillId="0" borderId="11" xfId="0" applyNumberFormat="1" applyFill="1" applyBorder="1" applyAlignment="1">
      <alignment horizontal="center" vertical="center"/>
    </xf>
    <xf numFmtId="164" fontId="0" fillId="0" borderId="0" xfId="0" applyNumberFormat="1" applyFill="1" applyBorder="1" applyAlignment="1">
      <alignment horizontal="center" vertical="center"/>
    </xf>
    <xf numFmtId="164" fontId="0" fillId="0" borderId="14" xfId="0" applyNumberFormat="1" applyFill="1" applyBorder="1" applyAlignment="1">
      <alignment horizontal="center" vertical="center"/>
    </xf>
    <xf numFmtId="0" fontId="3" fillId="0" borderId="14" xfId="0" applyFont="1" applyBorder="1" applyAlignment="1">
      <alignment horizontal="center" vertical="center"/>
    </xf>
    <xf numFmtId="0" fontId="3" fillId="0" borderId="9" xfId="0" applyFont="1" applyBorder="1" applyAlignment="1">
      <alignment horizontal="center" vertical="center"/>
    </xf>
    <xf numFmtId="0" fontId="0" fillId="4" borderId="0" xfId="0" applyFill="1"/>
    <xf numFmtId="0" fontId="0" fillId="0" borderId="0" xfId="0" applyAlignment="1">
      <alignment horizontal="center" vertical="center"/>
    </xf>
    <xf numFmtId="0" fontId="7" fillId="4" borderId="0" xfId="0" applyFont="1" applyFill="1"/>
    <xf numFmtId="1" fontId="8" fillId="10" borderId="15" xfId="0" applyNumberFormat="1" applyFont="1" applyFill="1" applyBorder="1"/>
    <xf numFmtId="0" fontId="3" fillId="2" borderId="5" xfId="0" applyFont="1" applyFill="1" applyBorder="1"/>
    <xf numFmtId="0" fontId="3" fillId="2" borderId="7" xfId="0" applyFont="1" applyFill="1" applyBorder="1"/>
    <xf numFmtId="0" fontId="0" fillId="0" borderId="13" xfId="0" applyBorder="1"/>
    <xf numFmtId="0" fontId="2" fillId="11" borderId="2" xfId="0" applyFont="1" applyFill="1" applyBorder="1"/>
    <xf numFmtId="0" fontId="3" fillId="2" borderId="17" xfId="0" applyFont="1" applyFill="1" applyBorder="1"/>
    <xf numFmtId="0" fontId="3" fillId="2" borderId="18" xfId="0" applyFont="1" applyFill="1" applyBorder="1"/>
    <xf numFmtId="0" fontId="3" fillId="2" borderId="16" xfId="0" applyFont="1" applyFill="1" applyBorder="1"/>
    <xf numFmtId="10" fontId="0" fillId="0" borderId="0" xfId="1" applyNumberFormat="1" applyFont="1"/>
    <xf numFmtId="1" fontId="0" fillId="0" borderId="0" xfId="1" applyNumberFormat="1" applyFont="1"/>
    <xf numFmtId="1" fontId="0" fillId="0" borderId="0" xfId="0" applyNumberFormat="1"/>
    <xf numFmtId="0" fontId="3" fillId="2" borderId="19" xfId="0" applyFont="1" applyFill="1" applyBorder="1"/>
    <xf numFmtId="0" fontId="3" fillId="2" borderId="20" xfId="0" applyFont="1" applyFill="1" applyBorder="1"/>
    <xf numFmtId="0" fontId="2" fillId="11" borderId="14" xfId="0" applyFont="1" applyFill="1" applyBorder="1"/>
    <xf numFmtId="0" fontId="3" fillId="2" borderId="21" xfId="0" applyFont="1" applyFill="1" applyBorder="1"/>
    <xf numFmtId="0" fontId="3" fillId="2" borderId="22" xfId="0" applyFont="1" applyFill="1" applyBorder="1"/>
    <xf numFmtId="0" fontId="4" fillId="12" borderId="15" xfId="2" applyFont="1" applyFill="1" applyBorder="1" applyAlignment="1">
      <alignment vertical="center"/>
    </xf>
    <xf numFmtId="0" fontId="3" fillId="2" borderId="23" xfId="0" applyFont="1" applyFill="1" applyBorder="1"/>
    <xf numFmtId="10" fontId="0" fillId="0" borderId="0" xfId="1" applyNumberFormat="1" applyFont="1" applyBorder="1"/>
    <xf numFmtId="1" fontId="0" fillId="0" borderId="0" xfId="0" applyNumberFormat="1" applyBorder="1"/>
    <xf numFmtId="0" fontId="3" fillId="2" borderId="21" xfId="0" applyNumberFormat="1" applyFont="1" applyFill="1" applyBorder="1"/>
    <xf numFmtId="1" fontId="0" fillId="0" borderId="0" xfId="1" applyNumberFormat="1" applyFont="1" applyBorder="1"/>
    <xf numFmtId="9" fontId="0" fillId="0" borderId="6" xfId="0" applyNumberFormat="1" applyBorder="1" applyAlignment="1">
      <alignment horizontal="center" vertical="center"/>
    </xf>
    <xf numFmtId="9" fontId="0" fillId="0" borderId="8" xfId="0" applyNumberFormat="1" applyBorder="1" applyAlignment="1">
      <alignment horizontal="center" vertical="center"/>
    </xf>
    <xf numFmtId="0" fontId="2" fillId="3" borderId="6" xfId="0" applyFont="1" applyFill="1" applyBorder="1" applyAlignment="1">
      <alignment horizontal="center" vertical="center" textRotation="255"/>
    </xf>
    <xf numFmtId="0" fontId="2" fillId="3" borderId="8" xfId="0" applyFont="1" applyFill="1" applyBorder="1" applyAlignment="1">
      <alignment horizontal="center" vertical="center" textRotation="255"/>
    </xf>
    <xf numFmtId="9" fontId="0" fillId="0" borderId="4" xfId="0" applyNumberFormat="1" applyBorder="1" applyAlignment="1">
      <alignment horizontal="center" vertical="center"/>
    </xf>
    <xf numFmtId="0" fontId="3" fillId="7" borderId="4" xfId="0" applyFont="1" applyFill="1" applyBorder="1" applyAlignment="1">
      <alignment horizontal="center" vertical="center" textRotation="255"/>
    </xf>
    <xf numFmtId="0" fontId="3" fillId="7" borderId="6" xfId="0" applyFont="1" applyFill="1" applyBorder="1" applyAlignment="1">
      <alignment horizontal="center" vertical="center" textRotation="255"/>
    </xf>
    <xf numFmtId="0" fontId="3" fillId="9" borderId="4" xfId="0" applyFont="1" applyFill="1" applyBorder="1" applyAlignment="1">
      <alignment horizontal="center" vertical="center" textRotation="255"/>
    </xf>
    <xf numFmtId="0" fontId="3" fillId="9" borderId="6" xfId="0" applyFont="1" applyFill="1" applyBorder="1" applyAlignment="1">
      <alignment horizontal="center" vertical="center" textRotation="255"/>
    </xf>
    <xf numFmtId="0" fontId="3" fillId="9" borderId="8" xfId="0" applyFont="1" applyFill="1" applyBorder="1" applyAlignment="1">
      <alignment horizontal="center" vertical="center" textRotation="255"/>
    </xf>
    <xf numFmtId="0" fontId="0" fillId="0" borderId="4" xfId="0" applyBorder="1" applyAlignment="1">
      <alignment horizontal="center" vertical="center"/>
    </xf>
    <xf numFmtId="0" fontId="0" fillId="0" borderId="11" xfId="0" applyBorder="1" applyAlignment="1">
      <alignment horizontal="center" vertical="center"/>
    </xf>
    <xf numFmtId="2" fontId="0" fillId="0" borderId="11" xfId="0" applyNumberFormat="1" applyBorder="1" applyAlignment="1">
      <alignment horizontal="center" vertical="center"/>
    </xf>
    <xf numFmtId="0" fontId="3" fillId="0" borderId="12" xfId="0" applyFont="1" applyBorder="1" applyAlignment="1">
      <alignment horizontal="center"/>
    </xf>
    <xf numFmtId="0" fontId="0" fillId="0" borderId="6" xfId="0" applyBorder="1" applyAlignment="1">
      <alignment horizontal="center" vertical="center"/>
    </xf>
    <xf numFmtId="2" fontId="0" fillId="0" borderId="0" xfId="0" applyNumberFormat="1" applyAlignment="1">
      <alignment horizontal="center" vertical="center"/>
    </xf>
    <xf numFmtId="0" fontId="0" fillId="0" borderId="8" xfId="0" applyBorder="1" applyAlignment="1">
      <alignment horizontal="center" vertical="center"/>
    </xf>
    <xf numFmtId="0" fontId="0" fillId="0" borderId="14" xfId="0" applyBorder="1" applyAlignment="1">
      <alignment horizontal="center" vertical="center"/>
    </xf>
    <xf numFmtId="2" fontId="0" fillId="0" borderId="14" xfId="0" applyNumberFormat="1" applyBorder="1" applyAlignment="1">
      <alignment horizontal="center" vertical="center"/>
    </xf>
    <xf numFmtId="0" fontId="0" fillId="0" borderId="0" xfId="0" applyAlignment="1">
      <alignment horizontal="center" vertical="center" wrapText="1"/>
    </xf>
    <xf numFmtId="2" fontId="0" fillId="0" borderId="5" xfId="0" applyNumberFormat="1" applyBorder="1" applyAlignment="1">
      <alignment horizontal="center" vertical="center"/>
    </xf>
    <xf numFmtId="2" fontId="0" fillId="0" borderId="7" xfId="0" applyNumberFormat="1" applyBorder="1" applyAlignment="1">
      <alignment horizontal="center" vertical="center"/>
    </xf>
    <xf numFmtId="2" fontId="0" fillId="0" borderId="9" xfId="0" applyNumberFormat="1" applyBorder="1" applyAlignment="1">
      <alignment horizontal="center" vertical="center"/>
    </xf>
    <xf numFmtId="0" fontId="3" fillId="0" borderId="13" xfId="0" applyFont="1" applyBorder="1" applyAlignment="1">
      <alignment horizontal="center"/>
    </xf>
    <xf numFmtId="0" fontId="2" fillId="11" borderId="24" xfId="0" applyFont="1" applyFill="1" applyBorder="1"/>
    <xf numFmtId="0" fontId="0" fillId="0" borderId="0" xfId="0" quotePrefix="1"/>
    <xf numFmtId="0" fontId="2" fillId="11" borderId="0" xfId="0" applyFont="1" applyFill="1" applyBorder="1"/>
    <xf numFmtId="0" fontId="3" fillId="2" borderId="0" xfId="0" applyFont="1" applyFill="1" applyBorder="1"/>
    <xf numFmtId="0" fontId="3" fillId="2" borderId="0" xfId="0" applyNumberFormat="1" applyFont="1" applyFill="1" applyBorder="1"/>
    <xf numFmtId="0" fontId="4" fillId="12" borderId="0" xfId="2" applyFont="1" applyFill="1" applyBorder="1" applyAlignment="1">
      <alignment vertical="center"/>
    </xf>
    <xf numFmtId="0" fontId="0" fillId="0" borderId="0" xfId="0" applyNumberFormat="1" applyBorder="1"/>
    <xf numFmtId="0" fontId="0" fillId="0" borderId="23" xfId="0" applyNumberFormat="1" applyFont="1" applyBorder="1"/>
    <xf numFmtId="0" fontId="0" fillId="0" borderId="0" xfId="0" applyNumberFormat="1"/>
    <xf numFmtId="0" fontId="3" fillId="2" borderId="25" xfId="0" applyFont="1" applyFill="1" applyBorder="1"/>
    <xf numFmtId="0" fontId="3" fillId="2" borderId="26" xfId="0" applyFont="1" applyFill="1" applyBorder="1"/>
    <xf numFmtId="0" fontId="3" fillId="2" borderId="27" xfId="0" applyFont="1" applyFill="1" applyBorder="1"/>
    <xf numFmtId="0" fontId="10" fillId="13" borderId="28" xfId="3" applyFont="1" applyFill="1" applyBorder="1" applyAlignment="1">
      <alignment horizontal="center" vertical="center"/>
    </xf>
    <xf numFmtId="0" fontId="10" fillId="13" borderId="29" xfId="3" applyFont="1" applyFill="1" applyBorder="1" applyAlignment="1">
      <alignment horizontal="center" vertical="center"/>
    </xf>
    <xf numFmtId="0" fontId="10" fillId="13" borderId="30" xfId="3" applyFont="1" applyFill="1" applyBorder="1" applyAlignment="1">
      <alignment horizontal="center" vertical="center"/>
    </xf>
    <xf numFmtId="0" fontId="11" fillId="13" borderId="12" xfId="3" applyFont="1" applyFill="1" applyBorder="1" applyAlignment="1">
      <alignment horizontal="left" vertical="center" wrapText="1" indent="3" readingOrder="1"/>
    </xf>
    <xf numFmtId="166" fontId="9" fillId="2" borderId="31" xfId="3" applyNumberFormat="1" applyFill="1" applyBorder="1" applyAlignment="1">
      <alignment horizontal="center" vertical="center"/>
    </xf>
    <xf numFmtId="166" fontId="9" fillId="14" borderId="0" xfId="3" applyNumberFormat="1" applyFill="1" applyAlignment="1">
      <alignment horizontal="center" vertical="center"/>
    </xf>
    <xf numFmtId="0" fontId="10" fillId="13" borderId="32" xfId="3" applyFont="1" applyFill="1" applyBorder="1" applyAlignment="1">
      <alignment vertical="center" wrapText="1"/>
    </xf>
    <xf numFmtId="166" fontId="12" fillId="2" borderId="33" xfId="3" applyNumberFormat="1" applyFont="1" applyFill="1" applyBorder="1" applyAlignment="1">
      <alignment horizontal="center" vertical="center"/>
    </xf>
    <xf numFmtId="166" fontId="12" fillId="15" borderId="34" xfId="3" applyNumberFormat="1" applyFont="1" applyFill="1" applyBorder="1" applyAlignment="1">
      <alignment horizontal="center" vertical="center"/>
    </xf>
    <xf numFmtId="166" fontId="12" fillId="14" borderId="35" xfId="3" applyNumberFormat="1" applyFont="1" applyFill="1" applyBorder="1" applyAlignment="1">
      <alignment horizontal="center" vertical="center"/>
    </xf>
    <xf numFmtId="166" fontId="9" fillId="15" borderId="0" xfId="3" applyNumberFormat="1" applyFill="1" applyAlignment="1">
      <alignment horizontal="center" vertical="center"/>
    </xf>
    <xf numFmtId="166" fontId="9" fillId="14" borderId="31" xfId="3" applyNumberFormat="1" applyFill="1" applyBorder="1" applyAlignment="1">
      <alignment horizontal="center" vertical="center"/>
    </xf>
    <xf numFmtId="0" fontId="10" fillId="13" borderId="1" xfId="3" applyFont="1" applyFill="1" applyBorder="1" applyAlignment="1">
      <alignment vertical="center" wrapText="1"/>
    </xf>
    <xf numFmtId="166" fontId="12" fillId="2" borderId="36" xfId="3" applyNumberFormat="1" applyFont="1" applyFill="1" applyBorder="1" applyAlignment="1">
      <alignment horizontal="center" vertical="center"/>
    </xf>
    <xf numFmtId="166" fontId="12" fillId="15" borderId="2" xfId="3" applyNumberFormat="1" applyFont="1" applyFill="1" applyBorder="1" applyAlignment="1">
      <alignment horizontal="center" vertical="center"/>
    </xf>
    <xf numFmtId="166" fontId="12" fillId="14" borderId="37" xfId="3" applyNumberFormat="1" applyFont="1" applyFill="1" applyBorder="1" applyAlignment="1">
      <alignment horizontal="center" vertical="center"/>
    </xf>
    <xf numFmtId="0" fontId="11" fillId="13" borderId="1" xfId="3" applyFont="1" applyFill="1" applyBorder="1" applyAlignment="1">
      <alignment vertical="center" wrapText="1" readingOrder="1"/>
    </xf>
    <xf numFmtId="166" fontId="9" fillId="2" borderId="36" xfId="3" applyNumberFormat="1" applyFill="1" applyBorder="1" applyAlignment="1">
      <alignment horizontal="center" vertical="center"/>
    </xf>
    <xf numFmtId="166" fontId="9" fillId="15" borderId="2" xfId="3" applyNumberFormat="1" applyFill="1" applyBorder="1" applyAlignment="1">
      <alignment horizontal="center" vertical="center"/>
    </xf>
    <xf numFmtId="166" fontId="9" fillId="14" borderId="36" xfId="3" applyNumberFormat="1" applyFill="1" applyBorder="1" applyAlignment="1">
      <alignment horizontal="center" vertical="center"/>
    </xf>
    <xf numFmtId="166" fontId="12" fillId="14" borderId="36" xfId="3" applyNumberFormat="1" applyFont="1" applyFill="1" applyBorder="1" applyAlignment="1">
      <alignment horizontal="center" vertical="center"/>
    </xf>
    <xf numFmtId="0" fontId="13" fillId="2" borderId="0" xfId="3" applyFont="1" applyFill="1" applyAlignment="1">
      <alignment horizontal="left" vertical="center"/>
    </xf>
    <xf numFmtId="14" fontId="13" fillId="2" borderId="0" xfId="3" applyNumberFormat="1" applyFont="1" applyFill="1"/>
    <xf numFmtId="167" fontId="13" fillId="2" borderId="0" xfId="3" applyNumberFormat="1" applyFont="1" applyFill="1" applyAlignment="1">
      <alignment horizontal="right" vertical="center"/>
    </xf>
    <xf numFmtId="0" fontId="14" fillId="2" borderId="0" xfId="3" applyFont="1" applyFill="1" applyAlignment="1">
      <alignment horizontal="center"/>
    </xf>
    <xf numFmtId="0" fontId="15" fillId="0" borderId="0" xfId="3" applyFont="1" applyAlignment="1">
      <alignment horizontal="center"/>
    </xf>
    <xf numFmtId="14" fontId="13" fillId="2" borderId="0" xfId="3" applyNumberFormat="1" applyFont="1" applyFill="1" applyAlignment="1">
      <alignment horizontal="right"/>
    </xf>
    <xf numFmtId="9" fontId="0" fillId="0" borderId="6" xfId="0" applyNumberFormat="1" applyBorder="1" applyAlignment="1">
      <alignment horizontal="center" vertical="center"/>
    </xf>
    <xf numFmtId="9" fontId="0" fillId="0" borderId="8" xfId="0" applyNumberFormat="1" applyBorder="1" applyAlignment="1">
      <alignment horizontal="center" vertical="center"/>
    </xf>
    <xf numFmtId="0" fontId="2" fillId="3" borderId="6" xfId="0" applyFont="1" applyFill="1" applyBorder="1" applyAlignment="1">
      <alignment horizontal="center" vertical="center" textRotation="255"/>
    </xf>
    <xf numFmtId="0" fontId="2" fillId="3" borderId="8" xfId="0" applyFont="1" applyFill="1" applyBorder="1" applyAlignment="1">
      <alignment horizontal="center" vertical="center" textRotation="255"/>
    </xf>
    <xf numFmtId="9" fontId="0" fillId="0" borderId="4" xfId="0" applyNumberFormat="1" applyBorder="1" applyAlignment="1">
      <alignment horizontal="center" vertical="center"/>
    </xf>
    <xf numFmtId="0" fontId="3" fillId="7" borderId="4" xfId="0" applyFont="1" applyFill="1" applyBorder="1" applyAlignment="1">
      <alignment horizontal="center" vertical="center" textRotation="255"/>
    </xf>
    <xf numFmtId="0" fontId="3" fillId="7" borderId="6" xfId="0" applyFont="1" applyFill="1" applyBorder="1" applyAlignment="1">
      <alignment horizontal="center" vertical="center" textRotation="255"/>
    </xf>
    <xf numFmtId="0" fontId="3" fillId="9" borderId="4" xfId="0" applyFont="1" applyFill="1" applyBorder="1" applyAlignment="1">
      <alignment horizontal="center" vertical="center" textRotation="255"/>
    </xf>
    <xf numFmtId="0" fontId="3" fillId="9" borderId="6" xfId="0" applyFont="1" applyFill="1" applyBorder="1" applyAlignment="1">
      <alignment horizontal="center" vertical="center" textRotation="255"/>
    </xf>
    <xf numFmtId="0" fontId="3" fillId="9" borderId="8" xfId="0" applyFont="1" applyFill="1" applyBorder="1" applyAlignment="1">
      <alignment horizontal="center" vertical="center" textRotation="255"/>
    </xf>
    <xf numFmtId="0" fontId="3" fillId="7" borderId="8" xfId="0" applyFont="1" applyFill="1" applyBorder="1" applyAlignment="1">
      <alignment horizontal="center" vertical="center" textRotation="255"/>
    </xf>
  </cellXfs>
  <cellStyles count="4">
    <cellStyle name="Hyperlink" xfId="2" builtinId="8"/>
    <cellStyle name="Normal" xfId="0" builtinId="0"/>
    <cellStyle name="Normal 2 2" xfId="3" xr:uid="{C357E2C8-0754-4AA1-AB55-A447FF358B28}"/>
    <cellStyle name="Percent" xfId="1" builtinId="5"/>
  </cellStyles>
  <dxfs count="93">
    <dxf>
      <numFmt numFmtId="164" formatCode="0.0%"/>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border diagonalUp="0" diagonalDown="0">
        <left style="medium">
          <color indexed="64"/>
        </left>
        <right style="medium">
          <color indexed="64"/>
        </right>
        <top/>
        <bottom/>
        <vertical/>
        <horizontal/>
      </border>
    </dxf>
    <dxf>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border diagonalUp="0" diagonalDown="0">
        <left style="medium">
          <color indexed="64"/>
        </left>
        <right style="medium">
          <color indexed="64"/>
        </right>
        <top/>
        <bottom/>
        <vertical/>
        <horizontal/>
      </border>
    </dxf>
    <dxf>
      <fill>
        <patternFill patternType="none">
          <fgColor indexed="64"/>
          <bgColor indexed="65"/>
        </patternFill>
      </fill>
      <alignment horizontal="center" vertical="center" textRotation="0" wrapText="0" indent="0" justifyLastLine="0" shrinkToFit="0" readingOrder="0"/>
      <border diagonalUp="0" diagonalDown="0">
        <left/>
        <right style="medium">
          <color indexed="64"/>
        </right>
        <top/>
        <bottom/>
        <vertical/>
        <horizontal/>
      </border>
    </dxf>
    <dxf>
      <fill>
        <patternFill patternType="none">
          <fgColor indexed="64"/>
          <bgColor indexed="65"/>
        </patternFill>
      </fill>
      <alignment horizontal="center" vertical="center" textRotation="0" wrapText="0" indent="0" justifyLastLine="0" shrinkToFit="0" readingOrder="0"/>
      <border diagonalUp="0" diagonalDown="0">
        <left style="medium">
          <color indexed="64"/>
        </left>
        <right style="medium">
          <color indexed="64"/>
        </right>
        <top/>
        <bottom/>
        <vertical/>
        <horizontal/>
      </border>
    </dxf>
    <dxf>
      <font>
        <b/>
        <i val="0"/>
        <strike val="0"/>
        <condense val="0"/>
        <extend val="0"/>
        <outline val="0"/>
        <shadow val="0"/>
        <u val="none"/>
        <vertAlign val="baseline"/>
        <sz val="11"/>
        <color theme="1"/>
        <name val="Calibri"/>
        <family val="2"/>
        <scheme val="minor"/>
      </font>
      <fill>
        <patternFill patternType="solid">
          <fgColor indexed="64"/>
          <bgColor theme="9"/>
        </patternFill>
      </fill>
      <alignment horizontal="center" vertical="center" textRotation="255" wrapText="0" indent="0" justifyLastLine="0" shrinkToFit="0" readingOrder="0"/>
      <border diagonalUp="0" diagonalDown="0">
        <left style="medium">
          <color indexed="64"/>
        </left>
        <right style="medium">
          <color indexed="64"/>
        </right>
        <top/>
        <bottom/>
        <vertical/>
        <horizontal/>
      </border>
    </dxf>
    <dxf>
      <numFmt numFmtId="13" formatCode="0%"/>
      <alignment horizontal="center" vertical="center" textRotation="0" wrapText="0" indent="0" justifyLastLine="0" shrinkToFit="0" readingOrder="0"/>
      <border diagonalUp="0" diagonalDown="0">
        <left/>
        <right style="medium">
          <color indexed="64"/>
        </right>
        <top/>
        <bottom/>
        <vertical/>
        <horizontal/>
      </border>
    </dxf>
    <dxf>
      <border outline="0">
        <left style="medium">
          <color indexed="64"/>
        </left>
        <right style="medium">
          <color indexed="64"/>
        </right>
        <top style="medium">
          <color indexed="64"/>
        </top>
        <bottom style="medium">
          <color indexed="64"/>
        </bottom>
      </border>
    </dxf>
    <dxf>
      <fill>
        <patternFill patternType="none">
          <fgColor indexed="64"/>
          <bgColor indexed="65"/>
        </patternFill>
      </fill>
      <alignment horizontal="center" vertical="center" textRotation="0" wrapText="0" indent="0" justifyLastLine="0" shrinkToFit="0" readingOrder="0"/>
    </dxf>
    <dxf>
      <border outline="0">
        <bottom style="medium">
          <color indexed="64"/>
        </bottom>
      </border>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numFmt numFmtId="2" formatCode="0.00"/>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border diagonalUp="0" diagonalDown="0" outline="0">
        <left style="medium">
          <color indexed="64"/>
        </left>
        <right/>
        <top/>
        <bottom/>
      </border>
    </dxf>
    <dxf>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border diagonalUp="0" diagonalDown="0">
        <left style="medium">
          <color indexed="64"/>
        </left>
        <right style="medium">
          <color indexed="64"/>
        </right>
        <top/>
        <bottom/>
        <vertical/>
        <horizontal/>
      </border>
    </dxf>
    <dxf>
      <fill>
        <patternFill patternType="none">
          <fgColor indexed="64"/>
          <bgColor indexed="65"/>
        </patternFill>
      </fill>
      <alignment horizontal="center" vertical="center" textRotation="0" wrapText="0" indent="0" justifyLastLine="0" shrinkToFit="0" readingOrder="0"/>
      <border diagonalUp="0" diagonalDown="0">
        <left/>
        <right style="medium">
          <color indexed="64"/>
        </right>
        <top/>
        <bottom/>
        <vertical/>
        <horizontal/>
      </border>
    </dxf>
    <dxf>
      <fill>
        <patternFill patternType="none">
          <fgColor indexed="64"/>
          <bgColor indexed="65"/>
        </patternFill>
      </fill>
      <alignment horizontal="center" vertical="center" textRotation="0" wrapText="0" indent="0" justifyLastLine="0" shrinkToFit="0" readingOrder="0"/>
      <border diagonalUp="0" diagonalDown="0">
        <left style="medium">
          <color indexed="64"/>
        </left>
        <right style="medium">
          <color indexed="64"/>
        </right>
        <top/>
        <bottom/>
        <vertical/>
        <horizontal/>
      </border>
    </dxf>
    <dxf>
      <font>
        <b/>
        <i val="0"/>
        <strike val="0"/>
        <condense val="0"/>
        <extend val="0"/>
        <outline val="0"/>
        <shadow val="0"/>
        <u val="none"/>
        <vertAlign val="baseline"/>
        <sz val="11"/>
        <color theme="1"/>
        <name val="Calibri"/>
        <family val="2"/>
        <scheme val="minor"/>
      </font>
      <fill>
        <patternFill patternType="solid">
          <fgColor indexed="64"/>
          <bgColor theme="9"/>
        </patternFill>
      </fill>
      <alignment horizontal="center" vertical="center" textRotation="255" wrapText="0" indent="0" justifyLastLine="0" shrinkToFit="0" readingOrder="0"/>
      <border diagonalUp="0" diagonalDown="0">
        <left style="medium">
          <color indexed="64"/>
        </left>
        <right style="medium">
          <color indexed="64"/>
        </right>
        <top/>
        <bottom/>
        <vertical/>
        <horizontal/>
      </border>
    </dxf>
    <dxf>
      <numFmt numFmtId="13" formatCode="0%"/>
      <alignment horizontal="center" vertical="center" textRotation="0" wrapText="0" indent="0" justifyLastLine="0" shrinkToFit="0" readingOrder="0"/>
      <border diagonalUp="0" diagonalDown="0">
        <left/>
        <right style="medium">
          <color indexed="64"/>
        </right>
        <top/>
        <bottom/>
        <vertical/>
        <horizontal/>
      </border>
    </dxf>
    <dxf>
      <border outline="0">
        <left style="medium">
          <color indexed="64"/>
        </left>
        <right style="medium">
          <color indexed="64"/>
        </right>
        <top style="medium">
          <color indexed="64"/>
        </top>
        <bottom style="medium">
          <color indexed="64"/>
        </bottom>
      </border>
    </dxf>
    <dxf>
      <fill>
        <patternFill patternType="none">
          <fgColor indexed="64"/>
          <bgColor indexed="65"/>
        </patternFill>
      </fill>
      <alignment horizontal="center" vertical="center" textRotation="0" wrapText="0" indent="0" justifyLastLine="0" shrinkToFit="0" readingOrder="0"/>
    </dxf>
    <dxf>
      <border outline="0">
        <bottom style="medium">
          <color indexed="64"/>
        </bottom>
      </border>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ont>
        <b/>
        <i val="0"/>
        <strike val="0"/>
        <condense val="0"/>
        <extend val="0"/>
        <outline val="0"/>
        <shadow val="0"/>
        <u val="none"/>
        <vertAlign val="baseline"/>
        <sz val="11"/>
        <color auto="1"/>
        <name val="Calibri"/>
        <family val="2"/>
        <scheme val="minor"/>
      </font>
      <numFmt numFmtId="1" formatCode="0"/>
      <fill>
        <patternFill patternType="solid">
          <fgColor theme="4"/>
          <bgColor theme="4" tint="0.79998168889431442"/>
        </patternFill>
      </fill>
    </dxf>
    <dxf>
      <numFmt numFmtId="165" formatCode="mmm"/>
    </dxf>
    <dxf>
      <numFmt numFmtId="0" formatCode="General"/>
    </dxf>
    <dxf>
      <numFmt numFmtId="0" formatCode="General"/>
    </dxf>
    <dxf>
      <border diagonalUp="0" diagonalDown="0">
        <left style="medium">
          <color indexed="64"/>
        </left>
        <right style="medium">
          <color indexed="64"/>
        </right>
        <top/>
        <bottom/>
        <vertical/>
        <horizontal/>
      </border>
    </dxf>
    <dxf>
      <border diagonalUp="0" diagonalDown="0">
        <left style="medium">
          <color indexed="64"/>
        </left>
        <right style="medium">
          <color indexed="64"/>
        </right>
        <top/>
        <bottom/>
        <vertical/>
        <horizontal/>
      </border>
    </dxf>
    <dxf>
      <font>
        <b/>
        <i val="0"/>
        <strike val="0"/>
        <condense val="0"/>
        <extend val="0"/>
        <outline val="0"/>
        <shadow val="0"/>
        <u val="none"/>
        <vertAlign val="baseline"/>
        <sz val="11"/>
        <color theme="1"/>
        <name val="Calibri"/>
        <family val="2"/>
        <scheme val="minor"/>
      </font>
      <fill>
        <patternFill patternType="solid">
          <fgColor indexed="64"/>
          <bgColor theme="0"/>
        </patternFill>
      </fill>
      <border diagonalUp="0" diagonalDown="0">
        <left style="medium">
          <color indexed="64"/>
        </left>
        <right style="medium">
          <color indexed="64"/>
        </right>
        <top/>
        <bottom/>
        <vertical/>
        <horizontal/>
      </border>
    </dxf>
    <dxf>
      <font>
        <b/>
        <i val="0"/>
        <strike val="0"/>
        <condense val="0"/>
        <extend val="0"/>
        <outline val="0"/>
        <shadow val="0"/>
        <u val="none"/>
        <vertAlign val="baseline"/>
        <sz val="11"/>
        <color theme="1"/>
        <name val="Calibri"/>
        <family val="2"/>
        <scheme val="minor"/>
      </font>
      <fill>
        <patternFill patternType="solid">
          <fgColor indexed="64"/>
          <bgColor theme="0"/>
        </patternFill>
      </fill>
      <border diagonalUp="0" diagonalDown="0">
        <left style="medium">
          <color indexed="64"/>
        </left>
        <right style="medium">
          <color indexed="64"/>
        </right>
        <top/>
        <bottom/>
        <vertical/>
        <horizontal/>
      </border>
    </dxf>
    <dxf>
      <font>
        <b/>
        <i val="0"/>
        <strike val="0"/>
        <condense val="0"/>
        <extend val="0"/>
        <outline val="0"/>
        <shadow val="0"/>
        <u val="none"/>
        <vertAlign val="baseline"/>
        <sz val="11"/>
        <color theme="1"/>
        <name val="Calibri"/>
        <family val="2"/>
        <scheme val="minor"/>
      </font>
      <fill>
        <patternFill patternType="solid">
          <fgColor indexed="64"/>
          <bgColor theme="0"/>
        </patternFill>
      </fill>
      <border diagonalUp="0" diagonalDown="0">
        <left/>
        <right style="medium">
          <color indexed="64"/>
        </right>
        <top/>
        <bottom/>
        <vertical/>
        <horizontal/>
      </border>
    </dxf>
    <dxf>
      <border outline="0">
        <left style="medium">
          <color indexed="64"/>
        </left>
        <right style="medium">
          <color indexed="64"/>
        </right>
        <top style="medium">
          <color indexed="64"/>
        </top>
        <bottom style="medium">
          <color indexed="64"/>
        </bottom>
      </border>
    </dxf>
    <dxf>
      <border outline="0">
        <bottom style="medium">
          <color indexed="64"/>
        </bottom>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Calibri"/>
        <family val="2"/>
        <scheme val="minor"/>
      </font>
      <numFmt numFmtId="0" formatCode="General"/>
      <fill>
        <patternFill patternType="solid">
          <fgColor indexed="64"/>
          <bgColor theme="0"/>
        </patternFill>
      </fill>
    </dxf>
    <dxf>
      <font>
        <b/>
        <i val="0"/>
        <strike val="0"/>
        <condense val="0"/>
        <extend val="0"/>
        <outline val="0"/>
        <shadow val="0"/>
        <u val="none"/>
        <vertAlign val="baseline"/>
        <sz val="11"/>
        <color theme="1"/>
        <name val="Calibri"/>
        <family val="2"/>
        <scheme val="minor"/>
      </font>
      <numFmt numFmtId="0" formatCode="General"/>
      <fill>
        <patternFill patternType="solid">
          <fgColor indexed="64"/>
          <bgColor theme="0"/>
        </patternFill>
      </fill>
      <border diagonalUp="0" diagonalDown="0">
        <left/>
        <right style="medium">
          <color indexed="64"/>
        </right>
        <top style="thin">
          <color theme="4" tint="0.39997558519241921"/>
        </top>
        <bottom style="thin">
          <color theme="4" tint="0.39997558519241921"/>
        </bottom>
        <vertical/>
        <horizontal/>
      </border>
    </dxf>
    <dxf>
      <numFmt numFmtId="1" formatCode="0"/>
    </dxf>
    <dxf>
      <numFmt numFmtId="1" formatCode="0"/>
    </dxf>
    <dxf>
      <numFmt numFmtId="14" formatCode="0.00%"/>
    </dxf>
    <dxf>
      <font>
        <b/>
        <i val="0"/>
        <strike val="0"/>
        <condense val="0"/>
        <extend val="0"/>
        <outline val="0"/>
        <shadow val="0"/>
        <u val="none"/>
        <vertAlign val="baseline"/>
        <sz val="11"/>
        <color theme="1"/>
        <name val="Calibri"/>
        <family val="2"/>
        <scheme val="minor"/>
      </font>
      <fill>
        <patternFill patternType="solid">
          <fgColor indexed="64"/>
          <bgColor theme="0"/>
        </patternFill>
      </fill>
      <border diagonalUp="0" diagonalDown="0" outline="0">
        <left/>
        <right/>
        <top style="thin">
          <color theme="4" tint="0.39997558519241921"/>
        </top>
        <bottom style="thin">
          <color theme="4" tint="0.39997558519241921"/>
        </bottom>
      </border>
    </dxf>
    <dxf>
      <border outline="0">
        <left style="medium">
          <color rgb="FF000000"/>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12</xdr:col>
      <xdr:colOff>161925</xdr:colOff>
      <xdr:row>2</xdr:row>
      <xdr:rowOff>180975</xdr:rowOff>
    </xdr:from>
    <xdr:to>
      <xdr:col>13</xdr:col>
      <xdr:colOff>495300</xdr:colOff>
      <xdr:row>5</xdr:row>
      <xdr:rowOff>76200</xdr:rowOff>
    </xdr:to>
    <xdr:sp macro="" textlink="">
      <xdr:nvSpPr>
        <xdr:cNvPr id="2" name="Arrow: Right 1">
          <a:extLst>
            <a:ext uri="{FF2B5EF4-FFF2-40B4-BE49-F238E27FC236}">
              <a16:creationId xmlns:a16="http://schemas.microsoft.com/office/drawing/2014/main" id="{00000000-0008-0000-0700-000002000000}"/>
            </a:ext>
          </a:extLst>
        </xdr:cNvPr>
        <xdr:cNvSpPr/>
      </xdr:nvSpPr>
      <xdr:spPr>
        <a:xfrm>
          <a:off x="12684125" y="568325"/>
          <a:ext cx="942975" cy="4540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12</xdr:col>
      <xdr:colOff>161925</xdr:colOff>
      <xdr:row>10</xdr:row>
      <xdr:rowOff>28575</xdr:rowOff>
    </xdr:from>
    <xdr:to>
      <xdr:col>13</xdr:col>
      <xdr:colOff>495300</xdr:colOff>
      <xdr:row>12</xdr:row>
      <xdr:rowOff>114300</xdr:rowOff>
    </xdr:to>
    <xdr:sp macro="" textlink="">
      <xdr:nvSpPr>
        <xdr:cNvPr id="3" name="Arrow: Right 2">
          <a:extLst>
            <a:ext uri="{FF2B5EF4-FFF2-40B4-BE49-F238E27FC236}">
              <a16:creationId xmlns:a16="http://schemas.microsoft.com/office/drawing/2014/main" id="{00000000-0008-0000-0700-000003000000}"/>
            </a:ext>
          </a:extLst>
        </xdr:cNvPr>
        <xdr:cNvSpPr/>
      </xdr:nvSpPr>
      <xdr:spPr>
        <a:xfrm>
          <a:off x="12684125" y="1914525"/>
          <a:ext cx="942975" cy="4603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12</xdr:col>
      <xdr:colOff>152400</xdr:colOff>
      <xdr:row>14</xdr:row>
      <xdr:rowOff>85725</xdr:rowOff>
    </xdr:from>
    <xdr:to>
      <xdr:col>13</xdr:col>
      <xdr:colOff>485775</xdr:colOff>
      <xdr:row>16</xdr:row>
      <xdr:rowOff>171450</xdr:rowOff>
    </xdr:to>
    <xdr:sp macro="" textlink="">
      <xdr:nvSpPr>
        <xdr:cNvPr id="4" name="Arrow: Right 3">
          <a:extLst>
            <a:ext uri="{FF2B5EF4-FFF2-40B4-BE49-F238E27FC236}">
              <a16:creationId xmlns:a16="http://schemas.microsoft.com/office/drawing/2014/main" id="{00000000-0008-0000-0700-000004000000}"/>
            </a:ext>
          </a:extLst>
        </xdr:cNvPr>
        <xdr:cNvSpPr/>
      </xdr:nvSpPr>
      <xdr:spPr>
        <a:xfrm>
          <a:off x="12674600" y="3101975"/>
          <a:ext cx="942975" cy="4540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12</xdr:col>
      <xdr:colOff>161925</xdr:colOff>
      <xdr:row>2</xdr:row>
      <xdr:rowOff>180975</xdr:rowOff>
    </xdr:from>
    <xdr:to>
      <xdr:col>13</xdr:col>
      <xdr:colOff>495300</xdr:colOff>
      <xdr:row>5</xdr:row>
      <xdr:rowOff>76200</xdr:rowOff>
    </xdr:to>
    <xdr:sp macro="" textlink="">
      <xdr:nvSpPr>
        <xdr:cNvPr id="5" name="Arrow: Right 4">
          <a:extLst>
            <a:ext uri="{FF2B5EF4-FFF2-40B4-BE49-F238E27FC236}">
              <a16:creationId xmlns:a16="http://schemas.microsoft.com/office/drawing/2014/main" id="{E332187B-BF1B-4235-84FF-56DAD31FEC3B}"/>
            </a:ext>
          </a:extLst>
        </xdr:cNvPr>
        <xdr:cNvSpPr/>
      </xdr:nvSpPr>
      <xdr:spPr>
        <a:xfrm>
          <a:off x="17052925" y="568325"/>
          <a:ext cx="942975" cy="4540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12</xdr:col>
      <xdr:colOff>161925</xdr:colOff>
      <xdr:row>10</xdr:row>
      <xdr:rowOff>28575</xdr:rowOff>
    </xdr:from>
    <xdr:to>
      <xdr:col>13</xdr:col>
      <xdr:colOff>495300</xdr:colOff>
      <xdr:row>12</xdr:row>
      <xdr:rowOff>114300</xdr:rowOff>
    </xdr:to>
    <xdr:sp macro="" textlink="">
      <xdr:nvSpPr>
        <xdr:cNvPr id="6" name="Arrow: Right 5">
          <a:extLst>
            <a:ext uri="{FF2B5EF4-FFF2-40B4-BE49-F238E27FC236}">
              <a16:creationId xmlns:a16="http://schemas.microsoft.com/office/drawing/2014/main" id="{30840887-44E3-4778-8B66-C0231C4ED3B4}"/>
            </a:ext>
          </a:extLst>
        </xdr:cNvPr>
        <xdr:cNvSpPr/>
      </xdr:nvSpPr>
      <xdr:spPr>
        <a:xfrm>
          <a:off x="17052925" y="1914525"/>
          <a:ext cx="942975" cy="4603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12</xdr:col>
      <xdr:colOff>152400</xdr:colOff>
      <xdr:row>14</xdr:row>
      <xdr:rowOff>85725</xdr:rowOff>
    </xdr:from>
    <xdr:to>
      <xdr:col>13</xdr:col>
      <xdr:colOff>485775</xdr:colOff>
      <xdr:row>16</xdr:row>
      <xdr:rowOff>171450</xdr:rowOff>
    </xdr:to>
    <xdr:sp macro="" textlink="">
      <xdr:nvSpPr>
        <xdr:cNvPr id="7" name="Arrow: Right 6">
          <a:extLst>
            <a:ext uri="{FF2B5EF4-FFF2-40B4-BE49-F238E27FC236}">
              <a16:creationId xmlns:a16="http://schemas.microsoft.com/office/drawing/2014/main" id="{680AEF35-8526-44DF-B1F3-4D9848D5020B}"/>
            </a:ext>
          </a:extLst>
        </xdr:cNvPr>
        <xdr:cNvSpPr/>
      </xdr:nvSpPr>
      <xdr:spPr>
        <a:xfrm>
          <a:off x="17043400" y="2917825"/>
          <a:ext cx="942975" cy="4540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161925</xdr:colOff>
      <xdr:row>2</xdr:row>
      <xdr:rowOff>180975</xdr:rowOff>
    </xdr:from>
    <xdr:to>
      <xdr:col>12</xdr:col>
      <xdr:colOff>495300</xdr:colOff>
      <xdr:row>5</xdr:row>
      <xdr:rowOff>76200</xdr:rowOff>
    </xdr:to>
    <xdr:sp macro="" textlink="">
      <xdr:nvSpPr>
        <xdr:cNvPr id="2" name="Arrow: Right 1">
          <a:extLst>
            <a:ext uri="{FF2B5EF4-FFF2-40B4-BE49-F238E27FC236}">
              <a16:creationId xmlns:a16="http://schemas.microsoft.com/office/drawing/2014/main" id="{00000000-0008-0000-0900-000002000000}"/>
            </a:ext>
          </a:extLst>
        </xdr:cNvPr>
        <xdr:cNvSpPr/>
      </xdr:nvSpPr>
      <xdr:spPr>
        <a:xfrm>
          <a:off x="4219575" y="771525"/>
          <a:ext cx="942975" cy="4667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11</xdr:col>
      <xdr:colOff>161925</xdr:colOff>
      <xdr:row>10</xdr:row>
      <xdr:rowOff>28575</xdr:rowOff>
    </xdr:from>
    <xdr:to>
      <xdr:col>12</xdr:col>
      <xdr:colOff>495300</xdr:colOff>
      <xdr:row>12</xdr:row>
      <xdr:rowOff>114300</xdr:rowOff>
    </xdr:to>
    <xdr:sp macro="" textlink="">
      <xdr:nvSpPr>
        <xdr:cNvPr id="3" name="Arrow: Right 2">
          <a:extLst>
            <a:ext uri="{FF2B5EF4-FFF2-40B4-BE49-F238E27FC236}">
              <a16:creationId xmlns:a16="http://schemas.microsoft.com/office/drawing/2014/main" id="{00000000-0008-0000-0900-000003000000}"/>
            </a:ext>
          </a:extLst>
        </xdr:cNvPr>
        <xdr:cNvSpPr/>
      </xdr:nvSpPr>
      <xdr:spPr>
        <a:xfrm>
          <a:off x="4219575" y="2152650"/>
          <a:ext cx="942975" cy="4667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11</xdr:col>
      <xdr:colOff>152400</xdr:colOff>
      <xdr:row>16</xdr:row>
      <xdr:rowOff>85725</xdr:rowOff>
    </xdr:from>
    <xdr:to>
      <xdr:col>12</xdr:col>
      <xdr:colOff>485775</xdr:colOff>
      <xdr:row>18</xdr:row>
      <xdr:rowOff>171450</xdr:rowOff>
    </xdr:to>
    <xdr:sp macro="" textlink="">
      <xdr:nvSpPr>
        <xdr:cNvPr id="4" name="Arrow: Right 3">
          <a:extLst>
            <a:ext uri="{FF2B5EF4-FFF2-40B4-BE49-F238E27FC236}">
              <a16:creationId xmlns:a16="http://schemas.microsoft.com/office/drawing/2014/main" id="{00000000-0008-0000-0900-000004000000}"/>
            </a:ext>
          </a:extLst>
        </xdr:cNvPr>
        <xdr:cNvSpPr/>
      </xdr:nvSpPr>
      <xdr:spPr>
        <a:xfrm>
          <a:off x="4210050" y="3362325"/>
          <a:ext cx="942975" cy="4667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69F8B58-8B63-48CF-BA00-C2199B371CED}" name="Table65" displayName="Table65" ref="A1:AF19" totalsRowShown="0" tableBorderDxfId="92">
  <autoFilter ref="A1:AF19" xr:uid="{454EC033-6788-4DA0-950B-50AF25B5FA5E}"/>
  <tableColumns count="32">
    <tableColumn id="1" xr3:uid="{96E71F14-C605-42E8-A868-805512B50879}" name="Country" dataDxfId="91"/>
    <tableColumn id="2" xr3:uid="{DA59AB86-5FCD-425F-A81F-63AAFF407938}" name="Weight" dataDxfId="90" dataCellStyle="Percent"/>
    <tableColumn id="3" xr3:uid="{5069C7F0-BEF6-49F6-8B83-A288244BB7A1}" name="Number of stocks" dataDxfId="89"/>
    <tableColumn id="6" xr3:uid="{D98DE8F6-4229-4E80-A926-2311C2D418CA}" name="Column1" dataDxfId="88"/>
    <tableColumn id="4" xr3:uid="{A652E4F6-716B-4FFE-B0DF-683712338DDF}" name="FlagUrl" dataDxfId="87"/>
    <tableColumn id="19" xr3:uid="{C866DFD2-2885-4F25-9091-4AEF357262AE}" name="Column2" dataDxfId="86"/>
    <tableColumn id="5" xr3:uid="{A481D2D9-5DFE-47FD-B04F-B144613355E9}" name="Population" dataDxfId="85"/>
    <tableColumn id="7" xr3:uid="{6B587958-85E8-4785-B5A1-31858E17752F}" name="GDP 2023" dataDxfId="84"/>
    <tableColumn id="8" xr3:uid="{EB5AB6B4-D82E-46D9-BF9C-CEBFD6E542C6}" name="GDP 2024" dataDxfId="83"/>
    <tableColumn id="9" xr3:uid="{504141CB-68A0-4C91-A75D-1571D629A06F}" name="GDP 2025" dataDxfId="82"/>
    <tableColumn id="10" xr3:uid="{84FDDB23-A833-4F0E-AAF9-3993286574E3}" name="CPI 2023" dataDxfId="81"/>
    <tableColumn id="11" xr3:uid="{6C9E7850-279C-446C-B313-D5617F141279}" name="CPI 2024" dataDxfId="80"/>
    <tableColumn id="12" xr3:uid="{14A6B3F3-68C3-4557-8A6B-1A45D49F4EDB}" name="CPI 2025" dataDxfId="79"/>
    <tableColumn id="13" xr3:uid="{0577ACAE-6480-4421-ADB5-410E3539EFA9}" name="CA 2023" dataDxfId="78"/>
    <tableColumn id="14" xr3:uid="{57DA4796-BD1B-4412-A302-849112083B13}" name="CA 2024" dataDxfId="77"/>
    <tableColumn id="15" xr3:uid="{0FCA3F16-7F9B-43E5-95C0-D16FC4F36E73}" name="CA 2025" dataDxfId="76"/>
    <tableColumn id="16" xr3:uid="{8F6C2031-1E8C-466A-B30F-818ADCB465B2}" name="Budget 2023" dataDxfId="75"/>
    <tableColumn id="17" xr3:uid="{F278999B-D550-4178-B3D3-C77FCB6DE82B}" name="Budget 2024" dataDxfId="74"/>
    <tableColumn id="18" xr3:uid="{0A7EA8EC-E3CD-452C-B827-EB603FCA5E25}" name="Budget 2025" dataDxfId="73"/>
    <tableColumn id="20" xr3:uid="{53649C45-E850-4D0E-958D-F65D64021899}" name="MonPolQ1" dataDxfId="72"/>
    <tableColumn id="21" xr3:uid="{DC3E7547-BE5F-4BDC-8924-924CA8BCF10F}" name="MonPolQ2" dataDxfId="71"/>
    <tableColumn id="22" xr3:uid="{455E9166-D3B6-4DA1-A5F3-6F8ECD09E409}" name="MonPolQ3" dataDxfId="70"/>
    <tableColumn id="23" xr3:uid="{576784DF-D7A2-496B-A926-8E6093DF8782}" name="MonPolQ4" dataDxfId="69"/>
    <tableColumn id="24" xr3:uid="{3DCF53A8-4F47-4E82-AF30-5CD9290E716D}" name="Real GDP growth 2024" dataDxfId="68">
      <calculatedColumnFormula>_xlfn.XLOOKUP($A2,$C$33:$C$57,D$33:D$57)</calculatedColumnFormula>
    </tableColumn>
    <tableColumn id="25" xr3:uid="{64D93AC1-E48B-4B34-9E34-6FDA87D05E8C}" name="Real GDP growth 2025" dataDxfId="67">
      <calculatedColumnFormula>_xlfn.XLOOKUP($A2,$C$33:$C$57,E$33:E$57)</calculatedColumnFormula>
    </tableColumn>
    <tableColumn id="26" xr3:uid="{52FD1300-BBC6-4E3B-A361-F2B07CC9EA36}" name="Real GDP growth 2026" dataDxfId="66">
      <calculatedColumnFormula>_xlfn.XLOOKUP($A2,$C$33:$C$57,F$33:F$57)</calculatedColumnFormula>
    </tableColumn>
    <tableColumn id="27" xr3:uid="{3B66490D-87FD-4DEB-8DB2-869EDEB5A60D}" name="Inflation 2024" dataDxfId="65">
      <calculatedColumnFormula>_xlfn.XLOOKUP($A2,$C$33:$C$57,G$33:G$57)</calculatedColumnFormula>
    </tableColumn>
    <tableColumn id="28" xr3:uid="{C1E2EF16-C52C-4B45-9402-DF8AE77BE371}" name="Inflation 2025" dataDxfId="64">
      <calculatedColumnFormula>_xlfn.XLOOKUP($A2,$C$33:$C$57,H$33:H$57)</calculatedColumnFormula>
    </tableColumn>
    <tableColumn id="29" xr3:uid="{F7BDD740-4237-4DA9-9BA4-9D8A316A5934}" name="Inflation 2026" dataDxfId="63">
      <calculatedColumnFormula>_xlfn.XLOOKUP($A2,$C$33:$C$57,I$33:I$57)</calculatedColumnFormula>
    </tableColumn>
    <tableColumn id="30" xr3:uid="{F1D8EE40-198E-41CB-B3DC-4B70E36A65E5}" name="LTG" dataDxfId="62"/>
    <tableColumn id="31" xr3:uid="{38277F1B-0C3E-4963-8586-23683CFEB01A}" name="GDP" dataDxfId="61"/>
    <tableColumn id="32" xr3:uid="{E8E90234-2E8A-4FFE-B9E2-AC165FC62A26}" name="PPA" dataDxfId="6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EBC2E74-AF67-4717-931F-A9A287853A41}" name="Table5" displayName="Table5" ref="A1:I19" totalsRowShown="0" headerRowBorderDxfId="59" tableBorderDxfId="58">
  <autoFilter ref="A1:I19" xr:uid="{9EBC2E74-AF67-4717-931F-A9A287853A41}"/>
  <tableColumns count="9">
    <tableColumn id="1" xr3:uid="{4A784A0C-9B6F-454B-9FB1-3F9338F86783}" name="Country" dataDxfId="57"/>
    <tableColumn id="2" xr3:uid="{46E272D6-B61E-4827-8EB1-7137B8419310}" name="Other Name" dataDxfId="56"/>
    <tableColumn id="3" xr3:uid="{1B26EFF8-FE7C-4B38-B76D-2A4D52B0CF05}" name="ALTO name"/>
    <tableColumn id="4" xr3:uid="{31A5E19C-6E44-407F-AE52-C0DF72913C69}" name="Country2" dataDxfId="55"/>
    <tableColumn id="5" xr3:uid="{831D170C-3C73-43A2-BA32-18BF984AF8D2}" name="Index" dataDxfId="54"/>
    <tableColumn id="6" xr3:uid="{49A705D2-949A-44BD-BAB1-C2BD03760C04}" name="List (Index)" dataDxfId="53"/>
    <tableColumn id="7" xr3:uid="{7CAE809E-00D9-45E0-9C48-53C4D878EAAD}" name="List (country)"/>
    <tableColumn id="8" xr3:uid="{C369A203-818F-4349-A786-6CCF6CFF4165}" name="MSCI" dataDxfId="52"/>
    <tableColumn id="9" xr3:uid="{53CD122C-05CC-49C7-8A42-A9207F4B6C59}" name="Column1" dataDxfId="51">
      <calculatedColumnFormula array="1">_xll.BQL.LIST(Table5[MSCI])</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29DC0E5-7627-481A-B65E-B23360483F6A}" name="Table18" displayName="Table18" ref="B6:F10" totalsRowShown="0">
  <autoFilter ref="B6:F10" xr:uid="{529DC0E5-7627-481A-B65E-B23360483F6A}"/>
  <tableColumns count="5">
    <tableColumn id="1" xr3:uid="{BE4FE932-1348-4C73-BABA-7161B837A22C}" name="Sources"/>
    <tableColumn id="2" xr3:uid="{154A78D2-986B-4563-B111-AE459737B46A}" name="Name source"/>
    <tableColumn id="3" xr3:uid="{3D768318-1E5C-40B4-8B29-805DCED1BFBE}" name="Month" dataDxfId="50"/>
    <tableColumn id="4" xr3:uid="{0D687EB8-22F4-405F-9BDA-E6C800255BDB}" name="File path">
      <calculatedColumnFormula>SUBSTITUTE(SUBSTITUTE($C$2,$C$3,C7),$C$4,D7)</calculatedColumnFormula>
    </tableColumn>
    <tableColumn id="5" xr3:uid="{1388FA3D-B6C5-4FD6-9340-877DA0A97E7D}" name="Sheet Nam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F9D935A-0B99-491A-A66F-F950F84D1B58}" name="Table3" displayName="Table3" ref="A18:S21" totalsRowShown="0" headerRowDxfId="49" dataDxfId="48">
  <autoFilter ref="A18:S21" xr:uid="{1F9D935A-0B99-491A-A66F-F950F84D1B58}"/>
  <tableColumns count="19">
    <tableColumn id="1" xr3:uid="{1DECB81E-176E-4FBA-BAD7-954F788039AC}" name="Column1" dataDxfId="47"/>
    <tableColumn id="2" xr3:uid="{2A1D5C06-6260-4A8A-A433-4BAE5E6BDEB1}" name="Macro Momentum" dataDxfId="46"/>
    <tableColumn id="3" xr3:uid="{A269E4BD-2629-4172-AA28-856AFB212958}" name="External Vulnerability" dataDxfId="45"/>
    <tableColumn id="4" xr3:uid="{111D37E2-445B-457F-973F-7B828DEB65F4}" name="Fiscal Stance" dataDxfId="44"/>
    <tableColumn id="5" xr3:uid="{909FA432-E372-462A-9B4F-EF81BC8665AC}" name="Policy room " dataDxfId="43"/>
    <tableColumn id="6" xr3:uid="{904B5419-745A-4B55-8966-8852B5540FE5}" name="ROE momentum" dataDxfId="42"/>
    <tableColumn id="7" xr3:uid="{AA76163A-801B-40B0-A886-7BE9AF7C6EFB}" name="CFROI momentum" dataDxfId="41"/>
    <tableColumn id="8" xr3:uid="{633F0626-4C62-41C7-A828-AAD57B787817}" name="EPS growth" dataDxfId="40"/>
    <tableColumn id="9" xr3:uid="{9010F405-7D47-40EC-A850-2F751AFB4492}" name="Geopolitical" dataDxfId="39"/>
    <tableColumn id="10" xr3:uid="{A20FFD16-EA59-491B-9E77-CB85B0496DF6}" name="Political Score" dataDxfId="38"/>
    <tableColumn id="11" xr3:uid="{2099C36F-7CB7-474A-A98A-76225AEAADD9}" name="Positioning" dataDxfId="37"/>
    <tableColumn id="12" xr3:uid="{912773B6-3E64-400D-87E0-B26BC399B1FD}" name="Earnings Momentum (revisions)" dataDxfId="36"/>
    <tableColumn id="13" xr3:uid="{44BB952A-544B-4145-87C9-111BDB3DD1FE}" name="ESG score" dataDxfId="35"/>
    <tableColumn id="14" xr3:uid="{35B361CE-BEA3-4B18-A098-1DB1F67B2105}" name="PE" dataDxfId="34"/>
    <tableColumn id="15" xr3:uid="{4200DAC1-EC04-4F16-BACA-B38DC057D6A5}" name="Yield" dataDxfId="33"/>
    <tableColumn id="16" xr3:uid="{012D2658-6C56-4A5E-A709-1E138FDA42AC}" name="Implied CFROI vs trend" dataDxfId="32"/>
    <tableColumn id="17" xr3:uid="{4277DEBA-CAD1-446B-B9BE-05BFDF317719}" name="Macro fair value" dataDxfId="31"/>
    <tableColumn id="18" xr3:uid="{5A93C332-120D-4095-87AB-538AF8B8DA26}" name="Implied COE " dataDxfId="30"/>
    <tableColumn id="19" xr3:uid="{DCD4C175-0B04-4982-855C-905DFDC66A95}" name="Economic PER" dataDxfId="29"/>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F765735-5B8A-4DEE-9D4D-1DE4FC32B821}" name="Table252" displayName="Table252" ref="B1:L19" totalsRowShown="0" headerRowDxfId="28" dataDxfId="26" headerRowBorderDxfId="27" tableBorderDxfId="25">
  <autoFilter ref="B1:L19" xr:uid="{AF765735-5B8A-4DEE-9D4D-1DE4FC32B821}"/>
  <tableColumns count="11">
    <tableColumn id="1" xr3:uid="{4EBAEF0B-1A59-4FEA-8283-6F59CA4ED18A}" name="W" dataDxfId="24"/>
    <tableColumn id="2" xr3:uid="{B61D344D-037A-4340-A8DE-6D6A7F56FB69}" name="T" dataDxfId="23"/>
    <tableColumn id="3" xr3:uid="{45436BE0-82B9-4E2A-B880-9F48384E94D3}" name="F/R/V" dataDxfId="22"/>
    <tableColumn id="4" xr3:uid="{B5287C5B-3800-40D1-9372-410FC4DAF224}" name="What" dataDxfId="21" dataCellStyle="Hyperlink"/>
    <tableColumn id="5" xr3:uid="{E49C91ED-499A-4BFB-BA8B-DF7D7B00C637}" name="Updated" dataDxfId="20"/>
    <tableColumn id="6" xr3:uid="{168EE733-E6BA-403E-BB1D-1C20DD288512}" name="Source" dataDxfId="19"/>
    <tableColumn id="7" xr3:uid="{9643E4D6-E81D-4546-82E4-370C98DBC419}" name="Sheet name" dataDxfId="18"/>
    <tableColumn id="8" xr3:uid="{9D68B342-6E27-4AEF-B0FE-827073F775D7}" name="Variable name" dataDxfId="17"/>
    <tableColumn id="11" xr3:uid="{DB765FD4-7309-4760-9BCC-A526F286B412}" name="Order" dataDxfId="16"/>
    <tableColumn id="9" xr3:uid="{E2E7712F-4AFE-4B3F-A4B5-25C47E33C502}" name="Comparison" dataDxfId="15"/>
    <tableColumn id="10" xr3:uid="{6DC539C4-43CA-42F2-A336-6B3C59265956}" name="Weight" dataDxfId="14">
      <calculatedColumnFormula>$B$14/COUNTA($D$14:$D$19)</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EC8484D-B350-4E3E-B53E-9B9348D08D70}" name="Table2" displayName="Table2" ref="B1:K21" totalsRowShown="0" headerRowDxfId="13" dataDxfId="11" headerRowBorderDxfId="12" tableBorderDxfId="10">
  <autoFilter ref="B1:K21" xr:uid="{9EC8484D-B350-4E3E-B53E-9B9348D08D70}"/>
  <tableColumns count="10">
    <tableColumn id="1" xr3:uid="{147E8EB8-A229-49E4-9021-9627B862D254}" name="W" dataDxfId="9"/>
    <tableColumn id="2" xr3:uid="{0E765B71-EE6C-4E31-9C79-BA89B6B341BC}" name="Column1" dataDxfId="8"/>
    <tableColumn id="3" xr3:uid="{2665D3CB-A7DC-4ABE-B3AB-F70A786285ED}" name="F/R/V" dataDxfId="7"/>
    <tableColumn id="4" xr3:uid="{5E32B502-3B0E-4381-973B-64B4A916A69F}" name="What" dataDxfId="6"/>
    <tableColumn id="5" xr3:uid="{6EEF2995-D6F2-4741-8F74-1BC63500650D}" name="Updated" dataDxfId="5"/>
    <tableColumn id="6" xr3:uid="{7825F416-0525-410D-AB38-872B16CA5A00}" name="Source" dataDxfId="4"/>
    <tableColumn id="7" xr3:uid="{363978C9-A029-4FB9-A83B-E43E2A603BB9}" name="Sheet name" dataDxfId="3"/>
    <tableColumn id="8" xr3:uid="{BE630DDC-F02B-4C87-AB0E-D4EE9CF3C938}" name="Variable name" dataDxfId="2"/>
    <tableColumn id="9" xr3:uid="{F0A24D85-9EBB-4D2E-A365-83583B2D9498}" name="Comparison" dataDxfId="1"/>
    <tableColumn id="10" xr3:uid="{8936AB30-EA3D-4780-8A8C-227C78974A0B}" name="Weight" dataDxfId="0">
      <calculatedColumnFormula>$B$16/COUNTA($D$16:$D$21)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flagcdn.com/w320/de.png" TargetMode="External"/><Relationship Id="rId5" Type="http://schemas.openxmlformats.org/officeDocument/2006/relationships/comments" Target="../comments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5.bin"/><Relationship Id="rId5" Type="http://schemas.openxmlformats.org/officeDocument/2006/relationships/comments" Target="../comments2.xml"/><Relationship Id="rId4" Type="http://schemas.openxmlformats.org/officeDocument/2006/relationships/table" Target="../tables/table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6.bin"/><Relationship Id="rId5" Type="http://schemas.openxmlformats.org/officeDocument/2006/relationships/comments" Target="../comments3.xml"/><Relationship Id="rId4"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A5496-69C2-4F4F-A7AD-943EAB6839D1}">
  <dimension ref="A1:AX57"/>
  <sheetViews>
    <sheetView showGridLines="0" topLeftCell="U1" zoomScale="85" zoomScaleNormal="85" workbookViewId="0">
      <selection activeCell="Y1" sqref="Y1"/>
    </sheetView>
  </sheetViews>
  <sheetFormatPr defaultRowHeight="15" x14ac:dyDescent="0.25"/>
  <cols>
    <col min="1" max="1" width="19.5703125" customWidth="1"/>
    <col min="2" max="2" width="9.7109375" customWidth="1"/>
    <col min="3" max="4" width="18.5703125" customWidth="1"/>
    <col min="5" max="5" width="32.42578125" bestFit="1" customWidth="1"/>
    <col min="6" max="6" width="32.42578125" customWidth="1"/>
    <col min="7" max="7" width="69.42578125" bestFit="1" customWidth="1"/>
    <col min="8" max="8" width="62.7109375" bestFit="1" customWidth="1"/>
    <col min="11" max="11" width="10.85546875" customWidth="1"/>
    <col min="20" max="21" width="21.28515625" bestFit="1" customWidth="1"/>
    <col min="22" max="23" width="13.140625" bestFit="1" customWidth="1"/>
    <col min="24" max="26" width="26.7109375" bestFit="1" customWidth="1"/>
    <col min="27" max="29" width="18.42578125" bestFit="1" customWidth="1"/>
  </cols>
  <sheetData>
    <row r="1" spans="1:50" ht="15.75" thickBot="1" x14ac:dyDescent="0.3">
      <c r="A1" s="68" t="s">
        <v>17</v>
      </c>
      <c r="B1" t="s">
        <v>64</v>
      </c>
      <c r="C1" t="s">
        <v>193</v>
      </c>
      <c r="D1" t="s">
        <v>189</v>
      </c>
      <c r="E1" s="77" t="s">
        <v>194</v>
      </c>
      <c r="F1" s="112" t="s">
        <v>215</v>
      </c>
      <c r="G1" t="s">
        <v>200</v>
      </c>
      <c r="H1" t="s">
        <v>201</v>
      </c>
      <c r="I1" t="s">
        <v>202</v>
      </c>
      <c r="J1" t="s">
        <v>203</v>
      </c>
      <c r="K1" t="s">
        <v>204</v>
      </c>
      <c r="L1" t="s">
        <v>205</v>
      </c>
      <c r="M1" t="s">
        <v>206</v>
      </c>
      <c r="N1" t="s">
        <v>207</v>
      </c>
      <c r="O1" t="s">
        <v>208</v>
      </c>
      <c r="P1" s="110" t="s">
        <v>209</v>
      </c>
      <c r="Q1" t="s">
        <v>210</v>
      </c>
      <c r="R1" t="s">
        <v>211</v>
      </c>
      <c r="S1" t="s">
        <v>212</v>
      </c>
      <c r="T1" t="s">
        <v>269</v>
      </c>
      <c r="U1" t="s">
        <v>268</v>
      </c>
      <c r="V1" t="s">
        <v>270</v>
      </c>
      <c r="W1" t="s">
        <v>271</v>
      </c>
      <c r="X1" s="122" t="s">
        <v>272</v>
      </c>
      <c r="Y1" s="122" t="s">
        <v>273</v>
      </c>
      <c r="Z1" s="123" t="s">
        <v>274</v>
      </c>
      <c r="AA1" s="124" t="s">
        <v>275</v>
      </c>
      <c r="AB1" s="122" t="s">
        <v>276</v>
      </c>
      <c r="AC1" s="122" t="s">
        <v>277</v>
      </c>
      <c r="AD1" t="s">
        <v>286</v>
      </c>
      <c r="AE1" t="s">
        <v>289</v>
      </c>
      <c r="AF1" t="s">
        <v>290</v>
      </c>
      <c r="AN1" s="119" t="s">
        <v>15</v>
      </c>
    </row>
    <row r="2" spans="1:50" x14ac:dyDescent="0.25">
      <c r="A2" s="69" t="s">
        <v>15</v>
      </c>
      <c r="B2" s="72">
        <v>1.0205486500937696E-2</v>
      </c>
      <c r="C2" s="73">
        <v>11</v>
      </c>
      <c r="D2" s="73" t="s">
        <v>196</v>
      </c>
      <c r="E2" s="79" t="s">
        <v>216</v>
      </c>
      <c r="F2" s="113" t="s">
        <v>22</v>
      </c>
      <c r="G2" s="111">
        <v>19658835</v>
      </c>
      <c r="H2" s="111">
        <v>0.21878066688334499</v>
      </c>
      <c r="I2" s="111">
        <v>2.2999999999999998</v>
      </c>
      <c r="J2" s="111">
        <v>2.2000000000000002</v>
      </c>
      <c r="K2" s="111">
        <v>7.68</v>
      </c>
      <c r="L2" s="111">
        <v>4.26</v>
      </c>
      <c r="M2" s="111">
        <v>4.17</v>
      </c>
      <c r="N2" s="111">
        <v>-3.4</v>
      </c>
      <c r="O2" s="111">
        <v>-2.5</v>
      </c>
      <c r="P2" s="111">
        <v>-2.5</v>
      </c>
      <c r="Q2" s="111">
        <v>-2.38</v>
      </c>
      <c r="R2" s="111">
        <v>-2.85</v>
      </c>
      <c r="S2" s="111">
        <v>-1.92</v>
      </c>
      <c r="T2">
        <v>5</v>
      </c>
      <c r="U2">
        <v>5</v>
      </c>
      <c r="V2">
        <v>4.75</v>
      </c>
      <c r="W2">
        <v>4.75</v>
      </c>
      <c r="X2" s="118">
        <f t="shared" ref="X2:X19" si="0">_xlfn.XLOOKUP($A2,$C$33:$C$57,D$33:D$57)</f>
        <v>2.2195819120539975</v>
      </c>
      <c r="Y2" s="118">
        <f t="shared" ref="Y2:Y19" si="1">_xlfn.XLOOKUP($A2,$C$33:$C$57,E$33:E$57)</f>
        <v>1.7683460709779664</v>
      </c>
      <c r="Z2" s="118">
        <f t="shared" ref="Z2:Z19" si="2">_xlfn.XLOOKUP($A2,$C$33:$C$57,F$33:F$57)</f>
        <v>1.9895217057999792</v>
      </c>
      <c r="AA2" s="118">
        <f t="shared" ref="AA2:AA19" si="3">_xlfn.XLOOKUP($A2,$C$33:$C$57,G$33:G$57)</f>
        <v>4.2590738856615564</v>
      </c>
      <c r="AB2" s="118">
        <f t="shared" ref="AB2:AB19" si="4">_xlfn.XLOOKUP($A2,$C$33:$C$57,H$33:H$57)</f>
        <v>4.616555483934671</v>
      </c>
      <c r="AC2" s="118">
        <f t="shared" ref="AC2:AC19" si="5">_xlfn.XLOOKUP($A2,$C$33:$C$57,I$33:I$57)</f>
        <v>3.083131982058871</v>
      </c>
      <c r="AD2" s="118">
        <v>5.4309312984048796</v>
      </c>
      <c r="AE2" s="118">
        <v>100</v>
      </c>
      <c r="AF2" s="118">
        <v>100</v>
      </c>
      <c r="AN2" s="120" t="s">
        <v>0</v>
      </c>
      <c r="AW2" s="75" t="s">
        <v>24</v>
      </c>
      <c r="AX2" t="str">
        <f>SUBSTITUTE(AW2," Country","")</f>
        <v>CN</v>
      </c>
    </row>
    <row r="3" spans="1:50" x14ac:dyDescent="0.25">
      <c r="A3" s="70" t="s">
        <v>0</v>
      </c>
      <c r="B3" s="72">
        <v>0.42543972704190275</v>
      </c>
      <c r="C3" s="74">
        <v>529</v>
      </c>
      <c r="D3" t="s">
        <v>217</v>
      </c>
      <c r="E3" s="70" t="s">
        <v>218</v>
      </c>
      <c r="F3" s="113" t="s">
        <v>24</v>
      </c>
      <c r="G3">
        <v>1409670000</v>
      </c>
      <c r="H3">
        <v>5.4</v>
      </c>
      <c r="I3">
        <v>5</v>
      </c>
      <c r="J3">
        <v>4.5</v>
      </c>
      <c r="K3">
        <v>0.24</v>
      </c>
      <c r="L3">
        <v>0.24</v>
      </c>
      <c r="M3">
        <v>0.7</v>
      </c>
      <c r="N3">
        <v>1.8</v>
      </c>
      <c r="O3">
        <v>1.4</v>
      </c>
      <c r="P3">
        <v>1.35</v>
      </c>
      <c r="Q3">
        <v>-4.47</v>
      </c>
      <c r="R3">
        <v>-7.4</v>
      </c>
      <c r="S3">
        <v>-5.5</v>
      </c>
      <c r="T3">
        <v>1.5</v>
      </c>
      <c r="U3">
        <v>1.25</v>
      </c>
      <c r="V3">
        <v>1</v>
      </c>
      <c r="W3">
        <v>1</v>
      </c>
      <c r="X3" s="118">
        <f t="shared" si="0"/>
        <v>5</v>
      </c>
      <c r="Y3" s="118">
        <f t="shared" si="1"/>
        <v>4.1283173640858255</v>
      </c>
      <c r="Z3" s="118">
        <f t="shared" si="2"/>
        <v>3.5616934581175981</v>
      </c>
      <c r="AA3" s="118">
        <f t="shared" si="3"/>
        <v>0.24166666666666595</v>
      </c>
      <c r="AB3" s="118">
        <f t="shared" si="4"/>
        <v>0.16942636828052179</v>
      </c>
      <c r="AC3" s="118">
        <f t="shared" si="5"/>
        <v>0.40131448551096693</v>
      </c>
      <c r="AD3" s="118">
        <v>4.8188490000000002</v>
      </c>
      <c r="AE3" s="118">
        <v>110</v>
      </c>
      <c r="AF3" s="118">
        <v>110</v>
      </c>
      <c r="AN3" s="120" t="s">
        <v>12</v>
      </c>
      <c r="AW3" s="75" t="s">
        <v>26</v>
      </c>
      <c r="AX3" t="str">
        <f t="shared" ref="AX3:AX17" si="6">SUBSTITUTE(AW3," Country","")</f>
        <v>HU</v>
      </c>
    </row>
    <row r="4" spans="1:50" x14ac:dyDescent="0.25">
      <c r="A4" s="70" t="s">
        <v>12</v>
      </c>
      <c r="B4" s="72">
        <v>1.7155820542577595E-3</v>
      </c>
      <c r="C4" s="74">
        <v>3</v>
      </c>
      <c r="D4" t="s">
        <v>219</v>
      </c>
      <c r="E4" s="70" t="s">
        <v>220</v>
      </c>
      <c r="F4" s="113" t="s">
        <v>26</v>
      </c>
      <c r="G4">
        <v>9592186</v>
      </c>
      <c r="H4">
        <v>-0.98</v>
      </c>
      <c r="I4">
        <v>0.55000000000000004</v>
      </c>
      <c r="J4">
        <v>2.5</v>
      </c>
      <c r="K4">
        <v>17.62</v>
      </c>
      <c r="L4">
        <v>3.71</v>
      </c>
      <c r="M4">
        <v>3.8</v>
      </c>
      <c r="N4">
        <v>0.73</v>
      </c>
      <c r="O4">
        <v>2</v>
      </c>
      <c r="P4">
        <v>1.7</v>
      </c>
      <c r="Q4">
        <v>-6.7</v>
      </c>
      <c r="R4">
        <v>-4.9000000000000004</v>
      </c>
      <c r="S4">
        <v>-4.3499999999999996</v>
      </c>
      <c r="T4">
        <v>6.5</v>
      </c>
      <c r="U4">
        <v>6.5</v>
      </c>
      <c r="V4">
        <v>6.5</v>
      </c>
      <c r="W4">
        <v>6</v>
      </c>
      <c r="X4" s="118">
        <f t="shared" si="0"/>
        <v>0.59317997631469499</v>
      </c>
      <c r="Y4" s="118">
        <f t="shared" si="1"/>
        <v>1.9813828833724734</v>
      </c>
      <c r="Z4" s="118">
        <f t="shared" si="2"/>
        <v>3.2564859082346524</v>
      </c>
      <c r="AA4" s="118">
        <f t="shared" si="3"/>
        <v>3.6936967678024124</v>
      </c>
      <c r="AB4" s="118">
        <f t="shared" si="4"/>
        <v>4.7450267051443307</v>
      </c>
      <c r="AC4" s="118">
        <f t="shared" si="5"/>
        <v>3.7969212050957455</v>
      </c>
      <c r="AD4" s="118">
        <v>4.0500001907348597</v>
      </c>
      <c r="AE4" s="118">
        <v>120</v>
      </c>
      <c r="AF4" s="118">
        <v>120</v>
      </c>
      <c r="AN4" s="120" t="s">
        <v>16</v>
      </c>
      <c r="AW4" s="75" t="s">
        <v>28</v>
      </c>
      <c r="AX4" t="str">
        <f t="shared" si="6"/>
        <v>PE</v>
      </c>
    </row>
    <row r="5" spans="1:50" x14ac:dyDescent="0.25">
      <c r="A5" s="70" t="s">
        <v>16</v>
      </c>
      <c r="B5" s="72">
        <v>4.3603388542744529E-4</v>
      </c>
      <c r="C5" s="74">
        <v>2</v>
      </c>
      <c r="D5" t="s">
        <v>221</v>
      </c>
      <c r="E5" s="70" t="s">
        <v>222</v>
      </c>
      <c r="F5" s="113" t="s">
        <v>28</v>
      </c>
      <c r="G5">
        <v>33845617</v>
      </c>
      <c r="H5">
        <v>-0.55155009821435996</v>
      </c>
      <c r="I5">
        <v>3.1</v>
      </c>
      <c r="J5">
        <v>2.9</v>
      </c>
      <c r="K5">
        <v>6.31</v>
      </c>
      <c r="L5">
        <v>2.36</v>
      </c>
      <c r="M5">
        <v>2.1</v>
      </c>
      <c r="N5">
        <v>0.69</v>
      </c>
      <c r="O5">
        <v>2.19</v>
      </c>
      <c r="P5">
        <v>0.9</v>
      </c>
      <c r="Q5">
        <v>-2.82</v>
      </c>
      <c r="R5">
        <v>-3.56</v>
      </c>
      <c r="S5">
        <v>-2.75</v>
      </c>
      <c r="T5">
        <v>4.75</v>
      </c>
      <c r="U5">
        <v>4.5</v>
      </c>
      <c r="V5">
        <v>4.5</v>
      </c>
      <c r="W5">
        <v>4.5</v>
      </c>
      <c r="X5" s="118">
        <f t="shared" si="0"/>
        <v>3</v>
      </c>
      <c r="Y5" s="118">
        <f t="shared" si="1"/>
        <v>3.0568131861799408</v>
      </c>
      <c r="Z5" s="118">
        <f t="shared" si="2"/>
        <v>2.3186873983499612</v>
      </c>
      <c r="AA5" s="118">
        <f t="shared" si="3"/>
        <v>2.3546299843649958</v>
      </c>
      <c r="AB5" s="118">
        <f t="shared" si="4"/>
        <v>1.5524842714628473</v>
      </c>
      <c r="AC5" s="118">
        <f t="shared" si="5"/>
        <v>2.3257165603556396</v>
      </c>
      <c r="AD5" s="118">
        <v>12.5945270541912</v>
      </c>
      <c r="AE5" s="118">
        <v>130</v>
      </c>
      <c r="AF5" s="118">
        <v>130</v>
      </c>
      <c r="AN5" s="120" t="s">
        <v>6</v>
      </c>
      <c r="AW5" s="75" t="s">
        <v>30</v>
      </c>
      <c r="AX5" t="str">
        <f t="shared" si="6"/>
        <v>MY</v>
      </c>
    </row>
    <row r="6" spans="1:50" x14ac:dyDescent="0.25">
      <c r="A6" s="70" t="s">
        <v>6</v>
      </c>
      <c r="B6" s="72">
        <v>3.3717839500810025E-2</v>
      </c>
      <c r="C6" s="74">
        <v>32</v>
      </c>
      <c r="D6" t="s">
        <v>223</v>
      </c>
      <c r="E6" s="70" t="s">
        <v>224</v>
      </c>
      <c r="F6" s="113" t="s">
        <v>30</v>
      </c>
      <c r="G6">
        <v>35126298</v>
      </c>
      <c r="H6">
        <v>3.6</v>
      </c>
      <c r="I6">
        <v>5.0999999999999996</v>
      </c>
      <c r="J6">
        <v>4.7</v>
      </c>
      <c r="K6">
        <v>2.5</v>
      </c>
      <c r="L6">
        <v>1.83</v>
      </c>
      <c r="M6">
        <v>2.4</v>
      </c>
      <c r="N6">
        <v>1.55</v>
      </c>
      <c r="O6">
        <v>1.7</v>
      </c>
      <c r="P6">
        <v>2</v>
      </c>
      <c r="Q6">
        <v>-5.01</v>
      </c>
      <c r="R6">
        <v>-4.3</v>
      </c>
      <c r="S6">
        <v>-3.8</v>
      </c>
      <c r="T6">
        <v>3</v>
      </c>
      <c r="U6">
        <v>3</v>
      </c>
      <c r="V6">
        <v>3</v>
      </c>
      <c r="W6">
        <v>3</v>
      </c>
      <c r="X6" s="118">
        <f t="shared" si="0"/>
        <v>5.2017368584257264</v>
      </c>
      <c r="Y6" s="118">
        <f t="shared" si="1"/>
        <v>4.5859952485231226</v>
      </c>
      <c r="Z6" s="118">
        <f t="shared" si="2"/>
        <v>4.4759039155999938</v>
      </c>
      <c r="AA6" s="118">
        <f t="shared" si="3"/>
        <v>1.8338999539049032</v>
      </c>
      <c r="AB6" s="118">
        <f t="shared" si="4"/>
        <v>1.7104646240315231</v>
      </c>
      <c r="AC6" s="118">
        <f t="shared" si="5"/>
        <v>2.1377535290755625</v>
      </c>
      <c r="AD6" s="118" t="s">
        <v>287</v>
      </c>
      <c r="AE6" s="118">
        <v>140</v>
      </c>
      <c r="AF6" s="118">
        <v>140</v>
      </c>
      <c r="AN6" s="120" t="s">
        <v>9</v>
      </c>
      <c r="AW6" s="75" t="s">
        <v>32</v>
      </c>
      <c r="AX6" t="str">
        <f t="shared" si="6"/>
        <v>TR</v>
      </c>
    </row>
    <row r="7" spans="1:50" x14ac:dyDescent="0.25">
      <c r="A7" s="70" t="s">
        <v>9</v>
      </c>
      <c r="B7" s="72">
        <v>2.1306633533093165E-2</v>
      </c>
      <c r="C7" s="74">
        <v>17</v>
      </c>
      <c r="D7" t="s">
        <v>225</v>
      </c>
      <c r="E7" s="70" t="s">
        <v>226</v>
      </c>
      <c r="F7" s="113" t="s">
        <v>32</v>
      </c>
      <c r="G7">
        <v>85325965</v>
      </c>
      <c r="H7">
        <v>5.07</v>
      </c>
      <c r="I7">
        <v>3</v>
      </c>
      <c r="J7">
        <v>2.6</v>
      </c>
      <c r="K7">
        <v>53.44</v>
      </c>
      <c r="L7">
        <v>60.04</v>
      </c>
      <c r="M7">
        <v>32.200000000000003</v>
      </c>
      <c r="N7">
        <v>-3.61</v>
      </c>
      <c r="O7">
        <v>-0.8</v>
      </c>
      <c r="P7">
        <v>-1</v>
      </c>
      <c r="Q7">
        <v>-5.18</v>
      </c>
      <c r="R7">
        <v>-6.87</v>
      </c>
      <c r="S7">
        <v>-3.5</v>
      </c>
      <c r="T7">
        <v>42.5</v>
      </c>
      <c r="U7">
        <v>38</v>
      </c>
      <c r="V7">
        <v>34</v>
      </c>
      <c r="W7">
        <v>30</v>
      </c>
      <c r="X7" s="118">
        <f t="shared" si="0"/>
        <v>3.0137546771802413</v>
      </c>
      <c r="Y7" s="118">
        <f t="shared" si="1"/>
        <v>2.8808684979088559</v>
      </c>
      <c r="Z7" s="118">
        <f t="shared" si="2"/>
        <v>3.4118537440083641</v>
      </c>
      <c r="AA7" s="118">
        <f t="shared" si="3"/>
        <v>60.038648125976984</v>
      </c>
      <c r="AB7" s="118">
        <f t="shared" si="4"/>
        <v>33.544609086589084</v>
      </c>
      <c r="AC7" s="118">
        <f t="shared" si="5"/>
        <v>19.422676152915457</v>
      </c>
      <c r="AD7" s="118" t="s">
        <v>287</v>
      </c>
      <c r="AE7" s="118">
        <v>150</v>
      </c>
      <c r="AF7" s="118">
        <v>150</v>
      </c>
      <c r="AN7" s="120" t="s">
        <v>14</v>
      </c>
      <c r="AW7" s="75" t="s">
        <v>34</v>
      </c>
      <c r="AX7" t="str">
        <f t="shared" si="6"/>
        <v>MX</v>
      </c>
    </row>
    <row r="8" spans="1:50" x14ac:dyDescent="0.25">
      <c r="A8" s="70" t="s">
        <v>14</v>
      </c>
      <c r="B8" s="72">
        <v>1.6144206107298151E-2</v>
      </c>
      <c r="C8" s="74">
        <v>24</v>
      </c>
      <c r="D8" t="s">
        <v>227</v>
      </c>
      <c r="E8" s="70" t="s">
        <v>228</v>
      </c>
      <c r="F8" s="113" t="s">
        <v>34</v>
      </c>
      <c r="G8">
        <v>129739759</v>
      </c>
      <c r="H8">
        <v>3.3</v>
      </c>
      <c r="I8">
        <v>1.5</v>
      </c>
      <c r="J8">
        <v>1</v>
      </c>
      <c r="K8">
        <v>5.55</v>
      </c>
      <c r="L8">
        <v>4.72</v>
      </c>
      <c r="M8">
        <v>3.8</v>
      </c>
      <c r="N8">
        <v>-0.36</v>
      </c>
      <c r="O8">
        <v>-0.65</v>
      </c>
      <c r="P8">
        <v>-0.75</v>
      </c>
      <c r="Q8">
        <v>-3.31</v>
      </c>
      <c r="R8">
        <v>-5.25</v>
      </c>
      <c r="S8">
        <v>-3.8</v>
      </c>
      <c r="T8">
        <v>9</v>
      </c>
      <c r="U8">
        <v>8.25</v>
      </c>
      <c r="V8">
        <v>8</v>
      </c>
      <c r="W8">
        <v>8</v>
      </c>
      <c r="X8" s="118">
        <f t="shared" si="0"/>
        <v>1.5</v>
      </c>
      <c r="Y8" s="118">
        <f t="shared" si="1"/>
        <v>0.50338646363522199</v>
      </c>
      <c r="Z8" s="118">
        <f t="shared" si="2"/>
        <v>1.5339241129718739</v>
      </c>
      <c r="AA8" s="118">
        <f t="shared" si="3"/>
        <v>4.7236354445796991</v>
      </c>
      <c r="AB8" s="118">
        <f t="shared" si="4"/>
        <v>3.4725476425264836</v>
      </c>
      <c r="AC8" s="118">
        <f t="shared" si="5"/>
        <v>4.0654555564994483</v>
      </c>
      <c r="AD8" s="118">
        <v>8.5601616087709207</v>
      </c>
      <c r="AE8" s="118">
        <v>160</v>
      </c>
      <c r="AF8" s="118">
        <v>160</v>
      </c>
      <c r="AN8" s="120" t="s">
        <v>5</v>
      </c>
      <c r="AW8" s="75" t="s">
        <v>36</v>
      </c>
      <c r="AX8" t="str">
        <f t="shared" si="6"/>
        <v>PH</v>
      </c>
    </row>
    <row r="9" spans="1:50" x14ac:dyDescent="0.25">
      <c r="A9" s="70" t="s">
        <v>5</v>
      </c>
      <c r="B9" s="72">
        <v>9.0289684658663733E-3</v>
      </c>
      <c r="C9" s="74">
        <v>13</v>
      </c>
      <c r="D9" t="s">
        <v>229</v>
      </c>
      <c r="E9" s="70" t="s">
        <v>230</v>
      </c>
      <c r="F9" s="113" t="s">
        <v>36</v>
      </c>
      <c r="G9">
        <v>114891199</v>
      </c>
      <c r="H9">
        <v>5.5458511709648954</v>
      </c>
      <c r="I9">
        <v>5.6431203728058534</v>
      </c>
      <c r="J9">
        <v>5.9</v>
      </c>
      <c r="K9">
        <v>6</v>
      </c>
      <c r="L9">
        <v>3.22</v>
      </c>
      <c r="M9">
        <v>3</v>
      </c>
      <c r="N9">
        <v>-2.7</v>
      </c>
      <c r="O9">
        <v>-2.6</v>
      </c>
      <c r="P9">
        <v>-2.8</v>
      </c>
      <c r="Q9">
        <v>-6.1</v>
      </c>
      <c r="R9">
        <v>-5.55</v>
      </c>
      <c r="S9">
        <v>-5.4</v>
      </c>
      <c r="T9">
        <v>5.75</v>
      </c>
      <c r="U9">
        <v>5.25</v>
      </c>
      <c r="V9">
        <v>5</v>
      </c>
      <c r="W9">
        <v>5</v>
      </c>
      <c r="X9" s="118">
        <f t="shared" si="0"/>
        <v>5.6553484677787704</v>
      </c>
      <c r="Y9" s="118">
        <f t="shared" si="1"/>
        <v>6.4648021604278521</v>
      </c>
      <c r="Z9" s="118">
        <f t="shared" si="2"/>
        <v>5.7059901251911462</v>
      </c>
      <c r="AA9" s="118">
        <f t="shared" si="3"/>
        <v>3.2187894525442555</v>
      </c>
      <c r="AB9" s="118">
        <f t="shared" si="4"/>
        <v>2.9682849882884477</v>
      </c>
      <c r="AC9" s="118">
        <f t="shared" si="5"/>
        <v>3.3301153915368591</v>
      </c>
      <c r="AD9" s="118">
        <v>12.836232072847199</v>
      </c>
      <c r="AE9" s="118">
        <v>170</v>
      </c>
      <c r="AF9" s="118">
        <v>170</v>
      </c>
      <c r="AN9" s="120" t="s">
        <v>10</v>
      </c>
      <c r="AW9" s="75" t="s">
        <v>38</v>
      </c>
      <c r="AX9" t="str">
        <f t="shared" si="6"/>
        <v>PL</v>
      </c>
    </row>
    <row r="10" spans="1:50" x14ac:dyDescent="0.25">
      <c r="A10" s="70" t="s">
        <v>10</v>
      </c>
      <c r="B10" s="72">
        <v>1.0457013562475054E-2</v>
      </c>
      <c r="C10" s="74">
        <v>14</v>
      </c>
      <c r="D10" t="s">
        <v>231</v>
      </c>
      <c r="E10" s="70" t="s">
        <v>232</v>
      </c>
      <c r="F10" s="113" t="s">
        <v>38</v>
      </c>
      <c r="G10">
        <v>36687353</v>
      </c>
      <c r="H10">
        <v>0.1</v>
      </c>
      <c r="I10">
        <v>2.9</v>
      </c>
      <c r="J10">
        <v>3.4</v>
      </c>
      <c r="K10">
        <v>11.57</v>
      </c>
      <c r="L10">
        <v>3.65</v>
      </c>
      <c r="M10">
        <v>4.4000000000000004</v>
      </c>
      <c r="N10">
        <v>1.8</v>
      </c>
      <c r="O10">
        <v>0.3</v>
      </c>
      <c r="P10">
        <v>-0.3</v>
      </c>
      <c r="Q10">
        <v>-5.3</v>
      </c>
      <c r="R10">
        <v>-5.8</v>
      </c>
      <c r="S10">
        <v>-5.65</v>
      </c>
      <c r="T10">
        <v>5.75</v>
      </c>
      <c r="U10">
        <v>5.75</v>
      </c>
      <c r="V10">
        <v>5.25</v>
      </c>
      <c r="W10">
        <v>5</v>
      </c>
      <c r="X10" s="118">
        <f t="shared" si="0"/>
        <v>2.6827403198924404</v>
      </c>
      <c r="Y10" s="118">
        <f t="shared" si="1"/>
        <v>2.9611883468337208</v>
      </c>
      <c r="Z10" s="118">
        <f t="shared" si="2"/>
        <v>2.3602831209454003</v>
      </c>
      <c r="AA10" s="118">
        <f t="shared" si="3"/>
        <v>3.7981640241141967</v>
      </c>
      <c r="AB10" s="118">
        <f t="shared" si="4"/>
        <v>4.7386526040724375</v>
      </c>
      <c r="AC10" s="118">
        <f t="shared" si="5"/>
        <v>4.354199663888453</v>
      </c>
      <c r="AD10" s="118">
        <v>-12.0506693822641</v>
      </c>
      <c r="AE10" s="118">
        <v>180</v>
      </c>
      <c r="AF10" s="118">
        <v>180</v>
      </c>
      <c r="AN10" s="120" t="s">
        <v>8</v>
      </c>
      <c r="AW10" s="75" t="s">
        <v>40</v>
      </c>
      <c r="AX10" t="str">
        <f t="shared" si="6"/>
        <v>ZA</v>
      </c>
    </row>
    <row r="11" spans="1:50" x14ac:dyDescent="0.25">
      <c r="A11" s="70" t="s">
        <v>8</v>
      </c>
      <c r="B11" s="72">
        <v>3.1119354130518223E-2</v>
      </c>
      <c r="C11" s="74">
        <v>28</v>
      </c>
      <c r="D11" t="s">
        <v>233</v>
      </c>
      <c r="E11" s="70" t="s">
        <v>234</v>
      </c>
      <c r="F11" s="113" t="s">
        <v>40</v>
      </c>
      <c r="G11">
        <v>63212384</v>
      </c>
      <c r="H11">
        <v>0.7</v>
      </c>
      <c r="I11">
        <v>0.7</v>
      </c>
      <c r="J11">
        <v>1.65</v>
      </c>
      <c r="K11">
        <v>5.91</v>
      </c>
      <c r="L11">
        <v>4.43</v>
      </c>
      <c r="M11">
        <v>3.88</v>
      </c>
      <c r="N11">
        <v>-1.58</v>
      </c>
      <c r="O11">
        <v>-1.25</v>
      </c>
      <c r="P11">
        <v>-1.85</v>
      </c>
      <c r="Q11">
        <v>-5.86</v>
      </c>
      <c r="R11">
        <v>-4.95</v>
      </c>
      <c r="S11">
        <v>-4.55</v>
      </c>
      <c r="T11">
        <v>7.25</v>
      </c>
      <c r="U11">
        <v>6.75</v>
      </c>
      <c r="V11">
        <v>6.75</v>
      </c>
      <c r="W11">
        <v>6.75</v>
      </c>
      <c r="X11" s="118">
        <f t="shared" si="0"/>
        <v>0.54924476616875495</v>
      </c>
      <c r="Y11" s="118">
        <f t="shared" si="1"/>
        <v>1.1547225192708788</v>
      </c>
      <c r="Z11" s="118">
        <f t="shared" si="2"/>
        <v>1.2717220899956638</v>
      </c>
      <c r="AA11" s="118">
        <f t="shared" si="3"/>
        <v>4.4463694134202818</v>
      </c>
      <c r="AB11" s="118">
        <f t="shared" si="4"/>
        <v>3.3959312374278241</v>
      </c>
      <c r="AC11" s="118">
        <f t="shared" si="5"/>
        <v>4.1965425083994568</v>
      </c>
      <c r="AD11" s="118" t="s">
        <v>287</v>
      </c>
      <c r="AE11" s="118">
        <v>190</v>
      </c>
      <c r="AF11" s="118">
        <v>190</v>
      </c>
      <c r="AN11" s="120" t="s">
        <v>4</v>
      </c>
      <c r="AW11" s="75" t="s">
        <v>42</v>
      </c>
      <c r="AX11" t="str">
        <f t="shared" si="6"/>
        <v>ID</v>
      </c>
    </row>
    <row r="12" spans="1:50" x14ac:dyDescent="0.25">
      <c r="A12" s="70" t="s">
        <v>4</v>
      </c>
      <c r="B12" s="72">
        <v>2.4908081408028217E-2</v>
      </c>
      <c r="C12" s="74">
        <v>20</v>
      </c>
      <c r="D12" t="s">
        <v>235</v>
      </c>
      <c r="E12" s="70" t="s">
        <v>236</v>
      </c>
      <c r="F12" s="113" t="s">
        <v>42</v>
      </c>
      <c r="G12">
        <v>281190067</v>
      </c>
      <c r="H12">
        <v>5.05</v>
      </c>
      <c r="I12">
        <v>5.03</v>
      </c>
      <c r="J12">
        <v>5</v>
      </c>
      <c r="K12">
        <v>3.75</v>
      </c>
      <c r="L12">
        <v>2.2999999999999998</v>
      </c>
      <c r="M12">
        <v>2.5</v>
      </c>
      <c r="N12">
        <v>-0.15</v>
      </c>
      <c r="O12">
        <v>-0.63</v>
      </c>
      <c r="P12">
        <v>-1.2</v>
      </c>
      <c r="Q12">
        <v>-2.33</v>
      </c>
      <c r="R12">
        <v>-2.6</v>
      </c>
      <c r="S12">
        <v>-2.7</v>
      </c>
      <c r="T12">
        <v>5.75</v>
      </c>
      <c r="U12">
        <v>5.5</v>
      </c>
      <c r="V12">
        <v>5.25</v>
      </c>
      <c r="W12">
        <v>5.25</v>
      </c>
      <c r="X12" s="118">
        <f t="shared" si="0"/>
        <v>5.0315216741054716</v>
      </c>
      <c r="Y12" s="118">
        <f t="shared" si="1"/>
        <v>4.9545625273883953</v>
      </c>
      <c r="Z12" s="118">
        <f t="shared" si="2"/>
        <v>5.1312023359999959</v>
      </c>
      <c r="AA12" s="118">
        <f t="shared" si="3"/>
        <v>2.3028827308910591</v>
      </c>
      <c r="AB12" s="118">
        <f t="shared" si="4"/>
        <v>2.1383265055824752</v>
      </c>
      <c r="AC12" s="118">
        <f t="shared" si="5"/>
        <v>3.9349755446875441</v>
      </c>
      <c r="AD12" s="118">
        <v>11.515728498684799</v>
      </c>
      <c r="AE12" s="118">
        <v>200</v>
      </c>
      <c r="AF12" s="118">
        <v>200</v>
      </c>
      <c r="AN12" s="120" t="s">
        <v>13</v>
      </c>
      <c r="AW12" s="75" t="s">
        <v>44</v>
      </c>
      <c r="AX12" t="str">
        <f t="shared" si="6"/>
        <v>BR</v>
      </c>
    </row>
    <row r="13" spans="1:50" x14ac:dyDescent="0.25">
      <c r="A13" s="70" t="s">
        <v>13</v>
      </c>
      <c r="B13" s="72">
        <v>3.5340635175687682E-2</v>
      </c>
      <c r="C13" s="74">
        <v>45</v>
      </c>
      <c r="D13" t="s">
        <v>237</v>
      </c>
      <c r="E13" s="70" t="s">
        <v>238</v>
      </c>
      <c r="F13" s="113" t="s">
        <v>44</v>
      </c>
      <c r="G13">
        <v>211140729</v>
      </c>
      <c r="H13">
        <v>3.26</v>
      </c>
      <c r="I13">
        <v>3.37</v>
      </c>
      <c r="J13">
        <v>2.0499999999999998</v>
      </c>
      <c r="K13">
        <v>4.5999999999999996</v>
      </c>
      <c r="L13">
        <v>4.37</v>
      </c>
      <c r="M13">
        <v>5</v>
      </c>
      <c r="N13">
        <v>-1.1200000000000001</v>
      </c>
      <c r="O13">
        <v>-2.4300000000000002</v>
      </c>
      <c r="P13">
        <v>-2.4500000000000002</v>
      </c>
      <c r="Q13">
        <v>-8.84</v>
      </c>
      <c r="R13">
        <v>-8.4499999999999993</v>
      </c>
      <c r="S13">
        <v>-8.3000000000000007</v>
      </c>
      <c r="T13">
        <v>14.25</v>
      </c>
      <c r="U13">
        <v>14.75</v>
      </c>
      <c r="V13">
        <v>14.75</v>
      </c>
      <c r="W13">
        <v>14.75</v>
      </c>
      <c r="X13" s="118">
        <f t="shared" si="0"/>
        <v>3.1191220231926557</v>
      </c>
      <c r="Y13" s="118">
        <f t="shared" si="1"/>
        <v>2.2477535677166873</v>
      </c>
      <c r="Z13" s="118">
        <f t="shared" si="2"/>
        <v>2.0143937581999785</v>
      </c>
      <c r="AA13" s="118">
        <f t="shared" si="3"/>
        <v>4.3661336028156601</v>
      </c>
      <c r="AB13" s="118">
        <f t="shared" si="4"/>
        <v>5.4776325494577911</v>
      </c>
      <c r="AC13" s="118">
        <f t="shared" si="5"/>
        <v>4.6194884841945223</v>
      </c>
      <c r="AD13" s="118">
        <v>26.827687271180199</v>
      </c>
      <c r="AE13" s="118">
        <v>210</v>
      </c>
      <c r="AF13" s="118">
        <v>210</v>
      </c>
      <c r="AN13" s="120" t="s">
        <v>3</v>
      </c>
      <c r="AW13" s="75" t="s">
        <v>46</v>
      </c>
      <c r="AX13" t="str">
        <f t="shared" si="6"/>
        <v>IN</v>
      </c>
    </row>
    <row r="14" spans="1:50" x14ac:dyDescent="0.25">
      <c r="A14" s="70" t="s">
        <v>3</v>
      </c>
      <c r="B14" s="72">
        <v>0.13494930410093511</v>
      </c>
      <c r="C14" s="74">
        <v>156</v>
      </c>
      <c r="D14" t="s">
        <v>239</v>
      </c>
      <c r="E14" s="70" t="s">
        <v>240</v>
      </c>
      <c r="F14" s="113" t="s">
        <v>46</v>
      </c>
      <c r="G14">
        <v>1438069596</v>
      </c>
      <c r="H14">
        <v>7</v>
      </c>
      <c r="I14">
        <v>8.1999999999999993</v>
      </c>
      <c r="J14">
        <v>6.4</v>
      </c>
      <c r="K14">
        <v>5.66</v>
      </c>
      <c r="L14">
        <v>4.95</v>
      </c>
      <c r="M14">
        <v>4.8</v>
      </c>
      <c r="N14">
        <v>-0.92</v>
      </c>
      <c r="O14">
        <v>-0.8</v>
      </c>
      <c r="P14">
        <v>-1.1000000000000001</v>
      </c>
      <c r="Q14">
        <v>-5.97</v>
      </c>
      <c r="R14">
        <v>-5.8</v>
      </c>
      <c r="S14">
        <v>-4.9000000000000004</v>
      </c>
      <c r="T14">
        <v>6.25</v>
      </c>
      <c r="U14">
        <v>6</v>
      </c>
      <c r="V14">
        <v>6</v>
      </c>
      <c r="W14">
        <v>6</v>
      </c>
      <c r="X14" s="118">
        <f t="shared" si="0"/>
        <v>6.447100689912749</v>
      </c>
      <c r="Y14" s="118">
        <f t="shared" si="1"/>
        <v>6.5399887353100539</v>
      </c>
      <c r="Z14" s="118">
        <f t="shared" si="2"/>
        <v>6.2525926220610923</v>
      </c>
      <c r="AA14" s="118">
        <f t="shared" si="3"/>
        <v>4.9496238032690263</v>
      </c>
      <c r="AB14" s="118">
        <f t="shared" si="4"/>
        <v>5.2802365560089406</v>
      </c>
      <c r="AC14" s="118">
        <f t="shared" si="5"/>
        <v>5.9163259637730166</v>
      </c>
      <c r="AD14" s="118">
        <v>6.3794832873679397</v>
      </c>
      <c r="AE14" s="118">
        <v>220</v>
      </c>
      <c r="AF14" s="118">
        <v>220</v>
      </c>
      <c r="AN14" s="120" t="s">
        <v>1</v>
      </c>
      <c r="AW14" s="75" t="s">
        <v>48</v>
      </c>
      <c r="AX14" t="str">
        <f t="shared" si="6"/>
        <v>KR</v>
      </c>
    </row>
    <row r="15" spans="1:50" x14ac:dyDescent="0.25">
      <c r="A15" s="70" t="s">
        <v>1</v>
      </c>
      <c r="B15" s="72">
        <v>9.7127241367119713E-2</v>
      </c>
      <c r="C15" s="74">
        <v>88</v>
      </c>
      <c r="D15" t="s">
        <v>241</v>
      </c>
      <c r="E15" s="70" t="s">
        <v>242</v>
      </c>
      <c r="F15" s="113" t="s">
        <v>48</v>
      </c>
      <c r="G15">
        <v>51712619</v>
      </c>
      <c r="H15">
        <v>1.39</v>
      </c>
      <c r="I15">
        <v>2.06</v>
      </c>
      <c r="J15">
        <v>1.6</v>
      </c>
      <c r="K15">
        <v>3.62</v>
      </c>
      <c r="L15">
        <v>2.33</v>
      </c>
      <c r="M15">
        <v>2.2000000000000002</v>
      </c>
      <c r="N15">
        <v>1.93</v>
      </c>
      <c r="O15">
        <v>4.55</v>
      </c>
      <c r="P15">
        <v>3.9</v>
      </c>
      <c r="Q15">
        <v>-0.71</v>
      </c>
      <c r="R15">
        <v>-3.14</v>
      </c>
      <c r="S15">
        <v>-1</v>
      </c>
      <c r="T15">
        <v>2.75</v>
      </c>
      <c r="U15">
        <v>2.5</v>
      </c>
      <c r="V15">
        <v>2.5</v>
      </c>
      <c r="W15">
        <v>2.5</v>
      </c>
      <c r="X15" s="118">
        <f t="shared" si="0"/>
        <v>2.075233231244372</v>
      </c>
      <c r="Y15" s="118">
        <f t="shared" si="1"/>
        <v>1.7787150270439422</v>
      </c>
      <c r="Z15" s="118">
        <f t="shared" si="2"/>
        <v>2.0819424931705246</v>
      </c>
      <c r="AA15" s="118">
        <f t="shared" si="3"/>
        <v>2.3274178474625096</v>
      </c>
      <c r="AB15" s="118">
        <f t="shared" si="4"/>
        <v>2.4218527518616857</v>
      </c>
      <c r="AC15" s="118">
        <f t="shared" si="5"/>
        <v>2.0712933986572994</v>
      </c>
      <c r="AD15" s="118">
        <v>5.5015045144997803</v>
      </c>
      <c r="AE15" s="118">
        <v>230</v>
      </c>
      <c r="AF15" s="118">
        <v>230</v>
      </c>
      <c r="AN15" s="120" t="s">
        <v>7</v>
      </c>
      <c r="AW15" s="75" t="s">
        <v>50</v>
      </c>
      <c r="AX15" t="str">
        <f t="shared" si="6"/>
        <v>TH</v>
      </c>
    </row>
    <row r="16" spans="1:50" x14ac:dyDescent="0.25">
      <c r="A16" s="70" t="s">
        <v>7</v>
      </c>
      <c r="B16" s="72">
        <v>2.460845424616807E-2</v>
      </c>
      <c r="C16" s="74">
        <v>27</v>
      </c>
      <c r="D16" t="s">
        <v>243</v>
      </c>
      <c r="E16" s="70" t="s">
        <v>244</v>
      </c>
      <c r="F16" s="113" t="s">
        <v>50</v>
      </c>
      <c r="G16">
        <v>71702435</v>
      </c>
      <c r="H16">
        <v>2</v>
      </c>
      <c r="I16">
        <v>2.5</v>
      </c>
      <c r="J16">
        <v>2.95</v>
      </c>
      <c r="K16">
        <v>1.25</v>
      </c>
      <c r="L16">
        <v>0.4</v>
      </c>
      <c r="M16">
        <v>1.2</v>
      </c>
      <c r="N16">
        <v>1.49</v>
      </c>
      <c r="O16">
        <v>2.1</v>
      </c>
      <c r="P16">
        <v>2.8</v>
      </c>
      <c r="Q16">
        <v>-2.99</v>
      </c>
      <c r="R16">
        <v>-3.7</v>
      </c>
      <c r="S16">
        <v>-4.2</v>
      </c>
      <c r="T16">
        <v>2.25</v>
      </c>
      <c r="U16">
        <v>2</v>
      </c>
      <c r="V16">
        <v>2</v>
      </c>
      <c r="W16">
        <v>2</v>
      </c>
      <c r="X16" s="118">
        <f t="shared" si="0"/>
        <v>2.5326624628700554</v>
      </c>
      <c r="Y16" s="118">
        <f t="shared" si="1"/>
        <v>2.8009953877805973</v>
      </c>
      <c r="Z16" s="118">
        <f t="shared" si="2"/>
        <v>2.5293128877499904</v>
      </c>
      <c r="AA16" s="118">
        <f t="shared" si="3"/>
        <v>0.40023123630056051</v>
      </c>
      <c r="AB16" s="118">
        <f t="shared" si="4"/>
        <v>1.3209493765556857</v>
      </c>
      <c r="AC16" s="118">
        <f t="shared" si="5"/>
        <v>1.6607027666667404</v>
      </c>
      <c r="AD16" s="118">
        <v>-1.29310715227379</v>
      </c>
      <c r="AE16" s="118">
        <v>240</v>
      </c>
      <c r="AF16" s="118">
        <v>240</v>
      </c>
      <c r="AN16" s="120" t="s">
        <v>2</v>
      </c>
      <c r="AW16" s="75" t="s">
        <v>52</v>
      </c>
      <c r="AX16" t="str">
        <f t="shared" si="6"/>
        <v>TW</v>
      </c>
    </row>
    <row r="17" spans="1:50" ht="15.75" thickBot="1" x14ac:dyDescent="0.3">
      <c r="A17" s="70" t="s">
        <v>2</v>
      </c>
      <c r="B17" s="72">
        <v>5.0150279427298161E-2</v>
      </c>
      <c r="C17" s="74">
        <v>87</v>
      </c>
      <c r="D17" t="s">
        <v>245</v>
      </c>
      <c r="E17" s="70" t="s">
        <v>246</v>
      </c>
      <c r="F17" s="113" t="s">
        <v>52</v>
      </c>
      <c r="G17">
        <v>23588613</v>
      </c>
      <c r="H17">
        <v>1.1200000000000001</v>
      </c>
      <c r="I17">
        <v>4.3</v>
      </c>
      <c r="J17">
        <v>2.8</v>
      </c>
      <c r="K17">
        <v>2.4900000000000002</v>
      </c>
      <c r="L17">
        <v>2.1800000000000002</v>
      </c>
      <c r="M17">
        <v>1.9</v>
      </c>
      <c r="N17">
        <v>13.98</v>
      </c>
      <c r="O17">
        <v>14.35</v>
      </c>
      <c r="P17">
        <v>13.35</v>
      </c>
      <c r="Q17">
        <v>-2.33</v>
      </c>
      <c r="R17">
        <v>-0.85</v>
      </c>
      <c r="S17">
        <v>-0.5</v>
      </c>
      <c r="T17">
        <v>2</v>
      </c>
      <c r="U17">
        <v>2</v>
      </c>
      <c r="V17">
        <v>2</v>
      </c>
      <c r="W17">
        <v>1.875</v>
      </c>
      <c r="X17" s="118">
        <f t="shared" si="0"/>
        <v>4.3828927242483946</v>
      </c>
      <c r="Y17" s="118">
        <f t="shared" si="1"/>
        <v>2.6246083867392969</v>
      </c>
      <c r="Z17" s="118">
        <f t="shared" si="2"/>
        <v>4.2174405160809174</v>
      </c>
      <c r="AA17" s="118">
        <f t="shared" si="3"/>
        <v>2.1823904015549589</v>
      </c>
      <c r="AB17" s="118">
        <f t="shared" si="4"/>
        <v>2.2070768029332299</v>
      </c>
      <c r="AC17" s="118">
        <f t="shared" si="5"/>
        <v>1.423491971071839</v>
      </c>
      <c r="AD17" s="118" t="s">
        <v>287</v>
      </c>
      <c r="AE17" s="118">
        <v>250</v>
      </c>
      <c r="AF17" s="118">
        <v>250</v>
      </c>
      <c r="AN17" s="121" t="s">
        <v>11</v>
      </c>
      <c r="AW17" s="76" t="s">
        <v>54</v>
      </c>
      <c r="AX17" t="str">
        <f t="shared" si="6"/>
        <v>CZ</v>
      </c>
    </row>
    <row r="18" spans="1:50" ht="15.75" thickBot="1" x14ac:dyDescent="0.3">
      <c r="A18" s="71" t="s">
        <v>11</v>
      </c>
      <c r="B18" s="72">
        <v>1.0449039945234161E-3</v>
      </c>
      <c r="C18" s="74">
        <v>3</v>
      </c>
      <c r="D18" t="s">
        <v>247</v>
      </c>
      <c r="E18" s="78" t="s">
        <v>248</v>
      </c>
      <c r="F18" s="113" t="s">
        <v>54</v>
      </c>
      <c r="G18">
        <v>10827529</v>
      </c>
      <c r="H18">
        <v>-5.5263414711646003E-2</v>
      </c>
      <c r="I18">
        <v>1</v>
      </c>
      <c r="J18">
        <v>2.2999999999999998</v>
      </c>
      <c r="K18">
        <v>10.8</v>
      </c>
      <c r="L18">
        <v>2.4500000000000002</v>
      </c>
      <c r="M18">
        <v>2.2999999999999998</v>
      </c>
      <c r="N18">
        <v>0.31</v>
      </c>
      <c r="O18">
        <v>1.3</v>
      </c>
      <c r="P18">
        <v>1</v>
      </c>
      <c r="Q18">
        <v>-3.8</v>
      </c>
      <c r="R18">
        <v>-2.8</v>
      </c>
      <c r="S18">
        <v>-2.4</v>
      </c>
      <c r="T18">
        <v>3.75</v>
      </c>
      <c r="U18">
        <v>3.25</v>
      </c>
      <c r="V18">
        <v>3.25</v>
      </c>
      <c r="W18">
        <v>3.25</v>
      </c>
      <c r="X18" s="118">
        <f t="shared" si="0"/>
        <v>0.9471296949009278</v>
      </c>
      <c r="Y18" s="118">
        <f t="shared" si="1"/>
        <v>1.9399934291797982</v>
      </c>
      <c r="Z18" s="118">
        <f t="shared" si="2"/>
        <v>2.1131534546899147</v>
      </c>
      <c r="AA18" s="118">
        <f t="shared" si="3"/>
        <v>2.4354620627425656</v>
      </c>
      <c r="AB18" s="118">
        <f t="shared" si="4"/>
        <v>2.5328381549647485</v>
      </c>
      <c r="AC18" s="118">
        <f t="shared" si="5"/>
        <v>2.5508431970964289</v>
      </c>
      <c r="AD18" s="118" t="s">
        <v>287</v>
      </c>
      <c r="AE18" s="118">
        <v>260</v>
      </c>
      <c r="AF18" s="118">
        <v>260</v>
      </c>
    </row>
    <row r="19" spans="1:50" x14ac:dyDescent="0.25">
      <c r="A19" s="81" t="s">
        <v>198</v>
      </c>
      <c r="B19" s="82">
        <v>0.92769974450234705</v>
      </c>
      <c r="C19" s="85">
        <v>1099</v>
      </c>
      <c r="D19" s="83"/>
      <c r="E19" s="84"/>
      <c r="F19" s="114" t="s">
        <v>249</v>
      </c>
      <c r="G19" t="s">
        <v>250</v>
      </c>
      <c r="H19" t="s">
        <v>250</v>
      </c>
      <c r="I19" t="s">
        <v>250</v>
      </c>
      <c r="J19" t="s">
        <v>250</v>
      </c>
      <c r="K19" t="s">
        <v>250</v>
      </c>
      <c r="L19" t="s">
        <v>250</v>
      </c>
      <c r="M19" t="s">
        <v>250</v>
      </c>
      <c r="N19" t="s">
        <v>250</v>
      </c>
      <c r="O19" t="s">
        <v>250</v>
      </c>
      <c r="P19" t="s">
        <v>250</v>
      </c>
      <c r="Q19" t="s">
        <v>250</v>
      </c>
      <c r="R19" t="s">
        <v>250</v>
      </c>
      <c r="S19" t="s">
        <v>250</v>
      </c>
      <c r="T19" s="118"/>
      <c r="U19" s="118"/>
      <c r="V19" s="118"/>
      <c r="W19" s="118"/>
      <c r="X19" s="118" t="e">
        <f t="shared" si="0"/>
        <v>#N/A</v>
      </c>
      <c r="Y19" s="118" t="e">
        <f t="shared" si="1"/>
        <v>#N/A</v>
      </c>
      <c r="Z19" s="118" t="e">
        <f t="shared" si="2"/>
        <v>#N/A</v>
      </c>
      <c r="AA19" s="118" t="e">
        <f t="shared" si="3"/>
        <v>#N/A</v>
      </c>
      <c r="AB19" s="118" t="e">
        <f t="shared" si="4"/>
        <v>#N/A</v>
      </c>
      <c r="AC19" s="118" t="e">
        <f t="shared" si="5"/>
        <v>#N/A</v>
      </c>
      <c r="AD19" s="118" t="s">
        <v>288</v>
      </c>
      <c r="AE19" s="118"/>
      <c r="AF19" s="118"/>
    </row>
    <row r="21" spans="1:50" x14ac:dyDescent="0.25">
      <c r="E21" s="80" t="s">
        <v>195</v>
      </c>
      <c r="F21" s="115"/>
    </row>
    <row r="33" spans="3:9" x14ac:dyDescent="0.25">
      <c r="C33" s="125" t="s">
        <v>0</v>
      </c>
      <c r="D33" s="126">
        <v>5</v>
      </c>
      <c r="E33" s="127">
        <v>4.1283173640858255</v>
      </c>
      <c r="F33" s="126">
        <v>3.5616934581175981</v>
      </c>
      <c r="G33" s="126">
        <v>0.24166666666666595</v>
      </c>
      <c r="H33" s="127">
        <v>0.16942636828052179</v>
      </c>
      <c r="I33" s="126">
        <v>0.40131448551096693</v>
      </c>
    </row>
    <row r="34" spans="3:9" x14ac:dyDescent="0.25">
      <c r="C34" s="125" t="s">
        <v>3</v>
      </c>
      <c r="D34" s="126">
        <v>6.447100689912749</v>
      </c>
      <c r="E34" s="127">
        <v>6.5399887353100539</v>
      </c>
      <c r="F34" s="126">
        <v>6.2525926220610923</v>
      </c>
      <c r="G34" s="126">
        <v>4.9496238032690263</v>
      </c>
      <c r="H34" s="127">
        <v>5.2802365560089406</v>
      </c>
      <c r="I34" s="126">
        <v>5.9163259637730166</v>
      </c>
    </row>
    <row r="35" spans="3:9" x14ac:dyDescent="0.25">
      <c r="C35" s="125" t="s">
        <v>1</v>
      </c>
      <c r="D35" s="126">
        <v>2.075233231244372</v>
      </c>
      <c r="E35" s="127">
        <v>1.7787150270439422</v>
      </c>
      <c r="F35" s="126">
        <v>2.0819424931705246</v>
      </c>
      <c r="G35" s="126">
        <v>2.3274178474625096</v>
      </c>
      <c r="H35" s="127">
        <v>2.4218527518616857</v>
      </c>
      <c r="I35" s="126">
        <v>2.0712933986572994</v>
      </c>
    </row>
    <row r="36" spans="3:9" x14ac:dyDescent="0.25">
      <c r="C36" s="125" t="s">
        <v>4</v>
      </c>
      <c r="D36" s="126">
        <v>5.0315216741054716</v>
      </c>
      <c r="E36" s="127">
        <v>4.9545625273883953</v>
      </c>
      <c r="F36" s="126">
        <v>5.1312023359999959</v>
      </c>
      <c r="G36" s="126">
        <v>2.3028827308910591</v>
      </c>
      <c r="H36" s="127">
        <v>2.1383265055824752</v>
      </c>
      <c r="I36" s="126">
        <v>3.9349755446875441</v>
      </c>
    </row>
    <row r="37" spans="3:9" x14ac:dyDescent="0.25">
      <c r="C37" s="125" t="s">
        <v>2</v>
      </c>
      <c r="D37" s="126">
        <v>4.3828927242483946</v>
      </c>
      <c r="E37" s="127">
        <v>2.6246083867392969</v>
      </c>
      <c r="F37" s="126">
        <v>4.2174405160809174</v>
      </c>
      <c r="G37" s="126">
        <v>2.1823904015549589</v>
      </c>
      <c r="H37" s="127">
        <v>2.2070768029332299</v>
      </c>
      <c r="I37" s="126">
        <v>1.423491971071839</v>
      </c>
    </row>
    <row r="38" spans="3:9" x14ac:dyDescent="0.25">
      <c r="C38" s="125" t="s">
        <v>7</v>
      </c>
      <c r="D38" s="126">
        <v>2.5326624628700554</v>
      </c>
      <c r="E38" s="127">
        <v>2.8009953877805973</v>
      </c>
      <c r="F38" s="126">
        <v>2.5293128877499904</v>
      </c>
      <c r="G38" s="126">
        <v>0.40023123630056051</v>
      </c>
      <c r="H38" s="127">
        <v>1.3209493765556857</v>
      </c>
      <c r="I38" s="126">
        <v>1.6607027666667404</v>
      </c>
    </row>
    <row r="39" spans="3:9" x14ac:dyDescent="0.25">
      <c r="C39" s="125" t="s">
        <v>6</v>
      </c>
      <c r="D39" s="126">
        <v>5.2017368584257264</v>
      </c>
      <c r="E39" s="127">
        <v>4.5859952485231226</v>
      </c>
      <c r="F39" s="126">
        <v>4.4759039155999938</v>
      </c>
      <c r="G39" s="126">
        <v>1.8338999539049032</v>
      </c>
      <c r="H39" s="127">
        <v>1.7104646240315231</v>
      </c>
      <c r="I39" s="126">
        <v>2.1377535290755625</v>
      </c>
    </row>
    <row r="40" spans="3:9" x14ac:dyDescent="0.25">
      <c r="C40" s="125" t="s">
        <v>5</v>
      </c>
      <c r="D40" s="126">
        <v>5.6553484677787704</v>
      </c>
      <c r="E40" s="127">
        <v>6.4648021604278521</v>
      </c>
      <c r="F40" s="126">
        <v>5.7059901251911462</v>
      </c>
      <c r="G40" s="126">
        <v>3.2187894525442555</v>
      </c>
      <c r="H40" s="127">
        <v>2.9682849882884477</v>
      </c>
      <c r="I40" s="126">
        <v>3.3301153915368591</v>
      </c>
    </row>
    <row r="41" spans="3:9" ht="15.75" thickBot="1" x14ac:dyDescent="0.3">
      <c r="C41" s="128" t="s">
        <v>278</v>
      </c>
      <c r="D41" s="129">
        <v>1.8059504029403646</v>
      </c>
      <c r="E41" s="130">
        <v>2.2903121282071033</v>
      </c>
      <c r="F41" s="129">
        <v>2.1494612222262668</v>
      </c>
      <c r="G41" s="129">
        <v>4.6012784325708109</v>
      </c>
      <c r="H41" s="131">
        <v>4.4707039912573086</v>
      </c>
      <c r="I41" s="129">
        <v>4.140085502464272</v>
      </c>
    </row>
    <row r="42" spans="3:9" x14ac:dyDescent="0.25">
      <c r="C42" s="125" t="s">
        <v>279</v>
      </c>
      <c r="D42" s="126">
        <v>-2.696556476631307</v>
      </c>
      <c r="E42" s="132">
        <v>6.4501862744075433</v>
      </c>
      <c r="F42" s="126">
        <v>3.8035640599999807</v>
      </c>
      <c r="G42" s="126">
        <v>229.82400000000001</v>
      </c>
      <c r="H42" s="133">
        <v>62.664999999999999</v>
      </c>
      <c r="I42" s="126">
        <v>31.818000000000001</v>
      </c>
    </row>
    <row r="43" spans="3:9" x14ac:dyDescent="0.25">
      <c r="C43" s="125" t="s">
        <v>13</v>
      </c>
      <c r="D43" s="126">
        <v>3.1191220231926557</v>
      </c>
      <c r="E43" s="132">
        <v>2.2477535677166873</v>
      </c>
      <c r="F43" s="126">
        <v>2.0143937581999785</v>
      </c>
      <c r="G43" s="126">
        <v>4.3661336028156601</v>
      </c>
      <c r="H43" s="133">
        <v>5.4776325494577911</v>
      </c>
      <c r="I43" s="126">
        <v>4.6194884841945223</v>
      </c>
    </row>
    <row r="44" spans="3:9" x14ac:dyDescent="0.25">
      <c r="C44" s="125" t="s">
        <v>14</v>
      </c>
      <c r="D44" s="126">
        <v>1.5</v>
      </c>
      <c r="E44" s="132">
        <v>0.50338646363522199</v>
      </c>
      <c r="F44" s="126">
        <v>1.5339241129718739</v>
      </c>
      <c r="G44" s="126">
        <v>4.7236354445796991</v>
      </c>
      <c r="H44" s="133">
        <v>3.4725476425264836</v>
      </c>
      <c r="I44" s="126">
        <v>4.0654555564994483</v>
      </c>
    </row>
    <row r="45" spans="3:9" x14ac:dyDescent="0.25">
      <c r="C45" s="125" t="s">
        <v>280</v>
      </c>
      <c r="D45" s="126">
        <v>1.7447338932619738</v>
      </c>
      <c r="E45" s="132">
        <v>2.4259401851475628</v>
      </c>
      <c r="F45" s="126">
        <v>2.4085301120000011</v>
      </c>
      <c r="G45" s="126">
        <v>6.628878247194943</v>
      </c>
      <c r="H45" s="133">
        <v>4.65631250176809</v>
      </c>
      <c r="I45" s="126">
        <v>3.9739570581623478</v>
      </c>
    </row>
    <row r="46" spans="3:9" x14ac:dyDescent="0.25">
      <c r="C46" s="125" t="s">
        <v>16</v>
      </c>
      <c r="D46" s="126">
        <v>3</v>
      </c>
      <c r="E46" s="132">
        <v>3.0568131861799408</v>
      </c>
      <c r="F46" s="126">
        <v>2.3186873983499612</v>
      </c>
      <c r="G46" s="126">
        <v>2.3546299843649958</v>
      </c>
      <c r="H46" s="133">
        <v>1.5524842714628473</v>
      </c>
      <c r="I46" s="126">
        <v>2.3257165603556396</v>
      </c>
    </row>
    <row r="47" spans="3:9" ht="15.75" thickBot="1" x14ac:dyDescent="0.3">
      <c r="C47" s="125" t="s">
        <v>15</v>
      </c>
      <c r="D47" s="126">
        <v>2.2195819120539975</v>
      </c>
      <c r="E47" s="132">
        <v>1.7683460709779664</v>
      </c>
      <c r="F47" s="126">
        <v>1.9895217057999792</v>
      </c>
      <c r="G47" s="126">
        <v>4.2590738856615564</v>
      </c>
      <c r="H47" s="133">
        <v>4.616555483934671</v>
      </c>
      <c r="I47" s="126">
        <v>3.083131982058871</v>
      </c>
    </row>
    <row r="48" spans="3:9" ht="15.75" thickBot="1" x14ac:dyDescent="0.3">
      <c r="C48" s="134" t="s">
        <v>281</v>
      </c>
      <c r="D48" s="135">
        <v>2.9456747942984602</v>
      </c>
      <c r="E48" s="136">
        <v>1.8779958936335293</v>
      </c>
      <c r="F48" s="135">
        <v>2.2749254138257995</v>
      </c>
      <c r="G48" s="135">
        <v>19.181450817588665</v>
      </c>
      <c r="H48" s="137">
        <v>12.440012924274107</v>
      </c>
      <c r="I48" s="135">
        <v>7.9982843888041444</v>
      </c>
    </row>
    <row r="49" spans="3:9" x14ac:dyDescent="0.25">
      <c r="C49" s="125" t="s">
        <v>282</v>
      </c>
      <c r="D49" s="126">
        <v>3.65</v>
      </c>
      <c r="E49" s="132">
        <v>0.95000000000000007</v>
      </c>
      <c r="F49" s="126">
        <v>1.5249999999999999</v>
      </c>
      <c r="G49" s="126">
        <v>8.42</v>
      </c>
      <c r="H49" s="133">
        <v>7.0249999999999995</v>
      </c>
      <c r="I49" s="126">
        <v>4.95</v>
      </c>
    </row>
    <row r="50" spans="3:9" x14ac:dyDescent="0.25">
      <c r="C50" s="125" t="s">
        <v>9</v>
      </c>
      <c r="D50" s="126">
        <v>3.0137546771802413</v>
      </c>
      <c r="E50" s="132">
        <v>2.8808684979088559</v>
      </c>
      <c r="F50" s="126">
        <v>3.4118537440083641</v>
      </c>
      <c r="G50" s="126">
        <v>60.038648125976984</v>
      </c>
      <c r="H50" s="133">
        <v>33.544609086589084</v>
      </c>
      <c r="I50" s="126">
        <v>19.422676152915457</v>
      </c>
    </row>
    <row r="51" spans="3:9" x14ac:dyDescent="0.25">
      <c r="C51" s="125" t="s">
        <v>10</v>
      </c>
      <c r="D51" s="126">
        <v>2.6827403198924404</v>
      </c>
      <c r="E51" s="132">
        <v>2.9611883468337208</v>
      </c>
      <c r="F51" s="126">
        <v>2.3602831209454003</v>
      </c>
      <c r="G51" s="126">
        <v>3.7981640241141967</v>
      </c>
      <c r="H51" s="133">
        <v>4.7386526040724375</v>
      </c>
      <c r="I51" s="126">
        <v>4.354199663888453</v>
      </c>
    </row>
    <row r="52" spans="3:9" x14ac:dyDescent="0.25">
      <c r="C52" s="125" t="s">
        <v>11</v>
      </c>
      <c r="D52" s="126">
        <v>0.9471296949009278</v>
      </c>
      <c r="E52" s="132">
        <v>1.9399934291797982</v>
      </c>
      <c r="F52" s="126">
        <v>2.1131534546899147</v>
      </c>
      <c r="G52" s="126">
        <v>2.4354620627425656</v>
      </c>
      <c r="H52" s="133">
        <v>2.5328381549647485</v>
      </c>
      <c r="I52" s="126">
        <v>2.5508431970964289</v>
      </c>
    </row>
    <row r="53" spans="3:9" x14ac:dyDescent="0.25">
      <c r="C53" s="125" t="s">
        <v>283</v>
      </c>
      <c r="D53" s="126">
        <v>0.7885471212983608</v>
      </c>
      <c r="E53" s="132">
        <v>2.3326028937919849</v>
      </c>
      <c r="F53" s="126">
        <v>2.7329115097914416</v>
      </c>
      <c r="G53" s="126">
        <v>5.6063336378818294</v>
      </c>
      <c r="H53" s="133">
        <v>4.7135939385544097</v>
      </c>
      <c r="I53" s="126">
        <v>3.4067287940444797</v>
      </c>
    </row>
    <row r="54" spans="3:9" ht="15.75" thickBot="1" x14ac:dyDescent="0.3">
      <c r="C54" s="125" t="s">
        <v>12</v>
      </c>
      <c r="D54" s="126">
        <v>0.59317997631469499</v>
      </c>
      <c r="E54" s="132">
        <v>1.9813828833724734</v>
      </c>
      <c r="F54" s="126">
        <v>3.2564859082346524</v>
      </c>
      <c r="G54" s="126">
        <v>3.6936967678024124</v>
      </c>
      <c r="H54" s="133">
        <v>4.7450267051443307</v>
      </c>
      <c r="I54" s="126">
        <v>3.7969212050957455</v>
      </c>
    </row>
    <row r="55" spans="3:9" ht="15.75" thickBot="1" x14ac:dyDescent="0.3">
      <c r="C55" s="138" t="s">
        <v>8</v>
      </c>
      <c r="D55" s="139">
        <v>0.54924476616875495</v>
      </c>
      <c r="E55" s="140">
        <v>1.1547225192708788</v>
      </c>
      <c r="F55" s="139">
        <v>1.2717220899956638</v>
      </c>
      <c r="G55" s="139">
        <v>4.4463694134202818</v>
      </c>
      <c r="H55" s="141">
        <v>3.3959312374278241</v>
      </c>
      <c r="I55" s="139">
        <v>4.1965425083994568</v>
      </c>
    </row>
    <row r="56" spans="3:9" ht="15.75" thickBot="1" x14ac:dyDescent="0.3">
      <c r="C56" s="138" t="s">
        <v>284</v>
      </c>
      <c r="D56" s="135">
        <v>4.2092777871098042</v>
      </c>
      <c r="E56" s="136">
        <v>3.9221410990585439</v>
      </c>
      <c r="F56" s="135">
        <v>3.7880459222310043</v>
      </c>
      <c r="G56" s="135">
        <v>5.2917805220354275</v>
      </c>
      <c r="H56" s="142">
        <v>4.0685530689311502</v>
      </c>
      <c r="I56" s="135">
        <v>3.5333637686536035</v>
      </c>
    </row>
    <row r="57" spans="3:9" x14ac:dyDescent="0.25">
      <c r="C57" s="143" t="s">
        <v>285</v>
      </c>
      <c r="D57" s="144"/>
      <c r="E57" s="145"/>
      <c r="F57" s="145"/>
      <c r="G57" s="146"/>
      <c r="H57" s="147" t="s">
        <v>61</v>
      </c>
      <c r="I57" s="148">
        <v>45715</v>
      </c>
    </row>
  </sheetData>
  <dataConsolidate/>
  <hyperlinks>
    <hyperlink ref="E21" r:id="rId1" xr:uid="{2D4231FC-F540-4F4B-960A-A07BB55888A7}"/>
  </hyperlinks>
  <pageMargins left="0.7" right="0.7" top="0.75" bottom="0.75" header="0.3" footer="0.3"/>
  <pageSetup paperSize="9" orientation="portrait" verticalDpi="0" r:id="rId2"/>
  <legacyDrawing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ABAF6-DFDA-467D-AB07-7950186296EC}">
  <sheetPr codeName="Sheet1"/>
  <dimension ref="A1:I19"/>
  <sheetViews>
    <sheetView showGridLines="0" zoomScale="79" zoomScaleNormal="115" workbookViewId="0">
      <selection activeCell="O3" sqref="O3:AE3"/>
    </sheetView>
  </sheetViews>
  <sheetFormatPr defaultRowHeight="15" x14ac:dyDescent="0.25"/>
  <cols>
    <col min="1" max="1" width="19" customWidth="1"/>
    <col min="2" max="2" width="22.5703125" bestFit="1" customWidth="1"/>
    <col min="3" max="3" width="37.28515625" bestFit="1" customWidth="1"/>
    <col min="4" max="5" width="11.42578125" bestFit="1" customWidth="1"/>
    <col min="6" max="6" width="12.42578125" customWidth="1"/>
    <col min="7" max="7" width="14.140625" customWidth="1"/>
    <col min="8" max="8" width="21.42578125" bestFit="1" customWidth="1"/>
  </cols>
  <sheetData>
    <row r="1" spans="1:9" ht="15.75" thickBot="1" x14ac:dyDescent="0.3">
      <c r="A1" s="45" t="s">
        <v>17</v>
      </c>
      <c r="B1" s="45" t="s">
        <v>175</v>
      </c>
      <c r="C1" s="45" t="s">
        <v>173</v>
      </c>
      <c r="D1" s="45" t="s">
        <v>199</v>
      </c>
      <c r="E1" s="45" t="s">
        <v>19</v>
      </c>
      <c r="F1" s="7" t="s">
        <v>20</v>
      </c>
      <c r="G1" s="67" t="s">
        <v>21</v>
      </c>
      <c r="H1" s="45" t="s">
        <v>213</v>
      </c>
      <c r="I1" s="45" t="s">
        <v>189</v>
      </c>
    </row>
    <row r="2" spans="1:9" x14ac:dyDescent="0.25">
      <c r="A2" s="65" t="s">
        <v>15</v>
      </c>
      <c r="B2" s="3"/>
      <c r="C2" s="43" t="s">
        <v>171</v>
      </c>
      <c r="D2" s="3" t="s">
        <v>22</v>
      </c>
      <c r="E2" s="4" t="s">
        <v>23</v>
      </c>
      <c r="F2" s="4" t="e" cm="1">
        <f t="array" aca="1" ref="F2" ca="1">_xll.BQL.LIST(E2:E19)</f>
        <v>#NAME?</v>
      </c>
      <c r="G2" s="43" t="e" cm="1">
        <f t="array" aca="1" ref="G2" ca="1">_xll.BQL.LIST(D2:D19)</f>
        <v>#NAME?</v>
      </c>
      <c r="H2" t="s">
        <v>252</v>
      </c>
      <c r="I2" t="e" cm="1">
        <f t="array" aca="1" ref="I2" ca="1">_xll.BQL.LIST(Table5[MSCI])</f>
        <v>#NAME?</v>
      </c>
    </row>
    <row r="3" spans="1:9" x14ac:dyDescent="0.25">
      <c r="A3" s="66" t="s">
        <v>0</v>
      </c>
      <c r="B3" s="5"/>
      <c r="C3" s="44" t="s">
        <v>158</v>
      </c>
      <c r="D3" s="5" t="s">
        <v>24</v>
      </c>
      <c r="E3" s="6" t="s">
        <v>25</v>
      </c>
      <c r="F3" s="6"/>
      <c r="G3" s="44"/>
      <c r="H3" t="s">
        <v>253</v>
      </c>
    </row>
    <row r="4" spans="1:9" x14ac:dyDescent="0.25">
      <c r="A4" s="66" t="s">
        <v>12</v>
      </c>
      <c r="B4" s="5"/>
      <c r="C4" s="44" t="s">
        <v>168</v>
      </c>
      <c r="D4" s="5" t="s">
        <v>26</v>
      </c>
      <c r="E4" s="6" t="s">
        <v>27</v>
      </c>
      <c r="F4" s="6"/>
      <c r="G4" s="44"/>
      <c r="H4" t="s">
        <v>254</v>
      </c>
    </row>
    <row r="5" spans="1:9" x14ac:dyDescent="0.25">
      <c r="A5" s="66" t="s">
        <v>16</v>
      </c>
      <c r="B5" s="5"/>
      <c r="C5" s="44" t="s">
        <v>172</v>
      </c>
      <c r="D5" s="5" t="s">
        <v>28</v>
      </c>
      <c r="E5" s="6" t="s">
        <v>29</v>
      </c>
      <c r="F5" s="6"/>
      <c r="G5" s="44"/>
      <c r="H5" t="s">
        <v>255</v>
      </c>
    </row>
    <row r="6" spans="1:9" x14ac:dyDescent="0.25">
      <c r="A6" s="66" t="s">
        <v>6</v>
      </c>
      <c r="B6" s="5"/>
      <c r="C6" s="44" t="s">
        <v>163</v>
      </c>
      <c r="D6" s="5" t="s">
        <v>30</v>
      </c>
      <c r="E6" s="6" t="s">
        <v>31</v>
      </c>
      <c r="F6" s="6"/>
      <c r="G6" s="44"/>
      <c r="H6" t="s">
        <v>256</v>
      </c>
    </row>
    <row r="7" spans="1:9" x14ac:dyDescent="0.25">
      <c r="A7" s="66" t="s">
        <v>9</v>
      </c>
      <c r="B7" s="5"/>
      <c r="C7" s="44" t="s">
        <v>166</v>
      </c>
      <c r="D7" s="5" t="s">
        <v>32</v>
      </c>
      <c r="E7" s="6" t="s">
        <v>33</v>
      </c>
      <c r="F7" s="6"/>
      <c r="G7" s="44"/>
      <c r="H7" t="s">
        <v>257</v>
      </c>
    </row>
    <row r="8" spans="1:9" x14ac:dyDescent="0.25">
      <c r="A8" s="66" t="s">
        <v>14</v>
      </c>
      <c r="B8" s="5"/>
      <c r="C8" s="44" t="s">
        <v>170</v>
      </c>
      <c r="D8" s="5" t="s">
        <v>34</v>
      </c>
      <c r="E8" s="6" t="s">
        <v>35</v>
      </c>
      <c r="F8" s="6"/>
      <c r="G8" s="44"/>
      <c r="H8" t="s">
        <v>251</v>
      </c>
    </row>
    <row r="9" spans="1:9" x14ac:dyDescent="0.25">
      <c r="A9" s="66" t="s">
        <v>5</v>
      </c>
      <c r="B9" s="5"/>
      <c r="C9" s="44" t="s">
        <v>162</v>
      </c>
      <c r="D9" s="5" t="s">
        <v>36</v>
      </c>
      <c r="E9" s="6" t="s">
        <v>37</v>
      </c>
      <c r="F9" s="6"/>
      <c r="G9" s="44"/>
      <c r="H9" t="s">
        <v>258</v>
      </c>
    </row>
    <row r="10" spans="1:9" x14ac:dyDescent="0.25">
      <c r="A10" s="66" t="s">
        <v>10</v>
      </c>
      <c r="B10" s="5"/>
      <c r="C10" s="44" t="s">
        <v>167</v>
      </c>
      <c r="D10" s="5" t="s">
        <v>38</v>
      </c>
      <c r="E10" s="6" t="s">
        <v>39</v>
      </c>
      <c r="F10" s="6"/>
      <c r="G10" s="44"/>
      <c r="H10" t="s">
        <v>259</v>
      </c>
    </row>
    <row r="11" spans="1:9" x14ac:dyDescent="0.25">
      <c r="A11" s="66" t="s">
        <v>8</v>
      </c>
      <c r="B11" s="5"/>
      <c r="C11" s="44" t="s">
        <v>165</v>
      </c>
      <c r="D11" s="5" t="s">
        <v>40</v>
      </c>
      <c r="E11" s="6" t="s">
        <v>41</v>
      </c>
      <c r="F11" s="6"/>
      <c r="G11" s="44"/>
      <c r="H11" t="s">
        <v>260</v>
      </c>
    </row>
    <row r="12" spans="1:9" x14ac:dyDescent="0.25">
      <c r="A12" s="66" t="s">
        <v>4</v>
      </c>
      <c r="B12" s="5"/>
      <c r="C12" s="44" t="s">
        <v>161</v>
      </c>
      <c r="D12" s="5" t="s">
        <v>42</v>
      </c>
      <c r="E12" s="6" t="s">
        <v>43</v>
      </c>
      <c r="F12" s="6"/>
      <c r="G12" s="44"/>
      <c r="H12" t="s">
        <v>261</v>
      </c>
    </row>
    <row r="13" spans="1:9" x14ac:dyDescent="0.25">
      <c r="A13" s="66" t="s">
        <v>13</v>
      </c>
      <c r="B13" s="5"/>
      <c r="C13" s="44" t="s">
        <v>169</v>
      </c>
      <c r="D13" s="5" t="s">
        <v>44</v>
      </c>
      <c r="E13" s="6" t="s">
        <v>45</v>
      </c>
      <c r="F13" s="6"/>
      <c r="G13" s="44"/>
      <c r="H13" t="s">
        <v>262</v>
      </c>
    </row>
    <row r="14" spans="1:9" x14ac:dyDescent="0.25">
      <c r="A14" s="66" t="s">
        <v>3</v>
      </c>
      <c r="B14" s="5"/>
      <c r="C14" s="44" t="s">
        <v>160</v>
      </c>
      <c r="D14" s="5" t="s">
        <v>46</v>
      </c>
      <c r="E14" s="6" t="s">
        <v>47</v>
      </c>
      <c r="F14" s="6"/>
      <c r="G14" s="44"/>
      <c r="H14" t="s">
        <v>263</v>
      </c>
    </row>
    <row r="15" spans="1:9" x14ac:dyDescent="0.25">
      <c r="A15" s="66" t="s">
        <v>1</v>
      </c>
      <c r="B15" s="5" t="s">
        <v>18</v>
      </c>
      <c r="C15" s="44" t="s">
        <v>159</v>
      </c>
      <c r="D15" s="5" t="s">
        <v>48</v>
      </c>
      <c r="E15" s="6" t="s">
        <v>49</v>
      </c>
      <c r="F15" s="6"/>
      <c r="G15" s="44"/>
      <c r="H15" t="s">
        <v>264</v>
      </c>
    </row>
    <row r="16" spans="1:9" x14ac:dyDescent="0.25">
      <c r="A16" s="66" t="s">
        <v>7</v>
      </c>
      <c r="B16" s="5"/>
      <c r="C16" s="44" t="s">
        <v>164</v>
      </c>
      <c r="D16" s="5" t="s">
        <v>50</v>
      </c>
      <c r="E16" s="6" t="s">
        <v>51</v>
      </c>
      <c r="F16" s="6"/>
      <c r="G16" s="44"/>
      <c r="H16" t="s">
        <v>265</v>
      </c>
    </row>
    <row r="17" spans="1:9" x14ac:dyDescent="0.25">
      <c r="A17" s="66" t="s">
        <v>2</v>
      </c>
      <c r="B17" s="5" t="s">
        <v>56</v>
      </c>
      <c r="C17" s="44" t="s">
        <v>2</v>
      </c>
      <c r="D17" s="5" t="s">
        <v>52</v>
      </c>
      <c r="E17" s="6" t="s">
        <v>53</v>
      </c>
      <c r="F17" s="6"/>
      <c r="G17" s="44"/>
      <c r="H17" t="s">
        <v>266</v>
      </c>
    </row>
    <row r="18" spans="1:9" x14ac:dyDescent="0.25">
      <c r="A18" s="66" t="s">
        <v>11</v>
      </c>
      <c r="B18" s="5"/>
      <c r="C18" s="44" t="s">
        <v>11</v>
      </c>
      <c r="D18" s="5" t="s">
        <v>54</v>
      </c>
      <c r="E18" s="6" t="s">
        <v>55</v>
      </c>
      <c r="F18" s="6"/>
      <c r="G18" s="44"/>
      <c r="H18" t="s">
        <v>267</v>
      </c>
    </row>
    <row r="19" spans="1:9" x14ac:dyDescent="0.25">
      <c r="A19" s="66"/>
      <c r="B19" s="5"/>
      <c r="C19" s="44"/>
      <c r="D19" s="5"/>
      <c r="E19" s="6"/>
      <c r="F19" s="6"/>
      <c r="G19" s="44"/>
      <c r="H19" s="116" t="s">
        <v>214</v>
      </c>
      <c r="I19" s="117"/>
    </row>
  </sheetData>
  <pageMargins left="0.7" right="0.7" top="0.75" bottom="0.75" header="0.3" footer="0.3"/>
  <pageSetup paperSize="9"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6C3E1-10C7-40C0-9D52-D87EBBFA4DD0}">
  <sheetPr codeName="Sheet2"/>
  <dimension ref="B2:F16"/>
  <sheetViews>
    <sheetView showGridLines="0" tabSelected="1" zoomScale="88" zoomScaleNormal="115" workbookViewId="0">
      <selection activeCell="G12" sqref="G12"/>
    </sheetView>
  </sheetViews>
  <sheetFormatPr defaultRowHeight="15" x14ac:dyDescent="0.25"/>
  <cols>
    <col min="2" max="2" width="18.140625" bestFit="1" customWidth="1"/>
    <col min="3" max="3" width="15.42578125" bestFit="1" customWidth="1"/>
    <col min="4" max="4" width="19.28515625" customWidth="1"/>
    <col min="5" max="5" width="56.28515625" customWidth="1"/>
    <col min="6" max="6" width="51.5703125" bestFit="1" customWidth="1"/>
    <col min="7" max="7" width="12.5703125" bestFit="1" customWidth="1"/>
  </cols>
  <sheetData>
    <row r="2" spans="2:6" x14ac:dyDescent="0.25">
      <c r="B2" t="s">
        <v>115</v>
      </c>
      <c r="C2" t="s">
        <v>139</v>
      </c>
    </row>
    <row r="3" spans="2:6" x14ac:dyDescent="0.25">
      <c r="B3" t="s">
        <v>134</v>
      </c>
      <c r="C3" t="s">
        <v>131</v>
      </c>
    </row>
    <row r="4" spans="2:6" x14ac:dyDescent="0.25">
      <c r="B4" t="s">
        <v>132</v>
      </c>
      <c r="C4" t="s">
        <v>133</v>
      </c>
    </row>
    <row r="6" spans="2:6" x14ac:dyDescent="0.25">
      <c r="B6" t="s">
        <v>111</v>
      </c>
      <c r="C6" t="s">
        <v>116</v>
      </c>
      <c r="D6" t="s">
        <v>114</v>
      </c>
      <c r="E6" t="s">
        <v>112</v>
      </c>
      <c r="F6" t="s">
        <v>136</v>
      </c>
    </row>
    <row r="7" spans="2:6" x14ac:dyDescent="0.25">
      <c r="B7" t="s">
        <v>69</v>
      </c>
      <c r="C7" t="s">
        <v>138</v>
      </c>
      <c r="D7" s="41" t="s">
        <v>121</v>
      </c>
      <c r="E7" t="s">
        <v>291</v>
      </c>
      <c r="F7" t="s">
        <v>180</v>
      </c>
    </row>
    <row r="8" spans="2:6" x14ac:dyDescent="0.25">
      <c r="B8" t="s">
        <v>72</v>
      </c>
      <c r="C8" t="s">
        <v>117</v>
      </c>
      <c r="D8" s="41">
        <v>1224</v>
      </c>
      <c r="E8" t="s">
        <v>292</v>
      </c>
      <c r="F8" t="s">
        <v>197</v>
      </c>
    </row>
    <row r="9" spans="2:6" x14ac:dyDescent="0.25">
      <c r="B9" t="s">
        <v>113</v>
      </c>
      <c r="C9" t="s">
        <v>118</v>
      </c>
      <c r="D9" s="41">
        <v>1224</v>
      </c>
      <c r="E9" t="s">
        <v>293</v>
      </c>
      <c r="F9" t="s">
        <v>137</v>
      </c>
    </row>
    <row r="10" spans="2:6" x14ac:dyDescent="0.25">
      <c r="B10" t="s">
        <v>157</v>
      </c>
      <c r="C10" t="s">
        <v>157</v>
      </c>
      <c r="D10" s="41">
        <v>1224</v>
      </c>
      <c r="E10" t="s">
        <v>294</v>
      </c>
    </row>
    <row r="16" spans="2:6" ht="409.5" x14ac:dyDescent="0.25">
      <c r="D16" s="1" t="s">
        <v>176</v>
      </c>
      <c r="E16" t="s">
        <v>179</v>
      </c>
    </row>
  </sheetData>
  <pageMargins left="0.7" right="0.7" top="0.75" bottom="0.75" header="0.3" footer="0.3"/>
  <pageSetup paperSize="9" orientation="portrait" verticalDpi="0"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999CB52E-26F4-47F7-B29D-5F8F1CBEFAA3}">
          <x14:formula1>
            <xm:f>order!$B$3:$B$14</xm:f>
          </x14:formula1>
          <xm:sqref>D7:D10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74D83-A805-4B1E-A263-BEEAF641FE0C}">
  <sheetPr codeName="Sheet3"/>
  <dimension ref="A2:S21"/>
  <sheetViews>
    <sheetView showGridLines="0" zoomScaleNormal="100" workbookViewId="0">
      <selection activeCell="A20" sqref="A20"/>
    </sheetView>
  </sheetViews>
  <sheetFormatPr defaultRowHeight="15" x14ac:dyDescent="0.25"/>
  <sheetData>
    <row r="2" spans="2:4" x14ac:dyDescent="0.25">
      <c r="B2" t="s">
        <v>114</v>
      </c>
      <c r="D2" t="s">
        <v>186</v>
      </c>
    </row>
    <row r="3" spans="2:4" x14ac:dyDescent="0.25">
      <c r="B3" t="s">
        <v>119</v>
      </c>
      <c r="D3" t="s">
        <v>187</v>
      </c>
    </row>
    <row r="4" spans="2:4" x14ac:dyDescent="0.25">
      <c r="B4" t="s">
        <v>120</v>
      </c>
      <c r="D4" t="s">
        <v>188</v>
      </c>
    </row>
    <row r="5" spans="2:4" x14ac:dyDescent="0.25">
      <c r="B5" t="s">
        <v>121</v>
      </c>
    </row>
    <row r="6" spans="2:4" x14ac:dyDescent="0.25">
      <c r="B6" t="s">
        <v>122</v>
      </c>
    </row>
    <row r="7" spans="2:4" x14ac:dyDescent="0.25">
      <c r="B7" t="s">
        <v>123</v>
      </c>
    </row>
    <row r="8" spans="2:4" x14ac:dyDescent="0.25">
      <c r="B8" t="s">
        <v>124</v>
      </c>
    </row>
    <row r="9" spans="2:4" x14ac:dyDescent="0.25">
      <c r="B9" t="s">
        <v>125</v>
      </c>
    </row>
    <row r="10" spans="2:4" x14ac:dyDescent="0.25">
      <c r="B10" t="s">
        <v>126</v>
      </c>
    </row>
    <row r="11" spans="2:4" x14ac:dyDescent="0.25">
      <c r="B11" t="s">
        <v>127</v>
      </c>
    </row>
    <row r="12" spans="2:4" x14ac:dyDescent="0.25">
      <c r="B12" t="s">
        <v>128</v>
      </c>
    </row>
    <row r="13" spans="2:4" x14ac:dyDescent="0.25">
      <c r="B13" t="s">
        <v>130</v>
      </c>
    </row>
    <row r="14" spans="2:4" x14ac:dyDescent="0.25">
      <c r="B14" t="s">
        <v>129</v>
      </c>
    </row>
    <row r="18" spans="1:19" s="63" customFormat="1" x14ac:dyDescent="0.25">
      <c r="A18" s="63" t="s">
        <v>189</v>
      </c>
      <c r="B18" s="64" t="s">
        <v>67</v>
      </c>
      <c r="C18" s="64" t="s">
        <v>73</v>
      </c>
      <c r="D18" s="64" t="s">
        <v>76</v>
      </c>
      <c r="E18" s="64" t="s">
        <v>78</v>
      </c>
      <c r="F18" s="64" t="s">
        <v>82</v>
      </c>
      <c r="G18" s="64" t="s">
        <v>84</v>
      </c>
      <c r="H18" s="64" t="s">
        <v>85</v>
      </c>
      <c r="I18" s="64" t="s">
        <v>88</v>
      </c>
      <c r="J18" s="64" t="s">
        <v>90</v>
      </c>
      <c r="K18" s="64" t="s">
        <v>93</v>
      </c>
      <c r="L18" s="64" t="s">
        <v>96</v>
      </c>
      <c r="M18" s="64" t="s">
        <v>98</v>
      </c>
      <c r="N18" s="64" t="s">
        <v>104</v>
      </c>
      <c r="O18" s="64" t="s">
        <v>105</v>
      </c>
      <c r="P18" s="64" t="s">
        <v>106</v>
      </c>
      <c r="Q18" s="64" t="s">
        <v>107</v>
      </c>
      <c r="R18" s="64" t="s">
        <v>109</v>
      </c>
      <c r="S18" s="64" t="s">
        <v>110</v>
      </c>
    </row>
    <row r="19" spans="1:19" s="61" customFormat="1" x14ac:dyDescent="0.25">
      <c r="A19" s="61" t="s">
        <v>190</v>
      </c>
      <c r="B19" s="61">
        <v>100</v>
      </c>
      <c r="C19" s="61">
        <v>100</v>
      </c>
      <c r="D19" s="61">
        <v>100</v>
      </c>
      <c r="E19" s="61">
        <v>100</v>
      </c>
      <c r="F19" s="61">
        <v>100</v>
      </c>
      <c r="G19" s="61">
        <v>100</v>
      </c>
      <c r="H19" s="61">
        <v>100</v>
      </c>
      <c r="I19" s="61">
        <v>0</v>
      </c>
      <c r="J19" s="61">
        <v>0</v>
      </c>
      <c r="K19" s="61">
        <v>0</v>
      </c>
      <c r="L19" s="61">
        <v>0</v>
      </c>
      <c r="M19" s="61">
        <v>0</v>
      </c>
      <c r="N19" s="61">
        <v>0</v>
      </c>
      <c r="O19" s="61">
        <v>0</v>
      </c>
      <c r="P19" s="61">
        <v>0</v>
      </c>
      <c r="Q19" s="61">
        <v>0</v>
      </c>
      <c r="R19" s="61">
        <v>0</v>
      </c>
      <c r="S19" s="61">
        <v>0</v>
      </c>
    </row>
    <row r="20" spans="1:19" s="61" customFormat="1" x14ac:dyDescent="0.25">
      <c r="A20" s="61" t="s">
        <v>191</v>
      </c>
      <c r="B20" s="61">
        <v>0</v>
      </c>
      <c r="C20" s="61">
        <v>0</v>
      </c>
      <c r="D20" s="61">
        <v>0</v>
      </c>
      <c r="E20" s="61">
        <v>0</v>
      </c>
      <c r="F20" s="61">
        <v>0</v>
      </c>
      <c r="G20" s="61">
        <v>0</v>
      </c>
      <c r="H20" s="61">
        <v>0</v>
      </c>
      <c r="I20" s="61">
        <v>100</v>
      </c>
      <c r="J20" s="61">
        <v>100</v>
      </c>
      <c r="K20" s="61">
        <v>100</v>
      </c>
      <c r="L20" s="61">
        <v>100</v>
      </c>
      <c r="M20" s="61">
        <v>100</v>
      </c>
      <c r="N20" s="61">
        <v>0</v>
      </c>
      <c r="O20" s="61">
        <v>0</v>
      </c>
      <c r="P20" s="61">
        <v>0</v>
      </c>
      <c r="Q20" s="61">
        <v>0</v>
      </c>
      <c r="R20" s="61">
        <v>0</v>
      </c>
      <c r="S20" s="61">
        <v>0</v>
      </c>
    </row>
    <row r="21" spans="1:19" s="61" customFormat="1" x14ac:dyDescent="0.25">
      <c r="A21" s="61" t="s">
        <v>192</v>
      </c>
      <c r="B21" s="61">
        <v>0</v>
      </c>
      <c r="C21" s="61">
        <v>0</v>
      </c>
      <c r="D21" s="61">
        <v>0</v>
      </c>
      <c r="E21" s="61">
        <v>0</v>
      </c>
      <c r="F21" s="61">
        <v>0</v>
      </c>
      <c r="G21" s="61">
        <v>0</v>
      </c>
      <c r="H21" s="61">
        <v>0</v>
      </c>
      <c r="I21" s="61">
        <v>0</v>
      </c>
      <c r="J21" s="61">
        <v>0</v>
      </c>
      <c r="K21" s="61">
        <v>0</v>
      </c>
      <c r="L21" s="61">
        <v>0</v>
      </c>
      <c r="M21" s="61">
        <v>0</v>
      </c>
      <c r="N21" s="61">
        <v>100</v>
      </c>
      <c r="O21" s="61">
        <v>100</v>
      </c>
      <c r="P21" s="61">
        <v>100</v>
      </c>
      <c r="Q21" s="61">
        <v>100</v>
      </c>
      <c r="R21" s="61">
        <v>100</v>
      </c>
      <c r="S21" s="61">
        <v>100</v>
      </c>
    </row>
  </sheetData>
  <pageMargins left="0.7" right="0.7" top="0.75" bottom="0.75" header="0.3" footer="0.3"/>
  <pageSetup paperSize="9" orientation="portrait" verticalDpi="0"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6E868-5B45-49BA-A1A4-A600DED8F640}">
  <sheetPr codeName="Sheet7"/>
  <dimension ref="A1:V19"/>
  <sheetViews>
    <sheetView showGridLines="0" zoomScale="85" zoomScaleNormal="85" workbookViewId="0">
      <selection activeCell="R11" sqref="R11"/>
    </sheetView>
  </sheetViews>
  <sheetFormatPr defaultRowHeight="15" x14ac:dyDescent="0.25"/>
  <cols>
    <col min="2" max="2" width="5.140625" customWidth="1"/>
    <col min="3" max="3" width="4.140625" customWidth="1"/>
    <col min="4" max="4" width="13.7109375" bestFit="1" customWidth="1"/>
    <col min="5" max="5" width="29.85546875" bestFit="1" customWidth="1"/>
    <col min="6" max="6" width="9" customWidth="1"/>
    <col min="7" max="7" width="26" bestFit="1" customWidth="1"/>
    <col min="8" max="8" width="22.85546875" bestFit="1" customWidth="1"/>
    <col min="9" max="9" width="46.5703125" bestFit="1" customWidth="1"/>
    <col min="10" max="10" width="46.5703125" customWidth="1"/>
    <col min="11" max="11" width="19.5703125" bestFit="1" customWidth="1"/>
    <col min="12" max="12" width="9.7109375" customWidth="1"/>
    <col min="15" max="15" width="4.85546875" hidden="1" customWidth="1"/>
    <col min="16" max="16" width="3.5703125" hidden="1" customWidth="1"/>
    <col min="17" max="17" width="13.7109375" hidden="1" customWidth="1"/>
    <col min="18" max="18" width="29.85546875" bestFit="1" customWidth="1"/>
    <col min="19" max="19" width="20" hidden="1" customWidth="1"/>
    <col min="20" max="20" width="26" bestFit="1" customWidth="1"/>
    <col min="21" max="21" width="19.7109375" bestFit="1" customWidth="1"/>
    <col min="22" max="22" width="7.5703125" bestFit="1" customWidth="1"/>
  </cols>
  <sheetData>
    <row r="1" spans="1:22" ht="15.75" thickBot="1" x14ac:dyDescent="0.3">
      <c r="A1" t="s">
        <v>179</v>
      </c>
      <c r="B1" s="59" t="s">
        <v>57</v>
      </c>
      <c r="C1" s="59" t="s">
        <v>58</v>
      </c>
      <c r="D1" s="59" t="s">
        <v>59</v>
      </c>
      <c r="E1" s="60" t="s">
        <v>60</v>
      </c>
      <c r="F1" s="59" t="s">
        <v>61</v>
      </c>
      <c r="G1" s="59" t="s">
        <v>62</v>
      </c>
      <c r="H1" s="59" t="s">
        <v>135</v>
      </c>
      <c r="I1" s="59" t="s">
        <v>140</v>
      </c>
      <c r="J1" s="59" t="s">
        <v>186</v>
      </c>
      <c r="K1" s="59" t="s">
        <v>63</v>
      </c>
      <c r="L1" s="59" t="s">
        <v>64</v>
      </c>
      <c r="O1" s="8" t="s">
        <v>57</v>
      </c>
      <c r="P1" s="9" t="s">
        <v>58</v>
      </c>
      <c r="Q1" s="9" t="s">
        <v>59</v>
      </c>
      <c r="R1" s="8" t="s">
        <v>60</v>
      </c>
      <c r="S1" s="9" t="s">
        <v>61</v>
      </c>
      <c r="T1" s="9" t="s">
        <v>62</v>
      </c>
      <c r="U1" s="9" t="s">
        <v>63</v>
      </c>
      <c r="V1" s="10" t="s">
        <v>64</v>
      </c>
    </row>
    <row r="2" spans="1:22" ht="16.5" x14ac:dyDescent="0.25">
      <c r="B2" s="53">
        <v>0.45</v>
      </c>
      <c r="C2" s="88" t="s">
        <v>65</v>
      </c>
      <c r="D2" s="96" t="s">
        <v>66</v>
      </c>
      <c r="E2" s="23" t="s">
        <v>67</v>
      </c>
      <c r="F2" s="96" t="s">
        <v>68</v>
      </c>
      <c r="G2" s="97" t="s">
        <v>69</v>
      </c>
      <c r="H2" s="97" t="s">
        <v>141</v>
      </c>
      <c r="I2" s="97" t="s">
        <v>67</v>
      </c>
      <c r="J2" s="97" t="s">
        <v>187</v>
      </c>
      <c r="K2" s="96" t="s">
        <v>70</v>
      </c>
      <c r="L2" s="98">
        <f t="shared" ref="L2:L7" si="0">$B$2/COUNTA($F$2:$F$8)</f>
        <v>6.4285714285714293E-2</v>
      </c>
      <c r="O2" s="149">
        <v>0.45</v>
      </c>
      <c r="P2" s="151" t="s">
        <v>65</v>
      </c>
      <c r="Q2" s="11" t="s">
        <v>66</v>
      </c>
      <c r="R2" s="99" t="s">
        <v>71</v>
      </c>
      <c r="S2" s="2" t="s">
        <v>68</v>
      </c>
      <c r="T2" s="32" t="s">
        <v>72</v>
      </c>
      <c r="U2" s="2" t="s">
        <v>70</v>
      </c>
      <c r="V2" s="35">
        <f t="shared" ref="V2:V7" si="1">$B$2/COUNTA($F$2:$F$8)</f>
        <v>6.4285714285714293E-2</v>
      </c>
    </row>
    <row r="3" spans="1:22" x14ac:dyDescent="0.25">
      <c r="B3" s="53"/>
      <c r="C3" s="88"/>
      <c r="D3" s="100" t="s">
        <v>66</v>
      </c>
      <c r="E3" s="24" t="s">
        <v>73</v>
      </c>
      <c r="F3" s="100" t="s">
        <v>68</v>
      </c>
      <c r="G3" s="62" t="s">
        <v>69</v>
      </c>
      <c r="H3" s="62" t="s">
        <v>141</v>
      </c>
      <c r="I3" s="62" t="s">
        <v>73</v>
      </c>
      <c r="J3" s="62" t="s">
        <v>188</v>
      </c>
      <c r="K3" s="100" t="s">
        <v>74</v>
      </c>
      <c r="L3" s="101">
        <f t="shared" si="0"/>
        <v>6.4285714285714293E-2</v>
      </c>
      <c r="O3" s="149"/>
      <c r="P3" s="151"/>
      <c r="Q3" s="12" t="s">
        <v>66</v>
      </c>
      <c r="R3" s="99" t="s">
        <v>75</v>
      </c>
      <c r="S3" s="2" t="s">
        <v>68</v>
      </c>
      <c r="T3" s="33" t="s">
        <v>72</v>
      </c>
      <c r="U3" s="2" t="s">
        <v>74</v>
      </c>
      <c r="V3" s="36">
        <f t="shared" si="1"/>
        <v>6.4285714285714293E-2</v>
      </c>
    </row>
    <row r="4" spans="1:22" x14ac:dyDescent="0.25">
      <c r="B4" s="53"/>
      <c r="C4" s="88"/>
      <c r="D4" s="100" t="s">
        <v>66</v>
      </c>
      <c r="E4" s="24" t="s">
        <v>76</v>
      </c>
      <c r="F4" s="100" t="s">
        <v>68</v>
      </c>
      <c r="G4" s="62" t="s">
        <v>69</v>
      </c>
      <c r="H4" s="62" t="s">
        <v>142</v>
      </c>
      <c r="I4" s="62" t="s">
        <v>143</v>
      </c>
      <c r="J4" s="62" t="s">
        <v>187</v>
      </c>
      <c r="K4" s="100" t="s">
        <v>70</v>
      </c>
      <c r="L4" s="101">
        <f t="shared" si="0"/>
        <v>6.4285714285714293E-2</v>
      </c>
      <c r="O4" s="149"/>
      <c r="P4" s="151"/>
      <c r="Q4" s="12" t="s">
        <v>66</v>
      </c>
      <c r="R4" s="99" t="s">
        <v>77</v>
      </c>
      <c r="S4" s="2" t="s">
        <v>68</v>
      </c>
      <c r="T4" s="33" t="s">
        <v>72</v>
      </c>
      <c r="U4" s="2" t="s">
        <v>70</v>
      </c>
      <c r="V4" s="36">
        <f t="shared" si="1"/>
        <v>6.4285714285714293E-2</v>
      </c>
    </row>
    <row r="5" spans="1:22" ht="15" customHeight="1" x14ac:dyDescent="0.25">
      <c r="B5" s="53"/>
      <c r="C5" s="88"/>
      <c r="D5" s="100" t="s">
        <v>66</v>
      </c>
      <c r="E5" s="24" t="s">
        <v>78</v>
      </c>
      <c r="F5" s="100" t="s">
        <v>68</v>
      </c>
      <c r="G5" s="62" t="s">
        <v>69</v>
      </c>
      <c r="H5" s="62" t="s">
        <v>141</v>
      </c>
      <c r="I5" s="62" t="s">
        <v>144</v>
      </c>
      <c r="J5" s="62" t="s">
        <v>187</v>
      </c>
      <c r="K5" s="100" t="s">
        <v>70</v>
      </c>
      <c r="L5" s="101">
        <f t="shared" si="0"/>
        <v>6.4285714285714293E-2</v>
      </c>
      <c r="O5" s="149"/>
      <c r="P5" s="151"/>
      <c r="Q5" s="12" t="s">
        <v>66</v>
      </c>
      <c r="R5" s="99" t="s">
        <v>79</v>
      </c>
      <c r="S5" s="2" t="s">
        <v>80</v>
      </c>
      <c r="T5" s="33" t="s">
        <v>81</v>
      </c>
      <c r="U5" s="2" t="s">
        <v>70</v>
      </c>
      <c r="V5" s="36">
        <f t="shared" si="1"/>
        <v>6.4285714285714293E-2</v>
      </c>
    </row>
    <row r="6" spans="1:22" x14ac:dyDescent="0.25">
      <c r="B6" s="53"/>
      <c r="C6" s="88"/>
      <c r="D6" s="100" t="s">
        <v>66</v>
      </c>
      <c r="E6" s="24" t="s">
        <v>82</v>
      </c>
      <c r="F6" s="100" t="s">
        <v>68</v>
      </c>
      <c r="G6" s="62" t="s">
        <v>69</v>
      </c>
      <c r="H6" s="62" t="s">
        <v>145</v>
      </c>
      <c r="I6" s="62" t="s">
        <v>146</v>
      </c>
      <c r="J6" s="62" t="s">
        <v>187</v>
      </c>
      <c r="K6" s="100" t="s">
        <v>70</v>
      </c>
      <c r="L6" s="101">
        <f t="shared" si="0"/>
        <v>6.4285714285714293E-2</v>
      </c>
      <c r="O6" s="149"/>
      <c r="P6" s="151"/>
      <c r="Q6" s="14" t="s">
        <v>66</v>
      </c>
      <c r="R6" s="99" t="s">
        <v>82</v>
      </c>
      <c r="S6" s="2" t="s">
        <v>68</v>
      </c>
      <c r="T6" s="33" t="s">
        <v>72</v>
      </c>
      <c r="U6" s="2" t="s">
        <v>70</v>
      </c>
      <c r="V6" s="36">
        <f t="shared" si="1"/>
        <v>6.4285714285714293E-2</v>
      </c>
    </row>
    <row r="7" spans="1:22" x14ac:dyDescent="0.25">
      <c r="B7" s="53"/>
      <c r="C7" s="88"/>
      <c r="D7" s="100" t="s">
        <v>66</v>
      </c>
      <c r="E7" s="24" t="s">
        <v>84</v>
      </c>
      <c r="F7" s="100" t="s">
        <v>68</v>
      </c>
      <c r="G7" s="62" t="s">
        <v>72</v>
      </c>
      <c r="H7" s="2" t="s">
        <v>197</v>
      </c>
      <c r="I7" s="62" t="s">
        <v>183</v>
      </c>
      <c r="J7" s="62" t="s">
        <v>187</v>
      </c>
      <c r="K7" s="100" t="s">
        <v>70</v>
      </c>
      <c r="L7" s="101">
        <f t="shared" si="0"/>
        <v>6.4285714285714293E-2</v>
      </c>
      <c r="O7" s="149"/>
      <c r="P7" s="151"/>
      <c r="Q7" s="15" t="s">
        <v>66</v>
      </c>
      <c r="R7" s="99" t="s">
        <v>84</v>
      </c>
      <c r="S7" s="2" t="s">
        <v>68</v>
      </c>
      <c r="T7" s="33" t="s">
        <v>72</v>
      </c>
      <c r="U7" s="2" t="s">
        <v>70</v>
      </c>
      <c r="V7" s="36">
        <f t="shared" si="1"/>
        <v>6.4285714285714293E-2</v>
      </c>
    </row>
    <row r="8" spans="1:22" ht="15.75" thickBot="1" x14ac:dyDescent="0.3">
      <c r="B8" s="54"/>
      <c r="C8" s="89"/>
      <c r="D8" s="102" t="s">
        <v>66</v>
      </c>
      <c r="E8" s="25" t="s">
        <v>85</v>
      </c>
      <c r="F8" s="102" t="s">
        <v>68</v>
      </c>
      <c r="G8" s="103" t="s">
        <v>83</v>
      </c>
      <c r="H8" s="62" t="s">
        <v>145</v>
      </c>
      <c r="I8" s="62" t="s">
        <v>147</v>
      </c>
      <c r="J8" s="62" t="s">
        <v>187</v>
      </c>
      <c r="K8" s="102" t="s">
        <v>70</v>
      </c>
      <c r="L8" s="104">
        <f>$B$2/COUNTA($F$2:$F$8)</f>
        <v>6.4285714285714293E-2</v>
      </c>
      <c r="O8" s="150"/>
      <c r="P8" s="152"/>
      <c r="Q8" s="17" t="s">
        <v>66</v>
      </c>
      <c r="R8" s="99" t="s">
        <v>85</v>
      </c>
      <c r="S8" s="2" t="s">
        <v>68</v>
      </c>
      <c r="T8" s="33" t="s">
        <v>72</v>
      </c>
      <c r="U8" s="2" t="s">
        <v>70</v>
      </c>
      <c r="V8" s="36">
        <f>$B$2/COUNTA($F$2:$F$8)</f>
        <v>6.4285714285714293E-2</v>
      </c>
    </row>
    <row r="9" spans="1:22" ht="16.5" x14ac:dyDescent="0.25">
      <c r="B9" s="55">
        <v>0.3</v>
      </c>
      <c r="C9" s="91" t="s">
        <v>86</v>
      </c>
      <c r="D9" s="96" t="s">
        <v>87</v>
      </c>
      <c r="E9" s="23" t="s">
        <v>88</v>
      </c>
      <c r="F9" s="96" t="s">
        <v>68</v>
      </c>
      <c r="G9" s="97" t="s">
        <v>69</v>
      </c>
      <c r="H9" s="97" t="s">
        <v>137</v>
      </c>
      <c r="I9" s="97" t="s">
        <v>154</v>
      </c>
      <c r="J9" s="97" t="s">
        <v>187</v>
      </c>
      <c r="K9" s="96" t="s">
        <v>70</v>
      </c>
      <c r="L9" s="101">
        <f>$B$9/COUNTA($F$9:$F$13)</f>
        <v>0.06</v>
      </c>
      <c r="O9" s="153">
        <v>0.3</v>
      </c>
      <c r="P9" s="154" t="s">
        <v>86</v>
      </c>
      <c r="Q9" s="11" t="s">
        <v>87</v>
      </c>
      <c r="R9" s="99" t="s">
        <v>89</v>
      </c>
      <c r="S9" s="2" t="s">
        <v>68</v>
      </c>
      <c r="T9" s="33" t="s">
        <v>81</v>
      </c>
      <c r="U9" s="2" t="s">
        <v>70</v>
      </c>
      <c r="V9" s="36">
        <f>$B$9/COUNTA($F$9:$F$13)</f>
        <v>0.06</v>
      </c>
    </row>
    <row r="10" spans="1:22" x14ac:dyDescent="0.25">
      <c r="B10" s="53"/>
      <c r="C10" s="92"/>
      <c r="D10" s="100" t="s">
        <v>87</v>
      </c>
      <c r="E10" s="24" t="s">
        <v>90</v>
      </c>
      <c r="F10" s="100" t="s">
        <v>68</v>
      </c>
      <c r="G10" s="62" t="s">
        <v>91</v>
      </c>
      <c r="H10" s="62" t="s">
        <v>141</v>
      </c>
      <c r="I10" s="62" t="s">
        <v>90</v>
      </c>
      <c r="J10" s="62" t="s">
        <v>187</v>
      </c>
      <c r="K10" s="100" t="s">
        <v>70</v>
      </c>
      <c r="L10" s="101">
        <f>$B$9/COUNTA($F$9:$F$13)</f>
        <v>0.06</v>
      </c>
      <c r="O10" s="149"/>
      <c r="P10" s="155"/>
      <c r="Q10" s="15" t="s">
        <v>87</v>
      </c>
      <c r="R10" s="99" t="s">
        <v>92</v>
      </c>
      <c r="S10" s="2" t="s">
        <v>68</v>
      </c>
      <c r="T10" s="33" t="s">
        <v>81</v>
      </c>
      <c r="U10" s="2" t="s">
        <v>70</v>
      </c>
      <c r="V10" s="36">
        <f>$B$9/COUNTA($F$9:$F$13)</f>
        <v>0.06</v>
      </c>
    </row>
    <row r="11" spans="1:22" x14ac:dyDescent="0.25">
      <c r="B11" s="53"/>
      <c r="C11" s="92"/>
      <c r="D11" s="100" t="s">
        <v>87</v>
      </c>
      <c r="E11" s="24" t="s">
        <v>93</v>
      </c>
      <c r="F11" s="100" t="s">
        <v>68</v>
      </c>
      <c r="G11" s="62" t="s">
        <v>69</v>
      </c>
      <c r="H11" s="62" t="s">
        <v>145</v>
      </c>
      <c r="I11" s="62" t="s">
        <v>148</v>
      </c>
      <c r="J11" s="62" t="s">
        <v>187</v>
      </c>
      <c r="K11" s="100" t="s">
        <v>94</v>
      </c>
      <c r="L11" s="101">
        <f>$B$9/COUNTA($F$9:$F$13)</f>
        <v>0.06</v>
      </c>
      <c r="O11" s="149"/>
      <c r="P11" s="155"/>
      <c r="Q11" s="15" t="s">
        <v>87</v>
      </c>
      <c r="R11" s="99" t="s">
        <v>95</v>
      </c>
      <c r="S11" s="2" t="s">
        <v>68</v>
      </c>
      <c r="T11" s="33" t="s">
        <v>81</v>
      </c>
      <c r="U11" s="2" t="s">
        <v>94</v>
      </c>
      <c r="V11" s="36">
        <f>$B$9/COUNTA($F$9:$F$13)</f>
        <v>0.06</v>
      </c>
    </row>
    <row r="12" spans="1:22" ht="15" customHeight="1" x14ac:dyDescent="0.25">
      <c r="B12" s="53"/>
      <c r="C12" s="92"/>
      <c r="D12" s="100" t="s">
        <v>87</v>
      </c>
      <c r="E12" s="24" t="s">
        <v>96</v>
      </c>
      <c r="F12" s="100" t="s">
        <v>68</v>
      </c>
      <c r="G12" s="62" t="s">
        <v>69</v>
      </c>
      <c r="H12" s="62" t="s">
        <v>145</v>
      </c>
      <c r="I12" s="62" t="s">
        <v>149</v>
      </c>
      <c r="J12" s="62" t="s">
        <v>187</v>
      </c>
      <c r="K12" s="100" t="s">
        <v>97</v>
      </c>
      <c r="L12" s="101">
        <f>$B$9/COUNTA($F$9:$F$13)</f>
        <v>0.06</v>
      </c>
      <c r="O12" s="149"/>
      <c r="P12" s="155"/>
      <c r="Q12" s="12" t="s">
        <v>87</v>
      </c>
      <c r="R12" s="99" t="s">
        <v>96</v>
      </c>
      <c r="S12" s="2" t="s">
        <v>68</v>
      </c>
      <c r="T12" s="33" t="s">
        <v>69</v>
      </c>
      <c r="U12" s="2" t="s">
        <v>97</v>
      </c>
      <c r="V12" s="36">
        <f>$B$9/COUNTA($F$9:$F$13)</f>
        <v>0.06</v>
      </c>
    </row>
    <row r="13" spans="1:22" ht="30.75" thickBot="1" x14ac:dyDescent="0.3">
      <c r="B13" s="53"/>
      <c r="C13" s="92"/>
      <c r="D13" s="100" t="s">
        <v>87</v>
      </c>
      <c r="E13" s="24" t="s">
        <v>98</v>
      </c>
      <c r="F13" s="100" t="s">
        <v>68</v>
      </c>
      <c r="G13" s="62" t="s">
        <v>69</v>
      </c>
      <c r="H13" s="62" t="s">
        <v>157</v>
      </c>
      <c r="I13" s="105" t="s">
        <v>181</v>
      </c>
      <c r="J13" s="62" t="s">
        <v>187</v>
      </c>
      <c r="K13" s="100"/>
      <c r="L13" s="101">
        <f>$B$9/COUNTA($F$9:$F$13)</f>
        <v>0.06</v>
      </c>
      <c r="O13" s="149"/>
      <c r="P13" s="155"/>
      <c r="Q13" s="12" t="s">
        <v>87</v>
      </c>
      <c r="R13" s="99" t="s">
        <v>98</v>
      </c>
      <c r="S13" s="2" t="s">
        <v>68</v>
      </c>
      <c r="T13" s="33" t="s">
        <v>69</v>
      </c>
      <c r="U13" s="2"/>
      <c r="V13" s="36">
        <f>$B$9/COUNTA($F$9:$F$13)</f>
        <v>0.06</v>
      </c>
    </row>
    <row r="14" spans="1:22" ht="16.5" x14ac:dyDescent="0.25">
      <c r="B14" s="90">
        <v>0.25</v>
      </c>
      <c r="C14" s="93" t="s">
        <v>102</v>
      </c>
      <c r="D14" s="96" t="s">
        <v>103</v>
      </c>
      <c r="E14" s="23" t="s">
        <v>104</v>
      </c>
      <c r="F14" s="96" t="s">
        <v>68</v>
      </c>
      <c r="G14" s="97" t="s">
        <v>69</v>
      </c>
      <c r="H14" s="97" t="s">
        <v>145</v>
      </c>
      <c r="I14" s="97" t="s">
        <v>150</v>
      </c>
      <c r="J14" s="97" t="s">
        <v>188</v>
      </c>
      <c r="K14" s="96" t="s">
        <v>97</v>
      </c>
      <c r="L14" s="106">
        <f>$B$14/COUNTA($D$14:$D$19)</f>
        <v>4.1666666666666664E-2</v>
      </c>
      <c r="O14" s="153">
        <v>0.25</v>
      </c>
      <c r="P14" s="156" t="s">
        <v>102</v>
      </c>
      <c r="Q14" s="13" t="s">
        <v>103</v>
      </c>
      <c r="R14" s="99" t="s">
        <v>104</v>
      </c>
      <c r="S14" s="2" t="s">
        <v>68</v>
      </c>
      <c r="T14" s="33" t="s">
        <v>81</v>
      </c>
      <c r="U14" s="2" t="s">
        <v>97</v>
      </c>
      <c r="V14" s="36">
        <f>$B$14/COUNTA($D$14:$D$19)</f>
        <v>4.1666666666666664E-2</v>
      </c>
    </row>
    <row r="15" spans="1:22" x14ac:dyDescent="0.25">
      <c r="B15" s="86"/>
      <c r="C15" s="94"/>
      <c r="D15" s="100" t="s">
        <v>103</v>
      </c>
      <c r="E15" s="24" t="s">
        <v>105</v>
      </c>
      <c r="F15" s="100" t="s">
        <v>68</v>
      </c>
      <c r="G15" s="62" t="s">
        <v>81</v>
      </c>
      <c r="H15" s="62" t="s">
        <v>184</v>
      </c>
      <c r="I15" s="2" t="s">
        <v>151</v>
      </c>
      <c r="J15" s="62" t="s">
        <v>187</v>
      </c>
      <c r="K15" s="100"/>
      <c r="L15" s="107">
        <f t="shared" ref="L15:L19" si="2">$B$14/COUNTA($D$14:$D$19)</f>
        <v>4.1666666666666664E-2</v>
      </c>
      <c r="O15" s="149"/>
      <c r="P15" s="157"/>
      <c r="Q15" s="19" t="s">
        <v>103</v>
      </c>
      <c r="R15" s="99" t="s">
        <v>105</v>
      </c>
      <c r="S15" s="2" t="s">
        <v>68</v>
      </c>
      <c r="T15" s="33" t="s">
        <v>81</v>
      </c>
      <c r="U15" s="2"/>
      <c r="V15" s="36">
        <f t="shared" ref="V15:V19" si="3">$B$14/COUNTA($D$14:$D$19)</f>
        <v>4.1666666666666664E-2</v>
      </c>
    </row>
    <row r="16" spans="1:22" x14ac:dyDescent="0.25">
      <c r="B16" s="86"/>
      <c r="C16" s="94"/>
      <c r="D16" s="100" t="s">
        <v>103</v>
      </c>
      <c r="E16" s="24" t="s">
        <v>106</v>
      </c>
      <c r="F16" s="100" t="s">
        <v>68</v>
      </c>
      <c r="G16" s="62" t="s">
        <v>72</v>
      </c>
      <c r="H16" s="2" t="s">
        <v>197</v>
      </c>
      <c r="I16" s="62" t="s">
        <v>182</v>
      </c>
      <c r="J16" s="62" t="s">
        <v>187</v>
      </c>
      <c r="K16" s="100"/>
      <c r="L16" s="107">
        <f t="shared" si="2"/>
        <v>4.1666666666666664E-2</v>
      </c>
      <c r="O16" s="149"/>
      <c r="P16" s="157"/>
      <c r="Q16" s="16" t="s">
        <v>103</v>
      </c>
      <c r="R16" s="99" t="s">
        <v>106</v>
      </c>
      <c r="S16" s="2" t="s">
        <v>68</v>
      </c>
      <c r="T16" s="33" t="s">
        <v>72</v>
      </c>
      <c r="U16" s="2"/>
      <c r="V16" s="36">
        <f t="shared" si="3"/>
        <v>4.1666666666666664E-2</v>
      </c>
    </row>
    <row r="17" spans="2:22" ht="15" customHeight="1" x14ac:dyDescent="0.25">
      <c r="B17" s="86"/>
      <c r="C17" s="94"/>
      <c r="D17" s="100" t="s">
        <v>103</v>
      </c>
      <c r="E17" s="24" t="s">
        <v>107</v>
      </c>
      <c r="F17" s="100" t="s">
        <v>68</v>
      </c>
      <c r="G17" s="62" t="s">
        <v>69</v>
      </c>
      <c r="H17" s="62" t="s">
        <v>145</v>
      </c>
      <c r="I17" s="62" t="s">
        <v>152</v>
      </c>
      <c r="J17" s="62" t="s">
        <v>187</v>
      </c>
      <c r="K17" s="100" t="s">
        <v>70</v>
      </c>
      <c r="L17" s="107">
        <f t="shared" si="2"/>
        <v>4.1666666666666664E-2</v>
      </c>
      <c r="O17" s="149"/>
      <c r="P17" s="157"/>
      <c r="Q17" s="13" t="s">
        <v>103</v>
      </c>
      <c r="R17" s="99" t="s">
        <v>108</v>
      </c>
      <c r="S17" s="2" t="s">
        <v>68</v>
      </c>
      <c r="T17" s="33" t="s">
        <v>69</v>
      </c>
      <c r="U17" s="2" t="s">
        <v>70</v>
      </c>
      <c r="V17" s="36">
        <f t="shared" si="3"/>
        <v>4.1666666666666664E-2</v>
      </c>
    </row>
    <row r="18" spans="2:22" x14ac:dyDescent="0.25">
      <c r="B18" s="86"/>
      <c r="C18" s="94"/>
      <c r="D18" s="100" t="s">
        <v>103</v>
      </c>
      <c r="E18" s="24" t="s">
        <v>109</v>
      </c>
      <c r="F18" s="100" t="s">
        <v>68</v>
      </c>
      <c r="G18" s="62" t="s">
        <v>69</v>
      </c>
      <c r="H18" s="62" t="s">
        <v>145</v>
      </c>
      <c r="I18" s="62" t="s">
        <v>153</v>
      </c>
      <c r="J18" s="62" t="s">
        <v>187</v>
      </c>
      <c r="K18" s="100" t="s">
        <v>70</v>
      </c>
      <c r="L18" s="107">
        <f t="shared" si="2"/>
        <v>4.1666666666666664E-2</v>
      </c>
      <c r="O18" s="149"/>
      <c r="P18" s="157"/>
      <c r="Q18" s="13" t="s">
        <v>103</v>
      </c>
      <c r="R18" s="99" t="s">
        <v>109</v>
      </c>
      <c r="S18" s="2" t="s">
        <v>68</v>
      </c>
      <c r="T18" s="33" t="s">
        <v>81</v>
      </c>
      <c r="U18" s="2" t="s">
        <v>70</v>
      </c>
      <c r="V18" s="36">
        <f t="shared" si="3"/>
        <v>4.1666666666666664E-2</v>
      </c>
    </row>
    <row r="19" spans="2:22" ht="15.75" thickBot="1" x14ac:dyDescent="0.3">
      <c r="B19" s="87"/>
      <c r="C19" s="95"/>
      <c r="D19" s="102" t="s">
        <v>103</v>
      </c>
      <c r="E19" s="25" t="s">
        <v>110</v>
      </c>
      <c r="F19" s="102" t="s">
        <v>68</v>
      </c>
      <c r="G19" s="103" t="s">
        <v>72</v>
      </c>
      <c r="H19" s="103" t="s">
        <v>197</v>
      </c>
      <c r="I19" s="103" t="s">
        <v>185</v>
      </c>
      <c r="J19" s="103" t="s">
        <v>188</v>
      </c>
      <c r="K19" s="102"/>
      <c r="L19" s="108">
        <f t="shared" si="2"/>
        <v>4.1666666666666664E-2</v>
      </c>
      <c r="O19" s="150"/>
      <c r="P19" s="158"/>
      <c r="Q19" s="20" t="s">
        <v>103</v>
      </c>
      <c r="R19" s="109" t="s">
        <v>110</v>
      </c>
      <c r="S19" s="31" t="s">
        <v>68</v>
      </c>
      <c r="T19" s="34" t="s">
        <v>81</v>
      </c>
      <c r="U19" s="31"/>
      <c r="V19" s="37">
        <f t="shared" si="3"/>
        <v>4.1666666666666664E-2</v>
      </c>
    </row>
  </sheetData>
  <mergeCells count="6">
    <mergeCell ref="O2:O8"/>
    <mergeCell ref="P2:P8"/>
    <mergeCell ref="O9:O13"/>
    <mergeCell ref="P9:P13"/>
    <mergeCell ref="O14:O19"/>
    <mergeCell ref="P14:P19"/>
  </mergeCells>
  <hyperlinks>
    <hyperlink ref="E2" location="'F1'!A1" display="Macro Momentum" xr:uid="{E179A711-46B8-4B87-84D3-1FB425CCCE23}"/>
    <hyperlink ref="E3" location="'F2'!A1" display="External Vulnerability" xr:uid="{853F28FF-0BDB-411A-B5E5-D1E221824DBA}"/>
    <hyperlink ref="E14" location="'V1'!A1" display="PE" xr:uid="{8BD735E7-05FA-4631-94C5-F9CA07B4D0B5}"/>
    <hyperlink ref="E15" location="'V2'!A1" display="Yield" xr:uid="{39712C85-ACBA-44BB-BDD7-408A6FB5E8BB}"/>
    <hyperlink ref="E16" location="'V3'!A1" display="Implied CFROI vs trend" xr:uid="{AC29A107-1207-4BA1-80D6-112B3146B9FA}"/>
    <hyperlink ref="E19" location="'V6'!A1" display="Economic PER" xr:uid="{1E47C2E5-F676-4D12-BF06-97726CC44B2C}"/>
    <hyperlink ref="E4" location="'F3'!A1" display="Fiscal Stance" xr:uid="{E14D287C-A70C-434F-9E7B-AE7738F49FA9}"/>
    <hyperlink ref="E5" location="'F4'!A1" display="Policy room " xr:uid="{B4D76942-9297-451A-ADBC-B40334C8953A}"/>
    <hyperlink ref="E6" location="'F5'!A1" display="ROE momentum" xr:uid="{DD7F3738-B4D4-40F9-A4B5-C6753719E543}"/>
    <hyperlink ref="E7" location="'F6'!A1" display="CFROI momentum" xr:uid="{AA182FC6-7FE7-463A-B295-32AB8FB1DD4A}"/>
    <hyperlink ref="E8" location="'F7'!A1" display="EPS growth" xr:uid="{BB4731E4-ACB5-40BB-95A6-4F7CDF58AC40}"/>
    <hyperlink ref="E9" location="'R1'!A1" display="Geopolitical" xr:uid="{C13D799B-D0F0-48B5-8CF1-AEE755E8C392}"/>
    <hyperlink ref="E10" location="'R2'!A1" display="Political Score" xr:uid="{57EBE6A6-68D4-455B-A8E2-BB418CD777E0}"/>
    <hyperlink ref="E11" location="'R3'!A1" display="Positioning" xr:uid="{6C427AC2-87DB-46DA-89EC-65F1689839A7}"/>
    <hyperlink ref="E12" location="'R4'!A1" display="Earnings Momentum (revisions)" xr:uid="{A315F443-03BC-4F07-A524-D10C28621456}"/>
    <hyperlink ref="E13" location="'R5'!A1" display="ESG score" xr:uid="{218CC09D-AA2D-4346-9EB0-01FA3BFAE2F5}"/>
    <hyperlink ref="E17" location="'V4'!A1" display="macro fair value" xr:uid="{CDFEF37E-1090-403E-BA90-37198E28B573}"/>
    <hyperlink ref="E18" location="'V5'!A1" display="impliec COE " xr:uid="{8D04426E-64D0-4626-AC03-57E6A4301BE7}"/>
    <hyperlink ref="R12" location="'R4'!A1" display="Earnings Momentum (revisions)" xr:uid="{30C977DB-9AD6-4072-BD83-D918412C0E12}"/>
    <hyperlink ref="R13" location="'R5'!A1" display="ESG score" xr:uid="{C13C04EE-B69A-4A39-8CD2-9A025D004B98}"/>
    <hyperlink ref="R18" location="'V5'!A1" display="impliec COE " xr:uid="{79BEF6E4-0A8D-4D93-B62B-F49191F0C124}"/>
    <hyperlink ref="R8" location="'F7'!A1" display="EPS growth" xr:uid="{C3848471-5B7F-420D-A588-BEAFB6BAD966}"/>
    <hyperlink ref="R7" location="'F6'!A1" display="CFROI momentum" xr:uid="{3C6F9FB5-C904-403B-B644-BDF17F285446}"/>
    <hyperlink ref="R6" location="'F5'!A1" display="ROE momentum" xr:uid="{818FE05B-7B93-4066-AD84-1B367409C7D6}"/>
    <hyperlink ref="R5" location="'F4'!A1" display="Policy room " xr:uid="{365723AA-FD6B-47AE-9117-DF33B7AA3F9E}"/>
    <hyperlink ref="R4" location="'F3'!A1" display="Fiscal Stance" xr:uid="{A094E4D2-D1DB-48E9-8321-AE00307754C4}"/>
    <hyperlink ref="R19" location="'V6'!A1" display="Economic PER" xr:uid="{3260273A-3C01-4011-8C3F-31DDC6F68794}"/>
    <hyperlink ref="R16" location="'V3'!A1" display="Implied CFROI vs trend" xr:uid="{3D65EEED-D593-4EEF-8D59-8574AD6D35D2}"/>
    <hyperlink ref="R15" location="'V2'!A1" display="Yield" xr:uid="{E5FA7855-504F-4634-8AB3-3169C7B26FF3}"/>
    <hyperlink ref="R14" location="'V1'!A1" display="PE" xr:uid="{A48C7369-580E-4E5A-BA4E-DDCCAA2982F8}"/>
    <hyperlink ref="R9" location="'F2'!A1" display="External Vulnerability" xr:uid="{AE483571-F7E7-4DF0-BC2D-1F6B0EEF2533}"/>
    <hyperlink ref="R2" location="'F1'!A1" display="Macro Momentum" xr:uid="{646E5E28-3B54-4667-BF08-518B7A44FFF5}"/>
  </hyperlinks>
  <pageMargins left="0.7" right="0.7" top="0.75" bottom="0.75" header="0.3" footer="0.3"/>
  <pageSetup paperSize="9" orientation="portrait" verticalDpi="0" r:id="rId1"/>
  <drawing r:id="rId2"/>
  <legacyDrawing r:id="rId3"/>
  <tableParts count="1">
    <tablePart r:id="rId4"/>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90427-33C4-47F0-8957-9E42EE186FF6}">
  <sheetPr codeName="Sheet4"/>
  <dimension ref="B1:U21"/>
  <sheetViews>
    <sheetView showGridLines="0" zoomScale="85" zoomScaleNormal="85" workbookViewId="0">
      <selection activeCell="C1" sqref="C1"/>
    </sheetView>
  </sheetViews>
  <sheetFormatPr defaultRowHeight="15" x14ac:dyDescent="0.25"/>
  <cols>
    <col min="2" max="2" width="5.140625" customWidth="1"/>
    <col min="3" max="3" width="4.140625" customWidth="1"/>
    <col min="4" max="4" width="13.7109375" bestFit="1" customWidth="1"/>
    <col min="5" max="5" width="29.85546875" bestFit="1" customWidth="1"/>
    <col min="6" max="6" width="9" customWidth="1"/>
    <col min="7" max="7" width="26" bestFit="1" customWidth="1"/>
    <col min="8" max="8" width="22.85546875" bestFit="1" customWidth="1"/>
    <col min="9" max="9" width="30.5703125" customWidth="1"/>
    <col min="10" max="10" width="19.5703125" bestFit="1" customWidth="1"/>
    <col min="11" max="11" width="9.7109375" customWidth="1"/>
    <col min="14" max="14" width="4.85546875" hidden="1" customWidth="1"/>
    <col min="15" max="15" width="3.5703125" hidden="1" customWidth="1"/>
    <col min="16" max="16" width="13.7109375" hidden="1" customWidth="1"/>
    <col min="17" max="17" width="29.85546875" bestFit="1" customWidth="1"/>
    <col min="18" max="18" width="20" hidden="1" customWidth="1"/>
    <col min="19" max="19" width="26" bestFit="1" customWidth="1"/>
    <col min="20" max="20" width="19.7109375" bestFit="1" customWidth="1"/>
    <col min="21" max="21" width="7.5703125" bestFit="1" customWidth="1"/>
  </cols>
  <sheetData>
    <row r="1" spans="2:21" ht="15.75" thickBot="1" x14ac:dyDescent="0.3">
      <c r="B1" s="59" t="s">
        <v>57</v>
      </c>
      <c r="C1" s="59" t="s">
        <v>189</v>
      </c>
      <c r="D1" s="59" t="s">
        <v>59</v>
      </c>
      <c r="E1" s="60" t="s">
        <v>60</v>
      </c>
      <c r="F1" s="59" t="s">
        <v>61</v>
      </c>
      <c r="G1" s="59" t="s">
        <v>62</v>
      </c>
      <c r="H1" s="59" t="s">
        <v>135</v>
      </c>
      <c r="I1" s="59" t="s">
        <v>140</v>
      </c>
      <c r="J1" s="59" t="s">
        <v>63</v>
      </c>
      <c r="K1" s="59" t="s">
        <v>64</v>
      </c>
      <c r="N1" s="8" t="s">
        <v>57</v>
      </c>
      <c r="O1" s="9" t="s">
        <v>58</v>
      </c>
      <c r="P1" s="9" t="s">
        <v>59</v>
      </c>
      <c r="Q1" s="8" t="s">
        <v>60</v>
      </c>
      <c r="R1" s="9" t="s">
        <v>61</v>
      </c>
      <c r="S1" s="9" t="s">
        <v>62</v>
      </c>
      <c r="T1" s="9" t="s">
        <v>63</v>
      </c>
      <c r="U1" s="10" t="s">
        <v>64</v>
      </c>
    </row>
    <row r="2" spans="2:21" ht="16.5" x14ac:dyDescent="0.25">
      <c r="B2" s="53">
        <v>0.45</v>
      </c>
      <c r="C2" s="46" t="s">
        <v>65</v>
      </c>
      <c r="D2" s="27" t="s">
        <v>66</v>
      </c>
      <c r="E2" s="23" t="s">
        <v>67</v>
      </c>
      <c r="F2" s="27" t="s">
        <v>68</v>
      </c>
      <c r="G2" s="40" t="s">
        <v>69</v>
      </c>
      <c r="H2" s="40" t="s">
        <v>141</v>
      </c>
      <c r="I2" s="40" t="s">
        <v>67</v>
      </c>
      <c r="J2" s="27" t="s">
        <v>70</v>
      </c>
      <c r="K2" s="56">
        <f t="shared" ref="K2:K7" si="0">$B$2/COUNTA($F$2:$F$8)</f>
        <v>6.4285714285714293E-2</v>
      </c>
      <c r="N2" s="149">
        <v>0.45</v>
      </c>
      <c r="O2" s="151" t="s">
        <v>65</v>
      </c>
      <c r="P2" s="11" t="s">
        <v>66</v>
      </c>
      <c r="Q2" s="38" t="s">
        <v>71</v>
      </c>
      <c r="R2" s="30" t="s">
        <v>68</v>
      </c>
      <c r="S2" s="32" t="s">
        <v>72</v>
      </c>
      <c r="T2" s="30" t="s">
        <v>70</v>
      </c>
      <c r="U2" s="35">
        <f t="shared" ref="U2:U7" si="1">$B$2/COUNTA($F$2:$F$8)</f>
        <v>6.4285714285714293E-2</v>
      </c>
    </row>
    <row r="3" spans="2:21" x14ac:dyDescent="0.25">
      <c r="B3" s="53"/>
      <c r="C3" s="46"/>
      <c r="D3" s="28" t="s">
        <v>66</v>
      </c>
      <c r="E3" s="24" t="s">
        <v>73</v>
      </c>
      <c r="F3" s="28" t="s">
        <v>68</v>
      </c>
      <c r="G3" s="21" t="s">
        <v>69</v>
      </c>
      <c r="H3" s="21" t="s">
        <v>141</v>
      </c>
      <c r="I3" s="21" t="s">
        <v>73</v>
      </c>
      <c r="J3" s="28" t="s">
        <v>74</v>
      </c>
      <c r="K3" s="57">
        <f t="shared" si="0"/>
        <v>6.4285714285714293E-2</v>
      </c>
      <c r="N3" s="149"/>
      <c r="O3" s="151"/>
      <c r="P3" s="12" t="s">
        <v>66</v>
      </c>
      <c r="Q3" s="38" t="s">
        <v>75</v>
      </c>
      <c r="R3" s="30" t="s">
        <v>68</v>
      </c>
      <c r="S3" s="33" t="s">
        <v>72</v>
      </c>
      <c r="T3" s="30" t="s">
        <v>74</v>
      </c>
      <c r="U3" s="36">
        <f t="shared" si="1"/>
        <v>6.4285714285714293E-2</v>
      </c>
    </row>
    <row r="4" spans="2:21" x14ac:dyDescent="0.25">
      <c r="B4" s="53"/>
      <c r="C4" s="46"/>
      <c r="D4" s="28" t="s">
        <v>66</v>
      </c>
      <c r="E4" s="24" t="s">
        <v>76</v>
      </c>
      <c r="F4" s="28" t="s">
        <v>68</v>
      </c>
      <c r="G4" s="21" t="s">
        <v>69</v>
      </c>
      <c r="H4" s="21" t="s">
        <v>142</v>
      </c>
      <c r="I4" s="21" t="s">
        <v>143</v>
      </c>
      <c r="J4" s="28" t="s">
        <v>70</v>
      </c>
      <c r="K4" s="57">
        <f t="shared" si="0"/>
        <v>6.4285714285714293E-2</v>
      </c>
      <c r="N4" s="149"/>
      <c r="O4" s="151"/>
      <c r="P4" s="12" t="s">
        <v>66</v>
      </c>
      <c r="Q4" s="38" t="s">
        <v>77</v>
      </c>
      <c r="R4" s="30" t="s">
        <v>68</v>
      </c>
      <c r="S4" s="33" t="s">
        <v>72</v>
      </c>
      <c r="T4" s="30" t="s">
        <v>70</v>
      </c>
      <c r="U4" s="36">
        <f t="shared" si="1"/>
        <v>6.4285714285714293E-2</v>
      </c>
    </row>
    <row r="5" spans="2:21" ht="15" customHeight="1" x14ac:dyDescent="0.25">
      <c r="B5" s="53"/>
      <c r="C5" s="46"/>
      <c r="D5" s="28" t="s">
        <v>66</v>
      </c>
      <c r="E5" s="24" t="s">
        <v>78</v>
      </c>
      <c r="F5" s="28" t="s">
        <v>68</v>
      </c>
      <c r="G5" s="21" t="s">
        <v>69</v>
      </c>
      <c r="H5" s="21" t="s">
        <v>141</v>
      </c>
      <c r="I5" s="21" t="s">
        <v>144</v>
      </c>
      <c r="J5" s="28" t="s">
        <v>70</v>
      </c>
      <c r="K5" s="57">
        <f t="shared" si="0"/>
        <v>6.4285714285714293E-2</v>
      </c>
      <c r="N5" s="149"/>
      <c r="O5" s="151"/>
      <c r="P5" s="12" t="s">
        <v>66</v>
      </c>
      <c r="Q5" s="38" t="s">
        <v>79</v>
      </c>
      <c r="R5" s="30" t="s">
        <v>80</v>
      </c>
      <c r="S5" s="33" t="s">
        <v>81</v>
      </c>
      <c r="T5" s="30" t="s">
        <v>70</v>
      </c>
      <c r="U5" s="36">
        <f t="shared" si="1"/>
        <v>6.4285714285714293E-2</v>
      </c>
    </row>
    <row r="6" spans="2:21" x14ac:dyDescent="0.25">
      <c r="B6" s="53"/>
      <c r="C6" s="46"/>
      <c r="D6" s="28" t="s">
        <v>66</v>
      </c>
      <c r="E6" s="24" t="s">
        <v>82</v>
      </c>
      <c r="F6" s="28" t="s">
        <v>68</v>
      </c>
      <c r="G6" s="21" t="s">
        <v>69</v>
      </c>
      <c r="H6" s="21" t="s">
        <v>145</v>
      </c>
      <c r="I6" s="21" t="s">
        <v>146</v>
      </c>
      <c r="J6" s="28" t="s">
        <v>70</v>
      </c>
      <c r="K6" s="57">
        <f t="shared" si="0"/>
        <v>6.4285714285714293E-2</v>
      </c>
      <c r="N6" s="149"/>
      <c r="O6" s="151"/>
      <c r="P6" s="14" t="s">
        <v>66</v>
      </c>
      <c r="Q6" s="38" t="s">
        <v>82</v>
      </c>
      <c r="R6" s="30" t="s">
        <v>68</v>
      </c>
      <c r="S6" s="33" t="s">
        <v>72</v>
      </c>
      <c r="T6" s="30" t="s">
        <v>70</v>
      </c>
      <c r="U6" s="36">
        <f t="shared" si="1"/>
        <v>6.4285714285714293E-2</v>
      </c>
    </row>
    <row r="7" spans="2:21" x14ac:dyDescent="0.25">
      <c r="B7" s="53"/>
      <c r="C7" s="46"/>
      <c r="D7" s="28" t="s">
        <v>66</v>
      </c>
      <c r="E7" s="24" t="s">
        <v>84</v>
      </c>
      <c r="F7" s="28" t="s">
        <v>68</v>
      </c>
      <c r="G7" s="21" t="s">
        <v>72</v>
      </c>
      <c r="H7" s="2" t="s">
        <v>174</v>
      </c>
      <c r="I7" s="21" t="s">
        <v>178</v>
      </c>
      <c r="J7" s="28" t="s">
        <v>70</v>
      </c>
      <c r="K7" s="57">
        <f t="shared" si="0"/>
        <v>6.4285714285714293E-2</v>
      </c>
      <c r="N7" s="149"/>
      <c r="O7" s="151"/>
      <c r="P7" s="15" t="s">
        <v>66</v>
      </c>
      <c r="Q7" s="38" t="s">
        <v>84</v>
      </c>
      <c r="R7" s="30" t="s">
        <v>68</v>
      </c>
      <c r="S7" s="33" t="s">
        <v>72</v>
      </c>
      <c r="T7" s="30" t="s">
        <v>70</v>
      </c>
      <c r="U7" s="36">
        <f t="shared" si="1"/>
        <v>6.4285714285714293E-2</v>
      </c>
    </row>
    <row r="8" spans="2:21" ht="15.75" thickBot="1" x14ac:dyDescent="0.3">
      <c r="B8" s="54"/>
      <c r="C8" s="47"/>
      <c r="D8" s="29" t="s">
        <v>66</v>
      </c>
      <c r="E8" s="25" t="s">
        <v>85</v>
      </c>
      <c r="F8" s="29" t="s">
        <v>68</v>
      </c>
      <c r="G8" s="22" t="s">
        <v>83</v>
      </c>
      <c r="H8" s="21" t="s">
        <v>145</v>
      </c>
      <c r="I8" s="21" t="s">
        <v>147</v>
      </c>
      <c r="J8" s="29" t="s">
        <v>70</v>
      </c>
      <c r="K8" s="58">
        <f>$B$2/COUNTA($F$2:$F$8)</f>
        <v>6.4285714285714293E-2</v>
      </c>
      <c r="N8" s="150"/>
      <c r="O8" s="152"/>
      <c r="P8" s="17" t="s">
        <v>66</v>
      </c>
      <c r="Q8" s="38" t="s">
        <v>85</v>
      </c>
      <c r="R8" s="30" t="s">
        <v>68</v>
      </c>
      <c r="S8" s="33" t="s">
        <v>72</v>
      </c>
      <c r="T8" s="30" t="s">
        <v>70</v>
      </c>
      <c r="U8" s="36">
        <f>$B$2/COUNTA($F$2:$F$8)</f>
        <v>6.4285714285714293E-2</v>
      </c>
    </row>
    <row r="9" spans="2:21" ht="16.5" x14ac:dyDescent="0.25">
      <c r="B9" s="55">
        <v>0.3</v>
      </c>
      <c r="C9" s="48" t="s">
        <v>86</v>
      </c>
      <c r="D9" s="27" t="s">
        <v>87</v>
      </c>
      <c r="E9" s="23" t="s">
        <v>88</v>
      </c>
      <c r="F9" s="27" t="s">
        <v>68</v>
      </c>
      <c r="G9" s="40" t="s">
        <v>69</v>
      </c>
      <c r="H9" s="40" t="s">
        <v>137</v>
      </c>
      <c r="I9" s="40" t="s">
        <v>154</v>
      </c>
      <c r="J9" s="27" t="s">
        <v>70</v>
      </c>
      <c r="K9" s="57">
        <f>$B$9/COUNTA($F$9:$F$15)</f>
        <v>4.2857142857142858E-2</v>
      </c>
      <c r="N9" s="153">
        <v>0.3</v>
      </c>
      <c r="O9" s="154" t="s">
        <v>86</v>
      </c>
      <c r="P9" s="11" t="s">
        <v>87</v>
      </c>
      <c r="Q9" s="38" t="s">
        <v>89</v>
      </c>
      <c r="R9" s="30" t="s">
        <v>68</v>
      </c>
      <c r="S9" s="33" t="s">
        <v>81</v>
      </c>
      <c r="T9" s="30" t="s">
        <v>70</v>
      </c>
      <c r="U9" s="36">
        <f>$B$9/COUNTA($F$9:$F$15)</f>
        <v>4.2857142857142858E-2</v>
      </c>
    </row>
    <row r="10" spans="2:21" x14ac:dyDescent="0.25">
      <c r="B10" s="53"/>
      <c r="C10" s="49"/>
      <c r="D10" s="28" t="s">
        <v>87</v>
      </c>
      <c r="E10" s="24" t="s">
        <v>90</v>
      </c>
      <c r="F10" s="28" t="s">
        <v>68</v>
      </c>
      <c r="G10" s="21" t="s">
        <v>91</v>
      </c>
      <c r="H10" s="21" t="s">
        <v>141</v>
      </c>
      <c r="I10" s="21" t="s">
        <v>90</v>
      </c>
      <c r="J10" s="28" t="s">
        <v>70</v>
      </c>
      <c r="K10" s="57">
        <f t="shared" ref="K10:K15" si="2">$B$9/COUNTA($F$9:$F$15)</f>
        <v>4.2857142857142858E-2</v>
      </c>
      <c r="N10" s="149"/>
      <c r="O10" s="155"/>
      <c r="P10" s="15" t="s">
        <v>87</v>
      </c>
      <c r="Q10" s="38" t="s">
        <v>92</v>
      </c>
      <c r="R10" s="30" t="s">
        <v>68</v>
      </c>
      <c r="S10" s="33" t="s">
        <v>81</v>
      </c>
      <c r="T10" s="30" t="s">
        <v>70</v>
      </c>
      <c r="U10" s="36">
        <f t="shared" ref="U10:U15" si="3">$B$9/COUNTA($F$9:$F$15)</f>
        <v>4.2857142857142858E-2</v>
      </c>
    </row>
    <row r="11" spans="2:21" x14ac:dyDescent="0.25">
      <c r="B11" s="53"/>
      <c r="C11" s="49"/>
      <c r="D11" s="28" t="s">
        <v>87</v>
      </c>
      <c r="E11" s="24" t="s">
        <v>93</v>
      </c>
      <c r="F11" s="28" t="s">
        <v>68</v>
      </c>
      <c r="G11" s="21" t="s">
        <v>69</v>
      </c>
      <c r="H11" s="21" t="s">
        <v>145</v>
      </c>
      <c r="I11" s="21" t="s">
        <v>148</v>
      </c>
      <c r="J11" s="28" t="s">
        <v>94</v>
      </c>
      <c r="K11" s="57">
        <f t="shared" si="2"/>
        <v>4.2857142857142858E-2</v>
      </c>
      <c r="N11" s="149"/>
      <c r="O11" s="155"/>
      <c r="P11" s="15" t="s">
        <v>87</v>
      </c>
      <c r="Q11" s="38" t="s">
        <v>95</v>
      </c>
      <c r="R11" s="30" t="s">
        <v>68</v>
      </c>
      <c r="S11" s="33" t="s">
        <v>81</v>
      </c>
      <c r="T11" s="30" t="s">
        <v>94</v>
      </c>
      <c r="U11" s="36">
        <f t="shared" si="3"/>
        <v>4.2857142857142858E-2</v>
      </c>
    </row>
    <row r="12" spans="2:21" ht="15" customHeight="1" x14ac:dyDescent="0.25">
      <c r="B12" s="53"/>
      <c r="C12" s="49"/>
      <c r="D12" s="28" t="s">
        <v>87</v>
      </c>
      <c r="E12" s="24" t="s">
        <v>96</v>
      </c>
      <c r="F12" s="28" t="s">
        <v>68</v>
      </c>
      <c r="G12" s="21" t="s">
        <v>69</v>
      </c>
      <c r="H12" s="21" t="s">
        <v>145</v>
      </c>
      <c r="I12" s="21" t="s">
        <v>149</v>
      </c>
      <c r="J12" s="28" t="s">
        <v>97</v>
      </c>
      <c r="K12" s="57">
        <f t="shared" si="2"/>
        <v>4.2857142857142858E-2</v>
      </c>
      <c r="N12" s="149"/>
      <c r="O12" s="155"/>
      <c r="P12" s="12" t="s">
        <v>87</v>
      </c>
      <c r="Q12" s="38" t="s">
        <v>96</v>
      </c>
      <c r="R12" s="30" t="s">
        <v>68</v>
      </c>
      <c r="S12" s="33" t="s">
        <v>69</v>
      </c>
      <c r="T12" s="30" t="s">
        <v>97</v>
      </c>
      <c r="U12" s="36">
        <f t="shared" si="3"/>
        <v>4.2857142857142858E-2</v>
      </c>
    </row>
    <row r="13" spans="2:21" x14ac:dyDescent="0.25">
      <c r="B13" s="53"/>
      <c r="C13" s="49"/>
      <c r="D13" s="28" t="s">
        <v>87</v>
      </c>
      <c r="E13" s="24" t="s">
        <v>98</v>
      </c>
      <c r="F13" s="28" t="s">
        <v>68</v>
      </c>
      <c r="G13" s="21" t="s">
        <v>69</v>
      </c>
      <c r="H13" s="21" t="s">
        <v>157</v>
      </c>
      <c r="I13" s="42" t="s">
        <v>156</v>
      </c>
      <c r="J13" s="28"/>
      <c r="K13" s="57">
        <f t="shared" si="2"/>
        <v>4.2857142857142858E-2</v>
      </c>
      <c r="N13" s="149"/>
      <c r="O13" s="155"/>
      <c r="P13" s="12" t="s">
        <v>87</v>
      </c>
      <c r="Q13" s="38" t="s">
        <v>98</v>
      </c>
      <c r="R13" s="30" t="s">
        <v>68</v>
      </c>
      <c r="S13" s="33" t="s">
        <v>69</v>
      </c>
      <c r="T13" s="30"/>
      <c r="U13" s="36">
        <f t="shared" si="3"/>
        <v>4.2857142857142858E-2</v>
      </c>
    </row>
    <row r="14" spans="2:21" x14ac:dyDescent="0.25">
      <c r="B14" s="53"/>
      <c r="C14" s="49"/>
      <c r="D14" s="28" t="s">
        <v>87</v>
      </c>
      <c r="E14" s="24" t="s">
        <v>99</v>
      </c>
      <c r="F14" s="28" t="s">
        <v>68</v>
      </c>
      <c r="G14" s="21" t="s">
        <v>81</v>
      </c>
      <c r="H14" s="21"/>
      <c r="I14" s="21"/>
      <c r="J14" s="28"/>
      <c r="K14" s="57">
        <f t="shared" si="2"/>
        <v>4.2857142857142858E-2</v>
      </c>
      <c r="N14" s="149"/>
      <c r="O14" s="155"/>
      <c r="P14" s="12" t="s">
        <v>87</v>
      </c>
      <c r="Q14" s="38" t="s">
        <v>100</v>
      </c>
      <c r="R14" s="30" t="s">
        <v>68</v>
      </c>
      <c r="S14" s="33" t="s">
        <v>81</v>
      </c>
      <c r="T14" s="30"/>
      <c r="U14" s="36">
        <f t="shared" si="3"/>
        <v>4.2857142857142858E-2</v>
      </c>
    </row>
    <row r="15" spans="2:21" ht="15.75" thickBot="1" x14ac:dyDescent="0.3">
      <c r="B15" s="54"/>
      <c r="C15" s="52"/>
      <c r="D15" s="29" t="s">
        <v>87</v>
      </c>
      <c r="E15" s="25" t="s">
        <v>101</v>
      </c>
      <c r="F15" s="29" t="s">
        <v>68</v>
      </c>
      <c r="G15" s="22" t="s">
        <v>81</v>
      </c>
      <c r="H15" s="22"/>
      <c r="I15" s="22"/>
      <c r="J15" s="29"/>
      <c r="K15" s="58">
        <f t="shared" si="2"/>
        <v>4.2857142857142858E-2</v>
      </c>
      <c r="N15" s="150"/>
      <c r="O15" s="159"/>
      <c r="P15" s="18" t="s">
        <v>87</v>
      </c>
      <c r="Q15" s="38" t="s">
        <v>101</v>
      </c>
      <c r="R15" s="30" t="s">
        <v>68</v>
      </c>
      <c r="S15" s="33" t="s">
        <v>81</v>
      </c>
      <c r="T15" s="30"/>
      <c r="U15" s="36">
        <f t="shared" si="3"/>
        <v>4.2857142857142858E-2</v>
      </c>
    </row>
    <row r="16" spans="2:21" ht="16.5" x14ac:dyDescent="0.25">
      <c r="B16" s="55">
        <v>0.25</v>
      </c>
      <c r="C16" s="50" t="s">
        <v>102</v>
      </c>
      <c r="D16" s="27" t="s">
        <v>103</v>
      </c>
      <c r="E16" s="24" t="s">
        <v>104</v>
      </c>
      <c r="F16" s="28" t="s">
        <v>68</v>
      </c>
      <c r="G16" s="21" t="s">
        <v>69</v>
      </c>
      <c r="H16" s="21" t="s">
        <v>145</v>
      </c>
      <c r="I16" s="21" t="s">
        <v>150</v>
      </c>
      <c r="J16" s="28" t="s">
        <v>97</v>
      </c>
      <c r="K16" s="57">
        <f>$B$16/COUNTA($D$16:$D$21)</f>
        <v>4.1666666666666664E-2</v>
      </c>
      <c r="N16" s="153">
        <v>0.25</v>
      </c>
      <c r="O16" s="156" t="s">
        <v>102</v>
      </c>
      <c r="P16" s="13" t="s">
        <v>103</v>
      </c>
      <c r="Q16" s="38" t="s">
        <v>104</v>
      </c>
      <c r="R16" s="30" t="s">
        <v>68</v>
      </c>
      <c r="S16" s="33" t="s">
        <v>81</v>
      </c>
      <c r="T16" s="30" t="s">
        <v>97</v>
      </c>
      <c r="U16" s="36">
        <f>$B$16/COUNTA($D$16:$D$21)</f>
        <v>4.1666666666666664E-2</v>
      </c>
    </row>
    <row r="17" spans="2:21" x14ac:dyDescent="0.25">
      <c r="B17" s="53"/>
      <c r="C17" s="51"/>
      <c r="D17" s="28" t="s">
        <v>103</v>
      </c>
      <c r="E17" s="24" t="s">
        <v>105</v>
      </c>
      <c r="F17" s="28" t="s">
        <v>68</v>
      </c>
      <c r="G17" s="21" t="s">
        <v>81</v>
      </c>
      <c r="H17" s="21" t="s">
        <v>145</v>
      </c>
      <c r="I17" s="2" t="s">
        <v>151</v>
      </c>
      <c r="J17" s="28"/>
      <c r="K17" s="57">
        <f t="shared" ref="K17:K21" si="4">$B$16/COUNTA($D$16:$D$21)</f>
        <v>4.1666666666666664E-2</v>
      </c>
      <c r="N17" s="149"/>
      <c r="O17" s="157"/>
      <c r="P17" s="19" t="s">
        <v>103</v>
      </c>
      <c r="Q17" s="38" t="s">
        <v>105</v>
      </c>
      <c r="R17" s="30" t="s">
        <v>68</v>
      </c>
      <c r="S17" s="33" t="s">
        <v>81</v>
      </c>
      <c r="T17" s="30"/>
      <c r="U17" s="36">
        <f t="shared" ref="U17:U21" si="5">$B$16/COUNTA($D$16:$D$21)</f>
        <v>4.1666666666666664E-2</v>
      </c>
    </row>
    <row r="18" spans="2:21" x14ac:dyDescent="0.25">
      <c r="B18" s="53"/>
      <c r="C18" s="51"/>
      <c r="D18" s="28" t="s">
        <v>103</v>
      </c>
      <c r="E18" s="24" t="s">
        <v>106</v>
      </c>
      <c r="F18" s="28" t="s">
        <v>68</v>
      </c>
      <c r="G18" s="21" t="s">
        <v>72</v>
      </c>
      <c r="H18" s="2" t="s">
        <v>174</v>
      </c>
      <c r="I18" s="21" t="s">
        <v>177</v>
      </c>
      <c r="J18" s="28"/>
      <c r="K18" s="57">
        <f t="shared" si="4"/>
        <v>4.1666666666666664E-2</v>
      </c>
      <c r="N18" s="149"/>
      <c r="O18" s="157"/>
      <c r="P18" s="16" t="s">
        <v>103</v>
      </c>
      <c r="Q18" s="38" t="s">
        <v>106</v>
      </c>
      <c r="R18" s="30" t="s">
        <v>68</v>
      </c>
      <c r="S18" s="33" t="s">
        <v>72</v>
      </c>
      <c r="T18" s="30"/>
      <c r="U18" s="36">
        <f t="shared" si="5"/>
        <v>4.1666666666666664E-2</v>
      </c>
    </row>
    <row r="19" spans="2:21" ht="15" customHeight="1" x14ac:dyDescent="0.25">
      <c r="B19" s="53"/>
      <c r="C19" s="51"/>
      <c r="D19" s="28" t="s">
        <v>103</v>
      </c>
      <c r="E19" s="24" t="s">
        <v>107</v>
      </c>
      <c r="F19" s="28" t="s">
        <v>68</v>
      </c>
      <c r="G19" s="21" t="s">
        <v>69</v>
      </c>
      <c r="H19" s="21" t="s">
        <v>145</v>
      </c>
      <c r="I19" s="21" t="s">
        <v>152</v>
      </c>
      <c r="J19" s="28" t="s">
        <v>70</v>
      </c>
      <c r="K19" s="57">
        <f t="shared" si="4"/>
        <v>4.1666666666666664E-2</v>
      </c>
      <c r="N19" s="149"/>
      <c r="O19" s="157"/>
      <c r="P19" s="13" t="s">
        <v>103</v>
      </c>
      <c r="Q19" s="38" t="s">
        <v>108</v>
      </c>
      <c r="R19" s="30" t="s">
        <v>68</v>
      </c>
      <c r="S19" s="33" t="s">
        <v>69</v>
      </c>
      <c r="T19" s="30" t="s">
        <v>70</v>
      </c>
      <c r="U19" s="36">
        <f t="shared" si="5"/>
        <v>4.1666666666666664E-2</v>
      </c>
    </row>
    <row r="20" spans="2:21" x14ac:dyDescent="0.25">
      <c r="B20" s="53"/>
      <c r="C20" s="51"/>
      <c r="D20" s="28" t="s">
        <v>103</v>
      </c>
      <c r="E20" s="24" t="s">
        <v>109</v>
      </c>
      <c r="F20" s="28" t="s">
        <v>68</v>
      </c>
      <c r="G20" s="21" t="s">
        <v>69</v>
      </c>
      <c r="H20" s="21" t="s">
        <v>145</v>
      </c>
      <c r="I20" s="21" t="s">
        <v>153</v>
      </c>
      <c r="J20" s="28" t="s">
        <v>70</v>
      </c>
      <c r="K20" s="57">
        <f t="shared" si="4"/>
        <v>4.1666666666666664E-2</v>
      </c>
      <c r="N20" s="149"/>
      <c r="O20" s="157"/>
      <c r="P20" s="13" t="s">
        <v>103</v>
      </c>
      <c r="Q20" s="38" t="s">
        <v>109</v>
      </c>
      <c r="R20" s="30" t="s">
        <v>68</v>
      </c>
      <c r="S20" s="33" t="s">
        <v>81</v>
      </c>
      <c r="T20" s="30" t="s">
        <v>70</v>
      </c>
      <c r="U20" s="36">
        <f t="shared" si="5"/>
        <v>4.1666666666666664E-2</v>
      </c>
    </row>
    <row r="21" spans="2:21" ht="15.75" thickBot="1" x14ac:dyDescent="0.3">
      <c r="B21" s="53"/>
      <c r="C21" s="51"/>
      <c r="D21" s="28" t="s">
        <v>103</v>
      </c>
      <c r="E21" s="24" t="s">
        <v>110</v>
      </c>
      <c r="F21" s="28" t="s">
        <v>68</v>
      </c>
      <c r="G21" s="26" t="s">
        <v>72</v>
      </c>
      <c r="H21" s="26" t="s">
        <v>174</v>
      </c>
      <c r="I21" s="26" t="s">
        <v>155</v>
      </c>
      <c r="J21" s="28"/>
      <c r="K21" s="57">
        <f t="shared" si="4"/>
        <v>4.1666666666666664E-2</v>
      </c>
      <c r="N21" s="150"/>
      <c r="O21" s="158"/>
      <c r="P21" s="20" t="s">
        <v>103</v>
      </c>
      <c r="Q21" s="39" t="s">
        <v>110</v>
      </c>
      <c r="R21" s="31" t="s">
        <v>68</v>
      </c>
      <c r="S21" s="34" t="s">
        <v>81</v>
      </c>
      <c r="T21" s="31"/>
      <c r="U21" s="37">
        <f t="shared" si="5"/>
        <v>4.1666666666666664E-2</v>
      </c>
    </row>
  </sheetData>
  <mergeCells count="6">
    <mergeCell ref="N16:N21"/>
    <mergeCell ref="O16:O21"/>
    <mergeCell ref="N2:N8"/>
    <mergeCell ref="O2:O8"/>
    <mergeCell ref="N9:N15"/>
    <mergeCell ref="O9:O15"/>
  </mergeCells>
  <hyperlinks>
    <hyperlink ref="E2" location="'F1'!A1" display="Macro Momentum" xr:uid="{6CC89F94-BE2B-4E7A-A8A4-8D2D3195B998}"/>
    <hyperlink ref="E3" location="'F2'!A1" display="External Vulnerability" xr:uid="{C65F6D1D-72D3-4C26-812F-5BA0584E7B15}"/>
    <hyperlink ref="E14" location="'R6'!A1" display="Total debt vs. GDP" xr:uid="{81C17D38-6FEE-47EC-ADC0-3F4801308DE7}"/>
    <hyperlink ref="E16" location="'V1'!A1" display="PE" xr:uid="{3FA20C41-7DB9-459B-8154-90BEE6827EA8}"/>
    <hyperlink ref="E17" location="'V2'!A1" display="Yield" xr:uid="{37255062-700C-40C5-AFF9-9E7546434B97}"/>
    <hyperlink ref="E18" location="'V3'!A1" display="Implied CFROI vs trend" xr:uid="{CABAE97A-F7C0-4AD2-B510-CBD90602AC28}"/>
    <hyperlink ref="E21" location="'V6'!A1" display="Economic PER" xr:uid="{BB2E816A-748D-4F6E-B26B-466FB44CE0D8}"/>
    <hyperlink ref="E4" location="'F3'!A1" display="Fiscal Stance" xr:uid="{D6431BBB-5983-4A30-BF02-8F1420866250}"/>
    <hyperlink ref="E5" location="'F4'!A1" display="Policy room " xr:uid="{1401281C-0551-4115-AB32-836CB80D4016}"/>
    <hyperlink ref="E6" location="'F5'!A1" display="ROE momentum" xr:uid="{242937D8-A3B3-4DFC-906A-B7764EECC8E6}"/>
    <hyperlink ref="E7" location="'F6'!A1" display="CFROI momentum" xr:uid="{BD08F4B4-AC11-4950-A93C-3BBB8947B1F6}"/>
    <hyperlink ref="E8" location="'F7'!A1" display="EPS growth" xr:uid="{0269058B-2FE0-409E-ADCA-15AE5497E5AD}"/>
    <hyperlink ref="E9" location="'R1'!A1" display="Geopolitical" xr:uid="{4116C76C-9A98-4E13-90E8-68178F367E6C}"/>
    <hyperlink ref="E10" location="'R2'!A1" display="Political Score" xr:uid="{20731E5D-6F48-416C-8B67-132B6E64B6F4}"/>
    <hyperlink ref="E11" location="'R3'!A1" display="Positioning" xr:uid="{CCA62093-C608-4E54-954E-A52875A03B8C}"/>
    <hyperlink ref="E12" location="'R4'!A1" display="Earnings Momentum (revisions)" xr:uid="{71586287-C54D-4213-9E33-E3B6FC9272A8}"/>
    <hyperlink ref="E13" location="'R5'!A1" display="ESG score" xr:uid="{6D9190BC-0064-4828-8026-25466C53D767}"/>
    <hyperlink ref="E15" location="'R7'!A1" display="Dividend sustainability" xr:uid="{5FC09114-8D63-4721-9904-70C0CB32CD04}"/>
    <hyperlink ref="E19" location="'V4'!A1" display="macro fair value" xr:uid="{04B6FB8C-3FA6-4AF4-A75D-26F7B5F26843}"/>
    <hyperlink ref="E20" location="'V5'!A1" display="impliec COE " xr:uid="{A9760B45-6AB0-42A5-915A-F80F586019AB}"/>
    <hyperlink ref="Q12" location="'R4'!A1" display="Earnings Momentum (revisions)" xr:uid="{8F5B13E4-CDCD-40BD-8E87-7A44DF9B2977}"/>
    <hyperlink ref="Q13" location="'R5'!A1" display="ESG score" xr:uid="{78583A46-21CE-4A5D-92E5-88AF4102B5F8}"/>
    <hyperlink ref="Q14" location="'R6'!A1" display="Total debt vs. GDP" xr:uid="{7347CA08-9D02-4FD5-A165-3521CE804DB7}"/>
    <hyperlink ref="Q15" location="'R7'!A1" display="Dividend sustainability" xr:uid="{E35D4AF5-E302-4B81-818C-B5695D47DD58}"/>
    <hyperlink ref="Q20" location="'V5'!A1" display="impliec COE " xr:uid="{2423AA34-D736-4A65-ABF3-C7A9C1F5516D}"/>
    <hyperlink ref="Q8" location="'F7'!A1" display="EPS growth" xr:uid="{45898537-96EB-46D8-8936-8FB8869B69AE}"/>
    <hyperlink ref="Q7" location="'F6'!A1" display="CFROI momentum" xr:uid="{008C977B-1916-464F-9F19-9C9BDA9AC845}"/>
    <hyperlink ref="Q6" location="'F5'!A1" display="ROE momentum" xr:uid="{FED34301-873A-4EBD-ACF8-89363A338536}"/>
    <hyperlink ref="Q5" location="'F4'!A1" display="Policy room " xr:uid="{3C55398E-21EC-4534-BE5D-8030FEEE4697}"/>
    <hyperlink ref="Q4" location="'F3'!A1" display="Fiscal Stance" xr:uid="{52982D5E-5500-459E-A275-29814F5DEEF3}"/>
    <hyperlink ref="Q21" location="'V6'!A1" display="Economic PER" xr:uid="{58D078BC-18E5-4353-826E-E3CB5DF5236C}"/>
    <hyperlink ref="Q18" location="'V3'!A1" display="Implied CFROI vs trend" xr:uid="{69FACEE3-C87B-44B1-BDFB-878AFF207AE9}"/>
    <hyperlink ref="Q17" location="'V2'!A1" display="Yield" xr:uid="{4EB5775E-89B7-45B3-9C77-7FDC40A72FC0}"/>
    <hyperlink ref="Q16" location="'V1'!A1" display="PE" xr:uid="{46C19D51-B189-412B-9FE6-C0EF2B92EBFF}"/>
    <hyperlink ref="Q9" location="'F2'!A1" display="External Vulnerability" xr:uid="{BFD4E2D4-9DDA-45A0-80BE-9C61AB3FCE6D}"/>
    <hyperlink ref="Q2" location="'F1'!A1" display="Macro Momentum" xr:uid="{8781DDA7-792C-43CE-A07A-78CD23D52ECA}"/>
  </hyperlinks>
  <pageMargins left="0.7" right="0.7" top="0.75" bottom="0.75" header="0.3" footer="0.3"/>
  <pageSetup paperSize="9" orientation="portrait" verticalDpi="0" r:id="rId1"/>
  <drawing r:id="rId2"/>
  <legacyDrawing r:id="rId3"/>
  <tableParts count="1">
    <tablePart r:id="rId4"/>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Indexdata</vt:lpstr>
      <vt:lpstr>Names</vt:lpstr>
      <vt:lpstr>Files</vt:lpstr>
      <vt:lpstr>order</vt:lpstr>
      <vt:lpstr>Variables</vt:lpstr>
      <vt:lpstr>Variables_1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Costanzo Carmelo (AMUNDI.ITA)</dc:creator>
  <cp:lastModifiedBy>Costanzo Carmelo (AMUNDI.ITA)</cp:lastModifiedBy>
  <dcterms:created xsi:type="dcterms:W3CDTF">2025-01-16T09:00:17Z</dcterms:created>
  <dcterms:modified xsi:type="dcterms:W3CDTF">2025-03-12T17:17:04Z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883b941-8ea7-4241-901e-c2d3d23093c7_Enabled">
    <vt:lpwstr>true</vt:lpwstr>
  </property>
  <property fmtid="{D5CDD505-2E9C-101B-9397-08002B2CF9AE}" pid="3" name="MSIP_Label_b883b941-8ea7-4241-901e-c2d3d23093c7_SetDate">
    <vt:lpwstr>2025-01-16T10:05:29Z</vt:lpwstr>
  </property>
  <property fmtid="{D5CDD505-2E9C-101B-9397-08002B2CF9AE}" pid="4" name="MSIP_Label_b883b941-8ea7-4241-901e-c2d3d23093c7_Method">
    <vt:lpwstr>Privileged</vt:lpwstr>
  </property>
  <property fmtid="{D5CDD505-2E9C-101B-9397-08002B2CF9AE}" pid="5" name="MSIP_Label_b883b941-8ea7-4241-901e-c2d3d23093c7_Name">
    <vt:lpwstr>C1</vt:lpwstr>
  </property>
  <property fmtid="{D5CDD505-2E9C-101B-9397-08002B2CF9AE}" pid="6" name="MSIP_Label_b883b941-8ea7-4241-901e-c2d3d23093c7_SiteId">
    <vt:lpwstr>a5c34232-eadc-4609-bff3-dd6fcdae3fe2</vt:lpwstr>
  </property>
  <property fmtid="{D5CDD505-2E9C-101B-9397-08002B2CF9AE}" pid="7" name="MSIP_Label_b883b941-8ea7-4241-901e-c2d3d23093c7_ActionId">
    <vt:lpwstr>4aa437c3-ccce-45f8-b0a0-b4a16b1442b8</vt:lpwstr>
  </property>
  <property fmtid="{D5CDD505-2E9C-101B-9397-08002B2CF9AE}" pid="8" name="MSIP_Label_b883b941-8ea7-4241-901e-c2d3d23093c7_ContentBits">
    <vt:lpwstr>0</vt:lpwstr>
  </property>
  <property fmtid="{D5CDD505-2E9C-101B-9397-08002B2CF9AE}" pid="9" name="SpreadsheetBuilder_1">
    <vt:lpwstr>eyIwIjoiSGlzdG9yeSIsIjEiOjAsIjIiOjEsIjMiOjEsIjQiOjAsIjUiOjEsIjYiOjEsIjciOjEsIjgiOjAsIjkiOjEsIjEwIjoxLCIxMSI6MCwiMTIiOjB9</vt:lpwstr>
  </property>
  <property fmtid="{D5CDD505-2E9C-101B-9397-08002B2CF9AE}" pid="10" name="SpreadsheetBuilder_2">
    <vt:lpwstr>eyIwIjoiSGlzdG9yeSIsIjEiOjAsIjIiOjEsIjMiOjEsIjQiOjAsIjUiOjEsIjYiOjEsIjciOjEsIjgiOjAsIjkiOjEsIjEwIjoxLCIxMSI6MCwiMTIiOjB9</vt:lpwstr>
  </property>
  <property fmtid="{D5CDD505-2E9C-101B-9397-08002B2CF9AE}" pid="11" name="SpreadsheetBuilder_3">
    <vt:lpwstr>eyIwIjoiSGlzdG9yeSIsIjEiOjAsIjIiOjEsIjMiOjEsIjQiOjAsIjUiOjEsIjYiOjEsIjciOjEsIjgiOjAsIjkiOjEsIjEwIjoxLCIxMSI6MCwiMTIiOjB9</vt:lpwstr>
  </property>
  <property fmtid="{D5CDD505-2E9C-101B-9397-08002B2CF9AE}" pid="12" name="SpreadsheetBuilder_4">
    <vt:lpwstr>eyIwIjoiSGlzdG9yeSIsIjEiOjAsIjIiOjEsIjMiOjEsIjQiOjAsIjUiOjEsIjYiOjEsIjciOjEsIjgiOjAsIjkiOjEsIjEwIjoxLCIxMSI6MCwiMTIiOjB9</vt:lpwstr>
  </property>
  <property fmtid="{D5CDD505-2E9C-101B-9397-08002B2CF9AE}" pid="13" name="SpreadsheetBuilder_5">
    <vt:lpwstr>eyIwIjoiSGlzdG9yeSIsIjEiOjAsIjIiOjEsIjMiOjAsIjQiOjAsIjUiOjEsIjYiOjEsIjciOjEsIjgiOjAsIjkiOjEsIjEwIjoxLCIxMSI6MCwiMTIiOjB9</vt:lpwstr>
  </property>
</Properties>
</file>