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okup" sheetId="1" r:id="rId1"/>
    <sheet name="Transactions" sheetId="2" r:id="rId2"/>
    <sheet name="Pivot_MonthlySales" sheetId="3" r:id="rId3"/>
    <sheet name="Pivot_CategoryVsTarget" sheetId="4" r:id="rId4"/>
    <sheet name="Dashboard" sheetId="5" r:id="rId5"/>
  </sheets>
  <calcPr calcId="124519" fullCalcOnLoad="1"/>
</workbook>
</file>

<file path=xl/sharedStrings.xml><?xml version="1.0" encoding="utf-8"?>
<sst xmlns="http://schemas.openxmlformats.org/spreadsheetml/2006/main" count="8487" uniqueCount="581">
  <si>
    <t>Category</t>
  </si>
  <si>
    <t>Subcategory</t>
  </si>
  <si>
    <t>Electronics</t>
  </si>
  <si>
    <t>Laptop</t>
  </si>
  <si>
    <t>Tablet</t>
  </si>
  <si>
    <t>Phone</t>
  </si>
  <si>
    <t>Headphones</t>
  </si>
  <si>
    <t>Beverages</t>
  </si>
  <si>
    <t>Juice</t>
  </si>
  <si>
    <t>Soda</t>
  </si>
  <si>
    <t>Coffee</t>
  </si>
  <si>
    <t>Tea</t>
  </si>
  <si>
    <t>Household</t>
  </si>
  <si>
    <t>Detergent</t>
  </si>
  <si>
    <t>Tissue</t>
  </si>
  <si>
    <t>Cleaner</t>
  </si>
  <si>
    <t>Soap</t>
  </si>
  <si>
    <t>Grocery</t>
  </si>
  <si>
    <t>Rice</t>
  </si>
  <si>
    <t>Bread</t>
  </si>
  <si>
    <t>Milk</t>
  </si>
  <si>
    <t>Eggs</t>
  </si>
  <si>
    <t>Date</t>
  </si>
  <si>
    <t>Year</t>
  </si>
  <si>
    <t>Month</t>
  </si>
  <si>
    <t>Region</t>
  </si>
  <si>
    <t>Store</t>
  </si>
  <si>
    <t>KPI</t>
  </si>
  <si>
    <t>Target</t>
  </si>
  <si>
    <t>Actual</t>
  </si>
  <si>
    <t>Unit</t>
  </si>
  <si>
    <t>2024-11-27</t>
  </si>
  <si>
    <t>Busan</t>
  </si>
  <si>
    <t>S-007</t>
  </si>
  <si>
    <t>Revenue</t>
  </si>
  <si>
    <t>KRW</t>
  </si>
  <si>
    <t>2024-08-07</t>
  </si>
  <si>
    <t>Seoul</t>
  </si>
  <si>
    <t>S-002</t>
  </si>
  <si>
    <t>2025-08-02</t>
  </si>
  <si>
    <t>S-004</t>
  </si>
  <si>
    <t>2024-05-27</t>
  </si>
  <si>
    <t>S-005</t>
  </si>
  <si>
    <t>2024-07-29</t>
  </si>
  <si>
    <t>Daegu</t>
  </si>
  <si>
    <t>2024-09-06</t>
  </si>
  <si>
    <t>2025-03-04</t>
  </si>
  <si>
    <t>S-006</t>
  </si>
  <si>
    <t>2024-12-24</t>
  </si>
  <si>
    <t>S-008</t>
  </si>
  <si>
    <t>2024-11-13</t>
  </si>
  <si>
    <t>2025-05-20</t>
  </si>
  <si>
    <t>2025-04-04</t>
  </si>
  <si>
    <t>2025-01-24</t>
  </si>
  <si>
    <t>S-003</t>
  </si>
  <si>
    <t>2025-08-26</t>
  </si>
  <si>
    <t>2024-11-22</t>
  </si>
  <si>
    <t>S-001</t>
  </si>
  <si>
    <t>2025-02-14</t>
  </si>
  <si>
    <t>2024-04-14</t>
  </si>
  <si>
    <t>2024-09-15</t>
  </si>
  <si>
    <t>Incheon</t>
  </si>
  <si>
    <t>2024-03-28</t>
  </si>
  <si>
    <t>2025-06-24</t>
  </si>
  <si>
    <t>2024-06-20</t>
  </si>
  <si>
    <t>2025-05-19</t>
  </si>
  <si>
    <t>2024-12-23</t>
  </si>
  <si>
    <t>2024-01-02</t>
  </si>
  <si>
    <t>2025-03-20</t>
  </si>
  <si>
    <t>2024-05-10</t>
  </si>
  <si>
    <t>2024-05-14</t>
  </si>
  <si>
    <t>2024-10-26</t>
  </si>
  <si>
    <t>2025-06-13</t>
  </si>
  <si>
    <t>2024-06-02</t>
  </si>
  <si>
    <t>2024-04-18</t>
  </si>
  <si>
    <t>2024-03-05</t>
  </si>
  <si>
    <t>2024-09-10</t>
  </si>
  <si>
    <t>2024-09-03</t>
  </si>
  <si>
    <t>2024-05-20</t>
  </si>
  <si>
    <t>2025-06-11</t>
  </si>
  <si>
    <t>2025-07-21</t>
  </si>
  <si>
    <t>2024-04-25</t>
  </si>
  <si>
    <t>2025-03-08</t>
  </si>
  <si>
    <t>2024-07-06</t>
  </si>
  <si>
    <t>2024-05-04</t>
  </si>
  <si>
    <t>2024-09-01</t>
  </si>
  <si>
    <t>2025-06-01</t>
  </si>
  <si>
    <t>2025-02-06</t>
  </si>
  <si>
    <t>2024-02-25</t>
  </si>
  <si>
    <t>2025-01-25</t>
  </si>
  <si>
    <t>2024-09-26</t>
  </si>
  <si>
    <t>2024-12-09</t>
  </si>
  <si>
    <t>2024-04-01</t>
  </si>
  <si>
    <t>2025-06-25</t>
  </si>
  <si>
    <t>2025-06-09</t>
  </si>
  <si>
    <t>2024-04-17</t>
  </si>
  <si>
    <t>2024-03-12</t>
  </si>
  <si>
    <t>2025-04-16</t>
  </si>
  <si>
    <t>2024-05-30</t>
  </si>
  <si>
    <t>2024-04-11</t>
  </si>
  <si>
    <t>2025-07-16</t>
  </si>
  <si>
    <t>2025-04-05</t>
  </si>
  <si>
    <t>2024-09-25</t>
  </si>
  <si>
    <t>2024-06-11</t>
  </si>
  <si>
    <t>2024-11-19</t>
  </si>
  <si>
    <t>2024-10-23</t>
  </si>
  <si>
    <t>2024-10-08</t>
  </si>
  <si>
    <t>2025-03-22</t>
  </si>
  <si>
    <t>2024-02-20</t>
  </si>
  <si>
    <t>2025-02-28</t>
  </si>
  <si>
    <t>2025-02-07</t>
  </si>
  <si>
    <t>2024-12-06</t>
  </si>
  <si>
    <t>2025-06-20</t>
  </si>
  <si>
    <t>2025-05-30</t>
  </si>
  <si>
    <t>2024-01-23</t>
  </si>
  <si>
    <t>2024-04-21</t>
  </si>
  <si>
    <t>2024-11-07</t>
  </si>
  <si>
    <t>2024-07-15</t>
  </si>
  <si>
    <t>2025-05-25</t>
  </si>
  <si>
    <t>2024-12-12</t>
  </si>
  <si>
    <t>2024-07-24</t>
  </si>
  <si>
    <t>2025-05-22</t>
  </si>
  <si>
    <t>2024-01-25</t>
  </si>
  <si>
    <t>2024-03-22</t>
  </si>
  <si>
    <t>2024-12-05</t>
  </si>
  <si>
    <t>2024-05-06</t>
  </si>
  <si>
    <t>2025-07-08</t>
  </si>
  <si>
    <t>2025-02-18</t>
  </si>
  <si>
    <t>2024-12-13</t>
  </si>
  <si>
    <t>2024-03-07</t>
  </si>
  <si>
    <t>2024-05-15</t>
  </si>
  <si>
    <t>2025-05-08</t>
  </si>
  <si>
    <t>2024-10-27</t>
  </si>
  <si>
    <t>2024-07-09</t>
  </si>
  <si>
    <t>2024-09-08</t>
  </si>
  <si>
    <t>2025-01-17</t>
  </si>
  <si>
    <t>2025-01-16</t>
  </si>
  <si>
    <t>2025-01-12</t>
  </si>
  <si>
    <t>2024-12-01</t>
  </si>
  <si>
    <t>2025-02-23</t>
  </si>
  <si>
    <t>2024-01-19</t>
  </si>
  <si>
    <t>2024-04-02</t>
  </si>
  <si>
    <t>2025-02-10</t>
  </si>
  <si>
    <t>2024-03-09</t>
  </si>
  <si>
    <t>2025-02-01</t>
  </si>
  <si>
    <t>2025-06-14</t>
  </si>
  <si>
    <t>2024-02-09</t>
  </si>
  <si>
    <t>2025-03-11</t>
  </si>
  <si>
    <t>2025-04-02</t>
  </si>
  <si>
    <t>2024-04-03</t>
  </si>
  <si>
    <t>2025-05-31</t>
  </si>
  <si>
    <t>2024-06-18</t>
  </si>
  <si>
    <t>2025-04-12</t>
  </si>
  <si>
    <t>2024-02-07</t>
  </si>
  <si>
    <t>2024-09-27</t>
  </si>
  <si>
    <t>2025-01-15</t>
  </si>
  <si>
    <t>2024-02-19</t>
  </si>
  <si>
    <t>2025-03-18</t>
  </si>
  <si>
    <t>2024-01-03</t>
  </si>
  <si>
    <t>2024-07-28</t>
  </si>
  <si>
    <t>2024-05-28</t>
  </si>
  <si>
    <t>2025-08-15</t>
  </si>
  <si>
    <t>2024-08-31</t>
  </si>
  <si>
    <t>2025-06-03</t>
  </si>
  <si>
    <t>2024-01-07</t>
  </si>
  <si>
    <t>2025-06-19</t>
  </si>
  <si>
    <t>2024-07-26</t>
  </si>
  <si>
    <t>2025-07-03</t>
  </si>
  <si>
    <t>2025-02-04</t>
  </si>
  <si>
    <t>2024-05-25</t>
  </si>
  <si>
    <t>2025-08-27</t>
  </si>
  <si>
    <t>2024-02-05</t>
  </si>
  <si>
    <t>2025-03-09</t>
  </si>
  <si>
    <t>2024-03-23</t>
  </si>
  <si>
    <t>2024-01-26</t>
  </si>
  <si>
    <t>2024-08-27</t>
  </si>
  <si>
    <t>2024-08-29</t>
  </si>
  <si>
    <t>2024-05-31</t>
  </si>
  <si>
    <t>2024-10-30</t>
  </si>
  <si>
    <t>2025-08-24</t>
  </si>
  <si>
    <t>2024-04-10</t>
  </si>
  <si>
    <t>2024-06-13</t>
  </si>
  <si>
    <t>2025-01-13</t>
  </si>
  <si>
    <t>2024-12-30</t>
  </si>
  <si>
    <t>2025-03-06</t>
  </si>
  <si>
    <t>2025-02-05</t>
  </si>
  <si>
    <t>2024-08-19</t>
  </si>
  <si>
    <t>2025-04-25</t>
  </si>
  <si>
    <t>2024-10-14</t>
  </si>
  <si>
    <t>2025-01-06</t>
  </si>
  <si>
    <t>2024-12-19</t>
  </si>
  <si>
    <t>2025-05-24</t>
  </si>
  <si>
    <t>2024-01-30</t>
  </si>
  <si>
    <t>2025-03-01</t>
  </si>
  <si>
    <t>2024-12-16</t>
  </si>
  <si>
    <t>2024-10-05</t>
  </si>
  <si>
    <t>2024-03-30</t>
  </si>
  <si>
    <t>2025-05-01</t>
  </si>
  <si>
    <t>2024-07-04</t>
  </si>
  <si>
    <t>2024-07-08</t>
  </si>
  <si>
    <t>2025-06-18</t>
  </si>
  <si>
    <t>2024-06-08</t>
  </si>
  <si>
    <t>2024-01-10</t>
  </si>
  <si>
    <t>2024-09-05</t>
  </si>
  <si>
    <t>2024-11-15</t>
  </si>
  <si>
    <t>2025-08-03</t>
  </si>
  <si>
    <t>2024-11-12</t>
  </si>
  <si>
    <t>2025-08-08</t>
  </si>
  <si>
    <t>2024-04-06</t>
  </si>
  <si>
    <t>2025-08-30</t>
  </si>
  <si>
    <t>2024-08-26</t>
  </si>
  <si>
    <t>2024-09-19</t>
  </si>
  <si>
    <t>2024-11-21</t>
  </si>
  <si>
    <t>2024-05-07</t>
  </si>
  <si>
    <t>2024-07-18</t>
  </si>
  <si>
    <t>2025-01-29</t>
  </si>
  <si>
    <t>2024-05-26</t>
  </si>
  <si>
    <t>2024-09-29</t>
  </si>
  <si>
    <t>2024-02-28</t>
  </si>
  <si>
    <t>2024-09-24</t>
  </si>
  <si>
    <t>2025-03-21</t>
  </si>
  <si>
    <t>2024-06-28</t>
  </si>
  <si>
    <t>2025-07-30</t>
  </si>
  <si>
    <t>2024-03-14</t>
  </si>
  <si>
    <t>2025-05-21</t>
  </si>
  <si>
    <t>2025-03-30</t>
  </si>
  <si>
    <t>2025-05-27</t>
  </si>
  <si>
    <t>2024-02-23</t>
  </si>
  <si>
    <t>2025-07-28</t>
  </si>
  <si>
    <t>2024-07-10</t>
  </si>
  <si>
    <t>2025-04-09</t>
  </si>
  <si>
    <t>2024-09-13</t>
  </si>
  <si>
    <t>2024-06-19</t>
  </si>
  <si>
    <t>2025-06-07</t>
  </si>
  <si>
    <t>2025-08-06</t>
  </si>
  <si>
    <t>2025-02-09</t>
  </si>
  <si>
    <t>2024-08-09</t>
  </si>
  <si>
    <t>2024-12-26</t>
  </si>
  <si>
    <t>2024-01-05</t>
  </si>
  <si>
    <t>2025-04-08</t>
  </si>
  <si>
    <t>2025-01-21</t>
  </si>
  <si>
    <t>2024-01-11</t>
  </si>
  <si>
    <t>2024-03-10</t>
  </si>
  <si>
    <t>2025-03-07</t>
  </si>
  <si>
    <t>2024-03-17</t>
  </si>
  <si>
    <t>2024-02-13</t>
  </si>
  <si>
    <t>2024-01-31</t>
  </si>
  <si>
    <t>2025-03-16</t>
  </si>
  <si>
    <t>2025-08-19</t>
  </si>
  <si>
    <t>2024-06-26</t>
  </si>
  <si>
    <t>2024-12-25</t>
  </si>
  <si>
    <t>2025-04-23</t>
  </si>
  <si>
    <t>2025-08-17</t>
  </si>
  <si>
    <t>2025-03-26</t>
  </si>
  <si>
    <t>2024-10-03</t>
  </si>
  <si>
    <t>2024-08-25</t>
  </si>
  <si>
    <t>2024-11-14</t>
  </si>
  <si>
    <t>2025-04-20</t>
  </si>
  <si>
    <t>2025-04-18</t>
  </si>
  <si>
    <t>2024-08-12</t>
  </si>
  <si>
    <t>2024-02-10</t>
  </si>
  <si>
    <t>2024-04-24</t>
  </si>
  <si>
    <t>2025-03-10</t>
  </si>
  <si>
    <t>2024-07-12</t>
  </si>
  <si>
    <t>2024-06-21</t>
  </si>
  <si>
    <t>2025-05-13</t>
  </si>
  <si>
    <t>2025-02-19</t>
  </si>
  <si>
    <t>2025-08-05</t>
  </si>
  <si>
    <t>2024-10-17</t>
  </si>
  <si>
    <t>2024-06-17</t>
  </si>
  <si>
    <t>2025-04-03</t>
  </si>
  <si>
    <t>2024-04-26</t>
  </si>
  <si>
    <t>2024-09-14</t>
  </si>
  <si>
    <t>2024-03-16</t>
  </si>
  <si>
    <t>2024-01-16</t>
  </si>
  <si>
    <t>2024-12-29</t>
  </si>
  <si>
    <t>2025-06-21</t>
  </si>
  <si>
    <t>2025-08-18</t>
  </si>
  <si>
    <t>2024-12-28</t>
  </si>
  <si>
    <t>2024-02-16</t>
  </si>
  <si>
    <t>2025-08-10</t>
  </si>
  <si>
    <t>2024-10-15</t>
  </si>
  <si>
    <t>2025-07-18</t>
  </si>
  <si>
    <t>2024-12-31</t>
  </si>
  <si>
    <t>2024-10-01</t>
  </si>
  <si>
    <t>2024-01-06</t>
  </si>
  <si>
    <t>2024-01-28</t>
  </si>
  <si>
    <t>2024-12-08</t>
  </si>
  <si>
    <t>2024-12-03</t>
  </si>
  <si>
    <t>2025-01-05</t>
  </si>
  <si>
    <t>2025-05-04</t>
  </si>
  <si>
    <t>2024-05-05</t>
  </si>
  <si>
    <t>2024-06-14</t>
  </si>
  <si>
    <t>2025-01-20</t>
  </si>
  <si>
    <t>2024-09-30</t>
  </si>
  <si>
    <t>2024-10-31</t>
  </si>
  <si>
    <t>2024-04-09</t>
  </si>
  <si>
    <t>2024-02-03</t>
  </si>
  <si>
    <t>2024-08-17</t>
  </si>
  <si>
    <t>2025-07-15</t>
  </si>
  <si>
    <t>2024-06-03</t>
  </si>
  <si>
    <t>2024-09-17</t>
  </si>
  <si>
    <t>2025-07-25</t>
  </si>
  <si>
    <t>2025-07-13</t>
  </si>
  <si>
    <t>2024-11-25</t>
  </si>
  <si>
    <t>2025-08-07</t>
  </si>
  <si>
    <t>2024-06-25</t>
  </si>
  <si>
    <t>2024-06-06</t>
  </si>
  <si>
    <t>2024-03-31</t>
  </si>
  <si>
    <t>2025-07-11</t>
  </si>
  <si>
    <t>2024-07-25</t>
  </si>
  <si>
    <t>2024-10-29</t>
  </si>
  <si>
    <t>2024-06-29</t>
  </si>
  <si>
    <t>2025-02-15</t>
  </si>
  <si>
    <t>2024-07-23</t>
  </si>
  <si>
    <t>2024-07-13</t>
  </si>
  <si>
    <t>2024-11-01</t>
  </si>
  <si>
    <t>2024-09-20</t>
  </si>
  <si>
    <t>2025-08-20</t>
  </si>
  <si>
    <t>2024-01-09</t>
  </si>
  <si>
    <t>2024-08-02</t>
  </si>
  <si>
    <t>2024-10-28</t>
  </si>
  <si>
    <t>2024-02-21</t>
  </si>
  <si>
    <t>2024-08-24</t>
  </si>
  <si>
    <t>2024-04-05</t>
  </si>
  <si>
    <t>2024-08-20</t>
  </si>
  <si>
    <t>2024-12-07</t>
  </si>
  <si>
    <t>2024-04-29</t>
  </si>
  <si>
    <t>2025-07-01</t>
  </si>
  <si>
    <t>2024-08-22</t>
  </si>
  <si>
    <t>2024-03-15</t>
  </si>
  <si>
    <t>2025-04-17</t>
  </si>
  <si>
    <t>2024-11-06</t>
  </si>
  <si>
    <t>2025-07-05</t>
  </si>
  <si>
    <t>2025-06-02</t>
  </si>
  <si>
    <t>2024-03-02</t>
  </si>
  <si>
    <t>2025-06-08</t>
  </si>
  <si>
    <t>2025-02-21</t>
  </si>
  <si>
    <t>2025-06-29</t>
  </si>
  <si>
    <t>2024-02-24</t>
  </si>
  <si>
    <t>2025-03-24</t>
  </si>
  <si>
    <t>2024-07-27</t>
  </si>
  <si>
    <t>2025-02-25</t>
  </si>
  <si>
    <t>2024-01-13</t>
  </si>
  <si>
    <t>2025-02-26</t>
  </si>
  <si>
    <t>2025-05-26</t>
  </si>
  <si>
    <t>2024-03-08</t>
  </si>
  <si>
    <t>2025-01-28</t>
  </si>
  <si>
    <t>2024-03-21</t>
  </si>
  <si>
    <t>2024-05-22</t>
  </si>
  <si>
    <t>2025-08-14</t>
  </si>
  <si>
    <t>2024-10-07</t>
  </si>
  <si>
    <t>2024-07-21</t>
  </si>
  <si>
    <t>2024-02-15</t>
  </si>
  <si>
    <t>2025-01-07</t>
  </si>
  <si>
    <t>2024-03-29</t>
  </si>
  <si>
    <t>2024-04-16</t>
  </si>
  <si>
    <t>2024-01-08</t>
  </si>
  <si>
    <t>2024-05-18</t>
  </si>
  <si>
    <t>2024-12-22</t>
  </si>
  <si>
    <t>2024-11-29</t>
  </si>
  <si>
    <t>2024-12-02</t>
  </si>
  <si>
    <t>2024-12-11</t>
  </si>
  <si>
    <t>2024-05-01</t>
  </si>
  <si>
    <t>2025-06-06</t>
  </si>
  <si>
    <t>2024-05-13</t>
  </si>
  <si>
    <t>2024-08-28</t>
  </si>
  <si>
    <t>2025-05-18</t>
  </si>
  <si>
    <t>2024-06-23</t>
  </si>
  <si>
    <t>2024-07-05</t>
  </si>
  <si>
    <t>2024-05-23</t>
  </si>
  <si>
    <t>2025-05-10</t>
  </si>
  <si>
    <t>2025-04-26</t>
  </si>
  <si>
    <t>2024-12-17</t>
  </si>
  <si>
    <t>2024-11-03</t>
  </si>
  <si>
    <t>2025-08-29</t>
  </si>
  <si>
    <t>2024-07-03</t>
  </si>
  <si>
    <t>2024-05-17</t>
  </si>
  <si>
    <t>2025-04-10</t>
  </si>
  <si>
    <t>2024-03-25</t>
  </si>
  <si>
    <t>2025-03-03</t>
  </si>
  <si>
    <t>2024-06-04</t>
  </si>
  <si>
    <t>2024-07-16</t>
  </si>
  <si>
    <t>2024-08-30</t>
  </si>
  <si>
    <t>2025-06-17</t>
  </si>
  <si>
    <t>2024-11-18</t>
  </si>
  <si>
    <t>2024-02-22</t>
  </si>
  <si>
    <t>2025-01-30</t>
  </si>
  <si>
    <t>2025-05-17</t>
  </si>
  <si>
    <t>2024-11-24</t>
  </si>
  <si>
    <t>2024-12-27</t>
  </si>
  <si>
    <t>2025-07-06</t>
  </si>
  <si>
    <t>2025-07-14</t>
  </si>
  <si>
    <t>2024-04-12</t>
  </si>
  <si>
    <t>2024-03-19</t>
  </si>
  <si>
    <t>2024-10-10</t>
  </si>
  <si>
    <t>2025-01-27</t>
  </si>
  <si>
    <t>2025-04-21</t>
  </si>
  <si>
    <t>2024-10-19</t>
  </si>
  <si>
    <t>2024-01-21</t>
  </si>
  <si>
    <t>2024-06-01</t>
  </si>
  <si>
    <t>2024-11-04</t>
  </si>
  <si>
    <t>2024-02-04</t>
  </si>
  <si>
    <t>2025-08-16</t>
  </si>
  <si>
    <t>2024-11-30</t>
  </si>
  <si>
    <t>2024-02-17</t>
  </si>
  <si>
    <t>2024-09-21</t>
  </si>
  <si>
    <t>2025-04-29</t>
  </si>
  <si>
    <t>2024-05-02</t>
  </si>
  <si>
    <t>2024-03-03</t>
  </si>
  <si>
    <t>2025-01-09</t>
  </si>
  <si>
    <t>2025-08-25</t>
  </si>
  <si>
    <t>2024-11-28</t>
  </si>
  <si>
    <t>2025-03-02</t>
  </si>
  <si>
    <t>2025-01-10</t>
  </si>
  <si>
    <t>2025-03-17</t>
  </si>
  <si>
    <t>2025-05-29</t>
  </si>
  <si>
    <t>2025-04-01</t>
  </si>
  <si>
    <t>2025-05-09</t>
  </si>
  <si>
    <t>2024-07-31</t>
  </si>
  <si>
    <t>2025-01-18</t>
  </si>
  <si>
    <t>2024-07-11</t>
  </si>
  <si>
    <t>2025-08-11</t>
  </si>
  <si>
    <t>2025-03-27</t>
  </si>
  <si>
    <t>2025-05-05</t>
  </si>
  <si>
    <t>2025-01-04</t>
  </si>
  <si>
    <t>2024-04-23</t>
  </si>
  <si>
    <t>2024-11-23</t>
  </si>
  <si>
    <t>2025-07-19</t>
  </si>
  <si>
    <t>2024-09-11</t>
  </si>
  <si>
    <t>2024-01-18</t>
  </si>
  <si>
    <t>2025-07-17</t>
  </si>
  <si>
    <t>2025-02-27</t>
  </si>
  <si>
    <t>2024-01-24</t>
  </si>
  <si>
    <t>2025-06-30</t>
  </si>
  <si>
    <t>2025-08-21</t>
  </si>
  <si>
    <t>2024-06-10</t>
  </si>
  <si>
    <t>2024-05-11</t>
  </si>
  <si>
    <t>2024-04-30</t>
  </si>
  <si>
    <t>2024-02-18</t>
  </si>
  <si>
    <t>2024-08-08</t>
  </si>
  <si>
    <t>2024-11-02</t>
  </si>
  <si>
    <t>2024-07-17</t>
  </si>
  <si>
    <t>2025-07-29</t>
  </si>
  <si>
    <t>2025-07-23</t>
  </si>
  <si>
    <t>2025-04-22</t>
  </si>
  <si>
    <t>2025-02-12</t>
  </si>
  <si>
    <t>2024-11-08</t>
  </si>
  <si>
    <t>2025-08-22</t>
  </si>
  <si>
    <t>2025-01-19</t>
  </si>
  <si>
    <t>2024-04-28</t>
  </si>
  <si>
    <t>2025-07-10</t>
  </si>
  <si>
    <t>2024-04-13</t>
  </si>
  <si>
    <t>2024-01-20</t>
  </si>
  <si>
    <t>2024-03-13</t>
  </si>
  <si>
    <t>2025-06-28</t>
  </si>
  <si>
    <t>2025-07-24</t>
  </si>
  <si>
    <t>2025-04-24</t>
  </si>
  <si>
    <t>2024-07-20</t>
  </si>
  <si>
    <t>2025-03-12</t>
  </si>
  <si>
    <t>2025-03-31</t>
  </si>
  <si>
    <t>2024-01-01</t>
  </si>
  <si>
    <t>2024-03-06</t>
  </si>
  <si>
    <t>2024-01-29</t>
  </si>
  <si>
    <t>2024-02-29</t>
  </si>
  <si>
    <t>2024-07-30</t>
  </si>
  <si>
    <t>2024-09-23</t>
  </si>
  <si>
    <t>2024-10-13</t>
  </si>
  <si>
    <t>2024-10-02</t>
  </si>
  <si>
    <t>2025-06-10</t>
  </si>
  <si>
    <t>2024-02-14</t>
  </si>
  <si>
    <t>2024-09-12</t>
  </si>
  <si>
    <t>2024-06-05</t>
  </si>
  <si>
    <t>2024-08-10</t>
  </si>
  <si>
    <t>2024-08-01</t>
  </si>
  <si>
    <t>2025-05-15</t>
  </si>
  <si>
    <t>2025-01-31</t>
  </si>
  <si>
    <t>2024-03-01</t>
  </si>
  <si>
    <t>2024-03-20</t>
  </si>
  <si>
    <t>2025-03-29</t>
  </si>
  <si>
    <t>2024-09-04</t>
  </si>
  <si>
    <t>2024-08-16</t>
  </si>
  <si>
    <t>2024-12-18</t>
  </si>
  <si>
    <t>2025-02-03</t>
  </si>
  <si>
    <t>2025-08-04</t>
  </si>
  <si>
    <t>2025-05-12</t>
  </si>
  <si>
    <t>2025-01-22</t>
  </si>
  <si>
    <t>2025-03-23</t>
  </si>
  <si>
    <t>2024-06-16</t>
  </si>
  <si>
    <t>2025-06-15</t>
  </si>
  <si>
    <t>2024-11-11</t>
  </si>
  <si>
    <t>2025-04-27</t>
  </si>
  <si>
    <t>2024-03-26</t>
  </si>
  <si>
    <t>2024-03-18</t>
  </si>
  <si>
    <t>2024-10-22</t>
  </si>
  <si>
    <t>2025-04-07</t>
  </si>
  <si>
    <t>2025-08-23</t>
  </si>
  <si>
    <t>2024-08-23</t>
  </si>
  <si>
    <t>2025-08-09</t>
  </si>
  <si>
    <t>2025-05-02</t>
  </si>
  <si>
    <t>2024-08-15</t>
  </si>
  <si>
    <t>2025-01-23</t>
  </si>
  <si>
    <t>2025-02-24</t>
  </si>
  <si>
    <t>2025-07-07</t>
  </si>
  <si>
    <t>2024-08-06</t>
  </si>
  <si>
    <t>2025-01-08</t>
  </si>
  <si>
    <t>2025-03-15</t>
  </si>
  <si>
    <t>2024-12-15</t>
  </si>
  <si>
    <t>2024-02-02</t>
  </si>
  <si>
    <t>2025-07-22</t>
  </si>
  <si>
    <t>2024-01-27</t>
  </si>
  <si>
    <t>2024-02-12</t>
  </si>
  <si>
    <t>2024-02-27</t>
  </si>
  <si>
    <t>2025-07-12</t>
  </si>
  <si>
    <t>2024-01-04</t>
  </si>
  <si>
    <t>2025-02-13</t>
  </si>
  <si>
    <t>2024-12-14</t>
  </si>
  <si>
    <t>2025-04-13</t>
  </si>
  <si>
    <t>2025-06-12</t>
  </si>
  <si>
    <t>2025-04-19</t>
  </si>
  <si>
    <t>2024-08-21</t>
  </si>
  <si>
    <t>2024-06-27</t>
  </si>
  <si>
    <t>2024-11-05</t>
  </si>
  <si>
    <t>2024-07-22</t>
  </si>
  <si>
    <t>2025-08-01</t>
  </si>
  <si>
    <t>2024-05-08</t>
  </si>
  <si>
    <t>2024-12-20</t>
  </si>
  <si>
    <t>2024-01-17</t>
  </si>
  <si>
    <t>2024-05-29</t>
  </si>
  <si>
    <t>2024-10-09</t>
  </si>
  <si>
    <t>2025-06-22</t>
  </si>
  <si>
    <t>2025-06-04</t>
  </si>
  <si>
    <t>2024-03-11</t>
  </si>
  <si>
    <t>2024-11-26</t>
  </si>
  <si>
    <t>2024-10-16</t>
  </si>
  <si>
    <t>2024-08-18</t>
  </si>
  <si>
    <t>2025-01-03</t>
  </si>
  <si>
    <t>2025-05-11</t>
  </si>
  <si>
    <t>2025-03-19</t>
  </si>
  <si>
    <t>2025-07-26</t>
  </si>
  <si>
    <t>2024-06-12</t>
  </si>
  <si>
    <t>2024-04-19</t>
  </si>
  <si>
    <t>2024-11-20</t>
  </si>
  <si>
    <t>2024-08-14</t>
  </si>
  <si>
    <t>2025-05-16</t>
  </si>
  <si>
    <t>2025-02-11</t>
  </si>
  <si>
    <t>2024-10-11</t>
  </si>
  <si>
    <t>2024-07-19</t>
  </si>
  <si>
    <t>2024-12-21</t>
  </si>
  <si>
    <t>2025-01-14</t>
  </si>
  <si>
    <t>2024-10-04</t>
  </si>
  <si>
    <t>2025-05-03</t>
  </si>
  <si>
    <t>2024-08-05</t>
  </si>
  <si>
    <t>2024-01-15</t>
  </si>
  <si>
    <t>2024-07-07</t>
  </si>
  <si>
    <t>2025-07-20</t>
  </si>
  <si>
    <t>2024-02-01</t>
  </si>
  <si>
    <t>2024-10-25</t>
  </si>
  <si>
    <t>2024-04-04</t>
  </si>
  <si>
    <t>2025-05-07</t>
  </si>
  <si>
    <t>2024-05-09</t>
  </si>
  <si>
    <t>2024-02-08</t>
  </si>
  <si>
    <t>2025-03-13</t>
  </si>
  <si>
    <t>2025-01-01</t>
  </si>
  <si>
    <t>2025-04-15</t>
  </si>
  <si>
    <t>2024-11-10</t>
  </si>
  <si>
    <t>2025-07-02</t>
  </si>
  <si>
    <t>2024-06-22</t>
  </si>
  <si>
    <t>2024-05-24</t>
  </si>
  <si>
    <t>Pivot: Sum of Actual by Year-Month and Category</t>
  </si>
  <si>
    <t>환경에서 피벗 생성이 지원되지 않아 SUMIFS 요약표를 대체 생성했습니다.</t>
  </si>
  <si>
    <t>Total</t>
  </si>
  <si>
    <t>Pivot: Sum of Actual &amp; Target by Category (2025)</t>
  </si>
  <si>
    <t>Sum Actual</t>
  </si>
  <si>
    <t>Sum Target</t>
  </si>
  <si>
    <t>Attain %</t>
  </si>
  <si>
    <t>Monthly Sales Trend (Sum of Actual)</t>
  </si>
  <si>
    <t>피벗을 새로고침하면 차트가 함께 업데이트됩니다.</t>
  </si>
  <si>
    <t>Actual_2025</t>
  </si>
  <si>
    <t>Category Comparison (2025)</t>
  </si>
  <si>
    <t>Target_2025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</si>
</sst>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E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2025 Monthly Actual (All Categories)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Actual 2025</c:v>
          </c:tx>
          <c:marker>
            <c:symbol val="none"/>
          </c:marker>
          <c:cat>
            <c:numRef>
              <c:f>Dashboard!$A$14:$A$25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Dashboard!$B$14:$B$25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(KRW)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2025 Actual vs Target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Actual</c:v>
          </c:tx>
          <c:cat>
            <c:strRef>
              <c:f>Dashboard!$A$31:$A$34</c:f>
              <c:strCache>
                <c:ptCount val="4"/>
                <c:pt idx="1">
                  <c:v>Electronics</c:v>
                </c:pt>
                <c:pt idx="2">
                  <c:v>Beverages</c:v>
                </c:pt>
                <c:pt idx="3">
                  <c:v>Household</c:v>
                </c:pt>
              </c:strCache>
            </c:strRef>
          </c:cat>
          <c:val>
            <c:numRef>
              <c:f>Dashboard!$B$31:$B$34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Target</c:v>
          </c:tx>
          <c:cat>
            <c:strRef>
              <c:f>Dashboard!$A$31:$A$34</c:f>
              <c:strCache>
                <c:ptCount val="4"/>
                <c:pt idx="1">
                  <c:v>Electronics</c:v>
                </c:pt>
                <c:pt idx="2">
                  <c:v>Beverages</c:v>
                </c:pt>
                <c:pt idx="3">
                  <c:v>Household</c:v>
                </c:pt>
              </c:strCache>
            </c:strRef>
          </c:cat>
          <c:val>
            <c:numRef>
              <c:f>Dashboard!$C$31:$C$34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KRW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466725</xdr:colOff>
      <xdr:row>5</xdr:row>
      <xdr:rowOff>95250</xdr:rowOff>
    </xdr:to>
    <xdr:pic>
      <xdr:nvPicPr>
        <xdr:cNvPr id="2" name="Picture 1" descr="retail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86250" cy="10477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12</xdr:col>
      <xdr:colOff>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12</xdr:col>
      <xdr:colOff>0</xdr:colOff>
      <xdr:row>44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ransactionsTbl" displayName="TransactionsTbl" ref="A1:K1201" totalsRowShown="0">
  <autoFilter ref="A1:K1201"/>
  <tableColumns count="11">
    <tableColumn id="1" name="Date"/>
    <tableColumn id="2" name="Year"/>
    <tableColumn id="3" name="Month"/>
    <tableColumn id="4" name="Region"/>
    <tableColumn id="5" name="Store"/>
    <tableColumn id="6" name="Category"/>
    <tableColumn id="7" name="Subcategory"/>
    <tableColumn id="8" name="KPI"/>
    <tableColumn id="9" name="Target"/>
    <tableColumn id="10" name="Actual"/>
    <tableColumn id="11" name="Un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cols>
    <col min="1" max="2" width="16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7</v>
      </c>
      <c r="B7" t="s">
        <v>9</v>
      </c>
    </row>
    <row r="8" spans="1:2">
      <c r="A8" t="s">
        <v>7</v>
      </c>
      <c r="B8" t="s">
        <v>10</v>
      </c>
    </row>
    <row r="9" spans="1:2">
      <c r="A9" t="s">
        <v>7</v>
      </c>
      <c r="B9" t="s">
        <v>11</v>
      </c>
    </row>
    <row r="10" spans="1:2">
      <c r="A10" t="s">
        <v>12</v>
      </c>
      <c r="B10" t="s">
        <v>13</v>
      </c>
    </row>
    <row r="11" spans="1:2">
      <c r="A11" t="s">
        <v>12</v>
      </c>
      <c r="B11" t="s">
        <v>14</v>
      </c>
    </row>
    <row r="12" spans="1:2">
      <c r="A12" t="s">
        <v>12</v>
      </c>
      <c r="B12" t="s">
        <v>15</v>
      </c>
    </row>
    <row r="13" spans="1:2">
      <c r="A13" t="s">
        <v>12</v>
      </c>
      <c r="B13" t="s">
        <v>16</v>
      </c>
    </row>
    <row r="14" spans="1:2">
      <c r="A14" t="s">
        <v>17</v>
      </c>
      <c r="B14" t="s">
        <v>18</v>
      </c>
    </row>
    <row r="15" spans="1:2">
      <c r="A15" t="s">
        <v>17</v>
      </c>
      <c r="B15" t="s">
        <v>19</v>
      </c>
    </row>
    <row r="16" spans="1:2">
      <c r="A16" t="s">
        <v>17</v>
      </c>
      <c r="B16" t="s">
        <v>20</v>
      </c>
    </row>
    <row r="17" spans="1:2">
      <c r="A17" t="s">
        <v>17</v>
      </c>
      <c r="B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0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3" width="8.7109375" customWidth="1"/>
    <col min="4" max="7" width="14.7109375" customWidth="1"/>
    <col min="8" max="11" width="10.7109375" customWidth="1"/>
  </cols>
  <sheetData>
    <row r="1" spans="1:1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0</v>
      </c>
      <c r="G1" t="s">
        <v>1</v>
      </c>
      <c r="H1" t="s">
        <v>27</v>
      </c>
      <c r="I1" t="s">
        <v>28</v>
      </c>
      <c r="J1" t="s">
        <v>29</v>
      </c>
      <c r="K1" t="s">
        <v>30</v>
      </c>
    </row>
    <row r="2" spans="1:11">
      <c r="A2" t="s">
        <v>31</v>
      </c>
      <c r="B2">
        <v>2024</v>
      </c>
      <c r="C2">
        <v>11</v>
      </c>
      <c r="D2" t="s">
        <v>32</v>
      </c>
      <c r="E2" t="s">
        <v>33</v>
      </c>
      <c r="F2" t="s">
        <v>2</v>
      </c>
      <c r="G2" t="s">
        <v>3</v>
      </c>
      <c r="H2" t="s">
        <v>34</v>
      </c>
      <c r="I2" s="2">
        <v>1489031</v>
      </c>
      <c r="J2" s="2">
        <v>1807507</v>
      </c>
      <c r="K2" t="s">
        <v>35</v>
      </c>
    </row>
    <row r="3" spans="1:11">
      <c r="A3" t="s">
        <v>36</v>
      </c>
      <c r="B3">
        <v>2024</v>
      </c>
      <c r="C3">
        <v>8</v>
      </c>
      <c r="D3" t="s">
        <v>37</v>
      </c>
      <c r="E3" t="s">
        <v>38</v>
      </c>
      <c r="F3" t="s">
        <v>17</v>
      </c>
      <c r="G3" t="s">
        <v>21</v>
      </c>
      <c r="H3" t="s">
        <v>34</v>
      </c>
      <c r="I3" s="2">
        <v>1290281</v>
      </c>
      <c r="J3" s="2">
        <v>1127246</v>
      </c>
      <c r="K3" t="s">
        <v>35</v>
      </c>
    </row>
    <row r="4" spans="1:11">
      <c r="A4" t="s">
        <v>39</v>
      </c>
      <c r="B4">
        <v>2025</v>
      </c>
      <c r="C4">
        <v>8</v>
      </c>
      <c r="D4" t="s">
        <v>37</v>
      </c>
      <c r="E4" t="s">
        <v>40</v>
      </c>
      <c r="F4" t="s">
        <v>2</v>
      </c>
      <c r="G4" t="s">
        <v>6</v>
      </c>
      <c r="H4" t="s">
        <v>34</v>
      </c>
      <c r="I4" s="2">
        <v>1107992</v>
      </c>
      <c r="J4" s="2">
        <v>1070147</v>
      </c>
      <c r="K4" t="s">
        <v>35</v>
      </c>
    </row>
    <row r="5" spans="1:11">
      <c r="A5" t="s">
        <v>41</v>
      </c>
      <c r="B5">
        <v>2024</v>
      </c>
      <c r="C5">
        <v>5</v>
      </c>
      <c r="D5" t="s">
        <v>37</v>
      </c>
      <c r="E5" t="s">
        <v>42</v>
      </c>
      <c r="F5" t="s">
        <v>7</v>
      </c>
      <c r="G5" t="s">
        <v>8</v>
      </c>
      <c r="H5" t="s">
        <v>34</v>
      </c>
      <c r="I5" s="2">
        <v>690487</v>
      </c>
      <c r="J5" s="2">
        <v>742789</v>
      </c>
      <c r="K5" t="s">
        <v>35</v>
      </c>
    </row>
    <row r="6" spans="1:11">
      <c r="A6" t="s">
        <v>43</v>
      </c>
      <c r="B6">
        <v>2024</v>
      </c>
      <c r="C6">
        <v>7</v>
      </c>
      <c r="D6" t="s">
        <v>44</v>
      </c>
      <c r="E6" t="s">
        <v>33</v>
      </c>
      <c r="F6" t="s">
        <v>12</v>
      </c>
      <c r="G6" t="s">
        <v>16</v>
      </c>
      <c r="H6" t="s">
        <v>34</v>
      </c>
      <c r="I6" s="2">
        <v>564328</v>
      </c>
      <c r="J6" s="2">
        <v>658995</v>
      </c>
      <c r="K6" t="s">
        <v>35</v>
      </c>
    </row>
    <row r="7" spans="1:11">
      <c r="A7" t="s">
        <v>45</v>
      </c>
      <c r="B7">
        <v>2024</v>
      </c>
      <c r="C7">
        <v>9</v>
      </c>
      <c r="D7" t="s">
        <v>37</v>
      </c>
      <c r="E7" t="s">
        <v>42</v>
      </c>
      <c r="F7" t="s">
        <v>17</v>
      </c>
      <c r="G7" t="s">
        <v>20</v>
      </c>
      <c r="H7" t="s">
        <v>34</v>
      </c>
      <c r="I7" s="2">
        <v>553513</v>
      </c>
      <c r="J7" s="2">
        <v>496626</v>
      </c>
      <c r="K7" t="s">
        <v>35</v>
      </c>
    </row>
    <row r="8" spans="1:11">
      <c r="A8" t="s">
        <v>46</v>
      </c>
      <c r="B8">
        <v>2025</v>
      </c>
      <c r="C8">
        <v>3</v>
      </c>
      <c r="D8" t="s">
        <v>32</v>
      </c>
      <c r="E8" t="s">
        <v>47</v>
      </c>
      <c r="F8" t="s">
        <v>7</v>
      </c>
      <c r="G8" t="s">
        <v>11</v>
      </c>
      <c r="H8" t="s">
        <v>34</v>
      </c>
      <c r="I8" s="2">
        <v>341111</v>
      </c>
      <c r="J8" s="2">
        <v>336352</v>
      </c>
      <c r="K8" t="s">
        <v>35</v>
      </c>
    </row>
    <row r="9" spans="1:11">
      <c r="A9" t="s">
        <v>48</v>
      </c>
      <c r="B9">
        <v>2024</v>
      </c>
      <c r="C9">
        <v>12</v>
      </c>
      <c r="D9" t="s">
        <v>44</v>
      </c>
      <c r="E9" t="s">
        <v>49</v>
      </c>
      <c r="F9" t="s">
        <v>2</v>
      </c>
      <c r="G9" t="s">
        <v>3</v>
      </c>
      <c r="H9" t="s">
        <v>34</v>
      </c>
      <c r="I9" s="2">
        <v>2337038</v>
      </c>
      <c r="J9" s="2">
        <v>2669981</v>
      </c>
      <c r="K9" t="s">
        <v>35</v>
      </c>
    </row>
    <row r="10" spans="1:11">
      <c r="A10" t="s">
        <v>50</v>
      </c>
      <c r="B10">
        <v>2024</v>
      </c>
      <c r="C10">
        <v>11</v>
      </c>
      <c r="D10" t="s">
        <v>44</v>
      </c>
      <c r="E10" t="s">
        <v>42</v>
      </c>
      <c r="F10" t="s">
        <v>17</v>
      </c>
      <c r="G10" t="s">
        <v>20</v>
      </c>
      <c r="H10" t="s">
        <v>34</v>
      </c>
      <c r="I10" s="2">
        <v>865285</v>
      </c>
      <c r="J10" s="2">
        <v>946940</v>
      </c>
      <c r="K10" t="s">
        <v>35</v>
      </c>
    </row>
    <row r="11" spans="1:11">
      <c r="A11" t="s">
        <v>51</v>
      </c>
      <c r="B11">
        <v>2025</v>
      </c>
      <c r="C11">
        <v>5</v>
      </c>
      <c r="D11" t="s">
        <v>37</v>
      </c>
      <c r="E11" t="s">
        <v>40</v>
      </c>
      <c r="F11" t="s">
        <v>12</v>
      </c>
      <c r="G11" t="s">
        <v>14</v>
      </c>
      <c r="H11" t="s">
        <v>34</v>
      </c>
      <c r="I11" s="2">
        <v>659940</v>
      </c>
      <c r="J11" s="2">
        <v>582220</v>
      </c>
      <c r="K11" t="s">
        <v>35</v>
      </c>
    </row>
    <row r="12" spans="1:11">
      <c r="A12" t="s">
        <v>52</v>
      </c>
      <c r="B12">
        <v>2025</v>
      </c>
      <c r="C12">
        <v>4</v>
      </c>
      <c r="D12" t="s">
        <v>44</v>
      </c>
      <c r="E12" t="s">
        <v>42</v>
      </c>
      <c r="F12" t="s">
        <v>7</v>
      </c>
      <c r="G12" t="s">
        <v>11</v>
      </c>
      <c r="H12" t="s">
        <v>34</v>
      </c>
      <c r="I12" s="2">
        <v>1040710</v>
      </c>
      <c r="J12" s="2">
        <v>1168810</v>
      </c>
      <c r="K12" t="s">
        <v>35</v>
      </c>
    </row>
    <row r="13" spans="1:11">
      <c r="A13" t="s">
        <v>53</v>
      </c>
      <c r="B13">
        <v>2025</v>
      </c>
      <c r="C13">
        <v>1</v>
      </c>
      <c r="D13" t="s">
        <v>32</v>
      </c>
      <c r="E13" t="s">
        <v>54</v>
      </c>
      <c r="F13" t="s">
        <v>2</v>
      </c>
      <c r="G13" t="s">
        <v>4</v>
      </c>
      <c r="H13" t="s">
        <v>34</v>
      </c>
      <c r="I13" s="2">
        <v>1534591</v>
      </c>
      <c r="J13" s="2">
        <v>1602090</v>
      </c>
      <c r="K13" t="s">
        <v>35</v>
      </c>
    </row>
    <row r="14" spans="1:11">
      <c r="A14" t="s">
        <v>55</v>
      </c>
      <c r="B14">
        <v>2025</v>
      </c>
      <c r="C14">
        <v>8</v>
      </c>
      <c r="D14" t="s">
        <v>32</v>
      </c>
      <c r="E14" t="s">
        <v>42</v>
      </c>
      <c r="F14" t="s">
        <v>12</v>
      </c>
      <c r="G14" t="s">
        <v>13</v>
      </c>
      <c r="H14" t="s">
        <v>34</v>
      </c>
      <c r="I14" s="2">
        <v>810559</v>
      </c>
      <c r="J14" s="2">
        <v>886690</v>
      </c>
      <c r="K14" t="s">
        <v>35</v>
      </c>
    </row>
    <row r="15" spans="1:11">
      <c r="A15" t="s">
        <v>56</v>
      </c>
      <c r="B15">
        <v>2024</v>
      </c>
      <c r="C15">
        <v>11</v>
      </c>
      <c r="D15" t="s">
        <v>32</v>
      </c>
      <c r="E15" t="s">
        <v>57</v>
      </c>
      <c r="F15" t="s">
        <v>17</v>
      </c>
      <c r="G15" t="s">
        <v>21</v>
      </c>
      <c r="H15" t="s">
        <v>34</v>
      </c>
      <c r="I15" s="2">
        <v>709702</v>
      </c>
      <c r="J15" s="2">
        <v>739941</v>
      </c>
      <c r="K15" t="s">
        <v>35</v>
      </c>
    </row>
    <row r="16" spans="1:11">
      <c r="A16" t="s">
        <v>58</v>
      </c>
      <c r="B16">
        <v>2025</v>
      </c>
      <c r="C16">
        <v>2</v>
      </c>
      <c r="D16" t="s">
        <v>37</v>
      </c>
      <c r="E16" t="s">
        <v>40</v>
      </c>
      <c r="F16" t="s">
        <v>2</v>
      </c>
      <c r="G16" t="s">
        <v>4</v>
      </c>
      <c r="H16" t="s">
        <v>34</v>
      </c>
      <c r="I16" s="2">
        <v>2748123</v>
      </c>
      <c r="J16" s="2">
        <v>2996253</v>
      </c>
      <c r="K16" t="s">
        <v>35</v>
      </c>
    </row>
    <row r="17" spans="1:11">
      <c r="A17" t="s">
        <v>59</v>
      </c>
      <c r="B17">
        <v>2024</v>
      </c>
      <c r="C17">
        <v>4</v>
      </c>
      <c r="D17" t="s">
        <v>37</v>
      </c>
      <c r="E17" t="s">
        <v>54</v>
      </c>
      <c r="F17" t="s">
        <v>2</v>
      </c>
      <c r="G17" t="s">
        <v>5</v>
      </c>
      <c r="H17" t="s">
        <v>34</v>
      </c>
      <c r="I17" s="2">
        <v>1006958</v>
      </c>
      <c r="J17" s="2">
        <v>915747</v>
      </c>
      <c r="K17" t="s">
        <v>35</v>
      </c>
    </row>
    <row r="18" spans="1:11">
      <c r="A18" t="s">
        <v>60</v>
      </c>
      <c r="B18">
        <v>2024</v>
      </c>
      <c r="C18">
        <v>9</v>
      </c>
      <c r="D18" t="s">
        <v>61</v>
      </c>
      <c r="E18" t="s">
        <v>47</v>
      </c>
      <c r="F18" t="s">
        <v>17</v>
      </c>
      <c r="G18" t="s">
        <v>18</v>
      </c>
      <c r="H18" t="s">
        <v>34</v>
      </c>
      <c r="I18" s="2">
        <v>1407461</v>
      </c>
      <c r="J18" s="2">
        <v>1468733</v>
      </c>
      <c r="K18" t="s">
        <v>35</v>
      </c>
    </row>
    <row r="19" spans="1:11">
      <c r="A19" t="s">
        <v>62</v>
      </c>
      <c r="B19">
        <v>2024</v>
      </c>
      <c r="C19">
        <v>3</v>
      </c>
      <c r="D19" t="s">
        <v>32</v>
      </c>
      <c r="E19" t="s">
        <v>38</v>
      </c>
      <c r="F19" t="s">
        <v>12</v>
      </c>
      <c r="G19" t="s">
        <v>15</v>
      </c>
      <c r="H19" t="s">
        <v>34</v>
      </c>
      <c r="I19" s="2">
        <v>419280</v>
      </c>
      <c r="J19" s="2">
        <v>360261</v>
      </c>
      <c r="K19" t="s">
        <v>35</v>
      </c>
    </row>
    <row r="20" spans="1:11">
      <c r="A20" t="s">
        <v>63</v>
      </c>
      <c r="B20">
        <v>2025</v>
      </c>
      <c r="C20">
        <v>6</v>
      </c>
      <c r="D20" t="s">
        <v>61</v>
      </c>
      <c r="E20" t="s">
        <v>54</v>
      </c>
      <c r="F20" t="s">
        <v>2</v>
      </c>
      <c r="G20" t="s">
        <v>5</v>
      </c>
      <c r="H20" t="s">
        <v>34</v>
      </c>
      <c r="I20" s="2">
        <v>1281725</v>
      </c>
      <c r="J20" s="2">
        <v>1277469</v>
      </c>
      <c r="K20" t="s">
        <v>35</v>
      </c>
    </row>
    <row r="21" spans="1:11">
      <c r="A21" t="s">
        <v>64</v>
      </c>
      <c r="B21">
        <v>2024</v>
      </c>
      <c r="C21">
        <v>6</v>
      </c>
      <c r="D21" t="s">
        <v>61</v>
      </c>
      <c r="E21" t="s">
        <v>40</v>
      </c>
      <c r="F21" t="s">
        <v>12</v>
      </c>
      <c r="G21" t="s">
        <v>14</v>
      </c>
      <c r="H21" t="s">
        <v>34</v>
      </c>
      <c r="I21" s="2">
        <v>670148</v>
      </c>
      <c r="J21" s="2">
        <v>623215</v>
      </c>
      <c r="K21" t="s">
        <v>35</v>
      </c>
    </row>
    <row r="22" spans="1:11">
      <c r="A22" t="s">
        <v>65</v>
      </c>
      <c r="B22">
        <v>2025</v>
      </c>
      <c r="C22">
        <v>5</v>
      </c>
      <c r="D22" t="s">
        <v>61</v>
      </c>
      <c r="E22" t="s">
        <v>57</v>
      </c>
      <c r="F22" t="s">
        <v>2</v>
      </c>
      <c r="G22" t="s">
        <v>5</v>
      </c>
      <c r="H22" t="s">
        <v>34</v>
      </c>
      <c r="I22" s="2">
        <v>2880718</v>
      </c>
      <c r="J22" s="2">
        <v>2963945</v>
      </c>
      <c r="K22" t="s">
        <v>35</v>
      </c>
    </row>
    <row r="23" spans="1:11">
      <c r="A23" t="s">
        <v>66</v>
      </c>
      <c r="B23">
        <v>2024</v>
      </c>
      <c r="C23">
        <v>12</v>
      </c>
      <c r="D23" t="s">
        <v>61</v>
      </c>
      <c r="E23" t="s">
        <v>38</v>
      </c>
      <c r="F23" t="s">
        <v>7</v>
      </c>
      <c r="G23" t="s">
        <v>8</v>
      </c>
      <c r="H23" t="s">
        <v>34</v>
      </c>
      <c r="I23" s="2">
        <v>911851</v>
      </c>
      <c r="J23" s="2">
        <v>849616</v>
      </c>
      <c r="K23" t="s">
        <v>35</v>
      </c>
    </row>
    <row r="24" spans="1:11">
      <c r="A24" t="s">
        <v>67</v>
      </c>
      <c r="B24">
        <v>2024</v>
      </c>
      <c r="C24">
        <v>1</v>
      </c>
      <c r="D24" t="s">
        <v>44</v>
      </c>
      <c r="E24" t="s">
        <v>47</v>
      </c>
      <c r="F24" t="s">
        <v>2</v>
      </c>
      <c r="G24" t="s">
        <v>3</v>
      </c>
      <c r="H24" t="s">
        <v>34</v>
      </c>
      <c r="I24" s="2">
        <v>2529637</v>
      </c>
      <c r="J24" s="2">
        <v>3049741</v>
      </c>
      <c r="K24" t="s">
        <v>35</v>
      </c>
    </row>
    <row r="25" spans="1:11">
      <c r="A25" t="s">
        <v>68</v>
      </c>
      <c r="B25">
        <v>2025</v>
      </c>
      <c r="C25">
        <v>3</v>
      </c>
      <c r="D25" t="s">
        <v>61</v>
      </c>
      <c r="E25" t="s">
        <v>38</v>
      </c>
      <c r="F25" t="s">
        <v>17</v>
      </c>
      <c r="G25" t="s">
        <v>21</v>
      </c>
      <c r="H25" t="s">
        <v>34</v>
      </c>
      <c r="I25" s="2">
        <v>733145</v>
      </c>
      <c r="J25" s="2">
        <v>673028</v>
      </c>
      <c r="K25" t="s">
        <v>35</v>
      </c>
    </row>
    <row r="26" spans="1:11">
      <c r="A26" t="s">
        <v>69</v>
      </c>
      <c r="B26">
        <v>2024</v>
      </c>
      <c r="C26">
        <v>5</v>
      </c>
      <c r="D26" t="s">
        <v>37</v>
      </c>
      <c r="E26" t="s">
        <v>54</v>
      </c>
      <c r="F26" t="s">
        <v>17</v>
      </c>
      <c r="G26" t="s">
        <v>19</v>
      </c>
      <c r="H26" t="s">
        <v>34</v>
      </c>
      <c r="I26" s="2">
        <v>726972</v>
      </c>
      <c r="J26" s="2">
        <v>777470</v>
      </c>
      <c r="K26" t="s">
        <v>35</v>
      </c>
    </row>
    <row r="27" spans="1:11">
      <c r="A27" t="s">
        <v>70</v>
      </c>
      <c r="B27">
        <v>2024</v>
      </c>
      <c r="C27">
        <v>5</v>
      </c>
      <c r="D27" t="s">
        <v>37</v>
      </c>
      <c r="E27" t="s">
        <v>57</v>
      </c>
      <c r="F27" t="s">
        <v>2</v>
      </c>
      <c r="G27" t="s">
        <v>4</v>
      </c>
      <c r="H27" t="s">
        <v>34</v>
      </c>
      <c r="I27" s="2">
        <v>2719528</v>
      </c>
      <c r="J27" s="2">
        <v>2585547</v>
      </c>
      <c r="K27" t="s">
        <v>35</v>
      </c>
    </row>
    <row r="28" spans="1:11">
      <c r="A28" t="s">
        <v>71</v>
      </c>
      <c r="B28">
        <v>2024</v>
      </c>
      <c r="C28">
        <v>10</v>
      </c>
      <c r="D28" t="s">
        <v>32</v>
      </c>
      <c r="E28" t="s">
        <v>47</v>
      </c>
      <c r="F28" t="s">
        <v>12</v>
      </c>
      <c r="G28" t="s">
        <v>16</v>
      </c>
      <c r="H28" t="s">
        <v>34</v>
      </c>
      <c r="I28" s="2">
        <v>620969</v>
      </c>
      <c r="J28" s="2">
        <v>692374</v>
      </c>
      <c r="K28" t="s">
        <v>35</v>
      </c>
    </row>
    <row r="29" spans="1:11">
      <c r="A29" t="s">
        <v>72</v>
      </c>
      <c r="B29">
        <v>2025</v>
      </c>
      <c r="C29">
        <v>6</v>
      </c>
      <c r="D29" t="s">
        <v>44</v>
      </c>
      <c r="E29" t="s">
        <v>54</v>
      </c>
      <c r="F29" t="s">
        <v>7</v>
      </c>
      <c r="G29" t="s">
        <v>8</v>
      </c>
      <c r="H29" t="s">
        <v>34</v>
      </c>
      <c r="I29" s="2">
        <v>590402</v>
      </c>
      <c r="J29" s="2">
        <v>685111</v>
      </c>
      <c r="K29" t="s">
        <v>35</v>
      </c>
    </row>
    <row r="30" spans="1:11">
      <c r="A30" t="s">
        <v>73</v>
      </c>
      <c r="B30">
        <v>2024</v>
      </c>
      <c r="C30">
        <v>6</v>
      </c>
      <c r="D30" t="s">
        <v>32</v>
      </c>
      <c r="E30" t="s">
        <v>54</v>
      </c>
      <c r="F30" t="s">
        <v>17</v>
      </c>
      <c r="G30" t="s">
        <v>18</v>
      </c>
      <c r="H30" t="s">
        <v>34</v>
      </c>
      <c r="I30" s="2">
        <v>1411848</v>
      </c>
      <c r="J30" s="2">
        <v>1642980</v>
      </c>
      <c r="K30" t="s">
        <v>35</v>
      </c>
    </row>
    <row r="31" spans="1:11">
      <c r="A31" t="s">
        <v>74</v>
      </c>
      <c r="B31">
        <v>2024</v>
      </c>
      <c r="C31">
        <v>4</v>
      </c>
      <c r="D31" t="s">
        <v>37</v>
      </c>
      <c r="E31" t="s">
        <v>40</v>
      </c>
      <c r="F31" t="s">
        <v>7</v>
      </c>
      <c r="G31" t="s">
        <v>10</v>
      </c>
      <c r="H31" t="s">
        <v>34</v>
      </c>
      <c r="I31" s="2">
        <v>402493</v>
      </c>
      <c r="J31" s="2">
        <v>432555</v>
      </c>
      <c r="K31" t="s">
        <v>35</v>
      </c>
    </row>
    <row r="32" spans="1:11">
      <c r="A32" t="s">
        <v>75</v>
      </c>
      <c r="B32">
        <v>2024</v>
      </c>
      <c r="C32">
        <v>3</v>
      </c>
      <c r="D32" t="s">
        <v>44</v>
      </c>
      <c r="E32" t="s">
        <v>47</v>
      </c>
      <c r="F32" t="s">
        <v>7</v>
      </c>
      <c r="G32" t="s">
        <v>10</v>
      </c>
      <c r="H32" t="s">
        <v>34</v>
      </c>
      <c r="I32" s="2">
        <v>832840</v>
      </c>
      <c r="J32" s="2">
        <v>877064</v>
      </c>
      <c r="K32" t="s">
        <v>35</v>
      </c>
    </row>
    <row r="33" spans="1:11">
      <c r="A33" t="s">
        <v>76</v>
      </c>
      <c r="B33">
        <v>2024</v>
      </c>
      <c r="C33">
        <v>9</v>
      </c>
      <c r="D33" t="s">
        <v>61</v>
      </c>
      <c r="E33" t="s">
        <v>40</v>
      </c>
      <c r="F33" t="s">
        <v>17</v>
      </c>
      <c r="G33" t="s">
        <v>19</v>
      </c>
      <c r="H33" t="s">
        <v>34</v>
      </c>
      <c r="I33" s="2">
        <v>1327188</v>
      </c>
      <c r="J33" s="2">
        <v>1295855</v>
      </c>
      <c r="K33" t="s">
        <v>35</v>
      </c>
    </row>
    <row r="34" spans="1:11">
      <c r="A34" t="s">
        <v>77</v>
      </c>
      <c r="B34">
        <v>2024</v>
      </c>
      <c r="C34">
        <v>9</v>
      </c>
      <c r="D34" t="s">
        <v>44</v>
      </c>
      <c r="E34" t="s">
        <v>38</v>
      </c>
      <c r="F34" t="s">
        <v>7</v>
      </c>
      <c r="G34" t="s">
        <v>10</v>
      </c>
      <c r="H34" t="s">
        <v>34</v>
      </c>
      <c r="I34" s="2">
        <v>461949</v>
      </c>
      <c r="J34" s="2">
        <v>439425</v>
      </c>
      <c r="K34" t="s">
        <v>35</v>
      </c>
    </row>
    <row r="35" spans="1:11">
      <c r="A35" t="s">
        <v>78</v>
      </c>
      <c r="B35">
        <v>2024</v>
      </c>
      <c r="C35">
        <v>5</v>
      </c>
      <c r="D35" t="s">
        <v>44</v>
      </c>
      <c r="E35" t="s">
        <v>40</v>
      </c>
      <c r="F35" t="s">
        <v>2</v>
      </c>
      <c r="G35" t="s">
        <v>6</v>
      </c>
      <c r="H35" t="s">
        <v>34</v>
      </c>
      <c r="I35" s="2">
        <v>2943719</v>
      </c>
      <c r="J35" s="2">
        <v>3333848</v>
      </c>
      <c r="K35" t="s">
        <v>35</v>
      </c>
    </row>
    <row r="36" spans="1:11">
      <c r="A36" t="s">
        <v>79</v>
      </c>
      <c r="B36">
        <v>2025</v>
      </c>
      <c r="C36">
        <v>6</v>
      </c>
      <c r="D36" t="s">
        <v>44</v>
      </c>
      <c r="E36" t="s">
        <v>47</v>
      </c>
      <c r="F36" t="s">
        <v>17</v>
      </c>
      <c r="G36" t="s">
        <v>19</v>
      </c>
      <c r="H36" t="s">
        <v>34</v>
      </c>
      <c r="I36" s="2">
        <v>1167458</v>
      </c>
      <c r="J36" s="2">
        <v>1001437</v>
      </c>
      <c r="K36" t="s">
        <v>35</v>
      </c>
    </row>
    <row r="37" spans="1:11">
      <c r="A37" t="s">
        <v>80</v>
      </c>
      <c r="B37">
        <v>2025</v>
      </c>
      <c r="C37">
        <v>7</v>
      </c>
      <c r="D37" t="s">
        <v>44</v>
      </c>
      <c r="E37" t="s">
        <v>49</v>
      </c>
      <c r="F37" t="s">
        <v>2</v>
      </c>
      <c r="G37" t="s">
        <v>6</v>
      </c>
      <c r="H37" t="s">
        <v>34</v>
      </c>
      <c r="I37" s="2">
        <v>2290402</v>
      </c>
      <c r="J37" s="2">
        <v>2827065</v>
      </c>
      <c r="K37" t="s">
        <v>35</v>
      </c>
    </row>
    <row r="38" spans="1:11">
      <c r="A38" t="s">
        <v>81</v>
      </c>
      <c r="B38">
        <v>2024</v>
      </c>
      <c r="C38">
        <v>4</v>
      </c>
      <c r="D38" t="s">
        <v>32</v>
      </c>
      <c r="E38" t="s">
        <v>38</v>
      </c>
      <c r="F38" t="s">
        <v>2</v>
      </c>
      <c r="G38" t="s">
        <v>5</v>
      </c>
      <c r="H38" t="s">
        <v>34</v>
      </c>
      <c r="I38" s="2">
        <v>2040517</v>
      </c>
      <c r="J38" s="2">
        <v>2351309</v>
      </c>
      <c r="K38" t="s">
        <v>35</v>
      </c>
    </row>
    <row r="39" spans="1:11">
      <c r="A39" t="s">
        <v>82</v>
      </c>
      <c r="B39">
        <v>2025</v>
      </c>
      <c r="C39">
        <v>3</v>
      </c>
      <c r="D39" t="s">
        <v>61</v>
      </c>
      <c r="E39" t="s">
        <v>33</v>
      </c>
      <c r="F39" t="s">
        <v>7</v>
      </c>
      <c r="G39" t="s">
        <v>11</v>
      </c>
      <c r="H39" t="s">
        <v>34</v>
      </c>
      <c r="I39" s="2">
        <v>393807</v>
      </c>
      <c r="J39" s="2">
        <v>460689</v>
      </c>
      <c r="K39" t="s">
        <v>35</v>
      </c>
    </row>
    <row r="40" spans="1:11">
      <c r="A40" t="s">
        <v>83</v>
      </c>
      <c r="B40">
        <v>2024</v>
      </c>
      <c r="C40">
        <v>7</v>
      </c>
      <c r="D40" t="s">
        <v>44</v>
      </c>
      <c r="E40" t="s">
        <v>38</v>
      </c>
      <c r="F40" t="s">
        <v>12</v>
      </c>
      <c r="G40" t="s">
        <v>13</v>
      </c>
      <c r="H40" t="s">
        <v>34</v>
      </c>
      <c r="I40" s="2">
        <v>337810</v>
      </c>
      <c r="J40" s="2">
        <v>296140</v>
      </c>
      <c r="K40" t="s">
        <v>35</v>
      </c>
    </row>
    <row r="41" spans="1:11">
      <c r="A41" t="s">
        <v>84</v>
      </c>
      <c r="B41">
        <v>2024</v>
      </c>
      <c r="C41">
        <v>5</v>
      </c>
      <c r="D41" t="s">
        <v>44</v>
      </c>
      <c r="E41" t="s">
        <v>57</v>
      </c>
      <c r="F41" t="s">
        <v>12</v>
      </c>
      <c r="G41" t="s">
        <v>16</v>
      </c>
      <c r="H41" t="s">
        <v>34</v>
      </c>
      <c r="I41" s="2">
        <v>385502</v>
      </c>
      <c r="J41" s="2">
        <v>408927</v>
      </c>
      <c r="K41" t="s">
        <v>35</v>
      </c>
    </row>
    <row r="42" spans="1:11">
      <c r="A42" t="s">
        <v>85</v>
      </c>
      <c r="B42">
        <v>2024</v>
      </c>
      <c r="C42">
        <v>9</v>
      </c>
      <c r="D42" t="s">
        <v>37</v>
      </c>
      <c r="E42" t="s">
        <v>54</v>
      </c>
      <c r="F42" t="s">
        <v>12</v>
      </c>
      <c r="G42" t="s">
        <v>13</v>
      </c>
      <c r="H42" t="s">
        <v>34</v>
      </c>
      <c r="I42" s="2">
        <v>577147</v>
      </c>
      <c r="J42" s="2">
        <v>613180</v>
      </c>
      <c r="K42" t="s">
        <v>35</v>
      </c>
    </row>
    <row r="43" spans="1:11">
      <c r="A43" t="s">
        <v>43</v>
      </c>
      <c r="B43">
        <v>2024</v>
      </c>
      <c r="C43">
        <v>7</v>
      </c>
      <c r="D43" t="s">
        <v>61</v>
      </c>
      <c r="E43" t="s">
        <v>49</v>
      </c>
      <c r="F43" t="s">
        <v>7</v>
      </c>
      <c r="G43" t="s">
        <v>10</v>
      </c>
      <c r="H43" t="s">
        <v>34</v>
      </c>
      <c r="I43" s="2">
        <v>382854</v>
      </c>
      <c r="J43" s="2">
        <v>327776</v>
      </c>
      <c r="K43" t="s">
        <v>35</v>
      </c>
    </row>
    <row r="44" spans="1:11">
      <c r="A44" t="s">
        <v>86</v>
      </c>
      <c r="B44">
        <v>2025</v>
      </c>
      <c r="C44">
        <v>6</v>
      </c>
      <c r="D44" t="s">
        <v>32</v>
      </c>
      <c r="E44" t="s">
        <v>49</v>
      </c>
      <c r="F44" t="s">
        <v>7</v>
      </c>
      <c r="G44" t="s">
        <v>11</v>
      </c>
      <c r="H44" t="s">
        <v>34</v>
      </c>
      <c r="I44" s="2">
        <v>1188357</v>
      </c>
      <c r="J44" s="2">
        <v>1269596</v>
      </c>
      <c r="K44" t="s">
        <v>35</v>
      </c>
    </row>
    <row r="45" spans="1:11">
      <c r="A45" t="s">
        <v>87</v>
      </c>
      <c r="B45">
        <v>2025</v>
      </c>
      <c r="C45">
        <v>2</v>
      </c>
      <c r="D45" t="s">
        <v>61</v>
      </c>
      <c r="E45" t="s">
        <v>40</v>
      </c>
      <c r="F45" t="s">
        <v>7</v>
      </c>
      <c r="G45" t="s">
        <v>10</v>
      </c>
      <c r="H45" t="s">
        <v>34</v>
      </c>
      <c r="I45" s="2">
        <v>1041055</v>
      </c>
      <c r="J45" s="2">
        <v>1296920</v>
      </c>
      <c r="K45" t="s">
        <v>35</v>
      </c>
    </row>
    <row r="46" spans="1:11">
      <c r="A46" t="s">
        <v>88</v>
      </c>
      <c r="B46">
        <v>2024</v>
      </c>
      <c r="C46">
        <v>2</v>
      </c>
      <c r="D46" t="s">
        <v>32</v>
      </c>
      <c r="E46" t="s">
        <v>57</v>
      </c>
      <c r="F46" t="s">
        <v>2</v>
      </c>
      <c r="G46" t="s">
        <v>5</v>
      </c>
      <c r="H46" t="s">
        <v>34</v>
      </c>
      <c r="I46" s="2">
        <v>2706657</v>
      </c>
      <c r="J46" s="2">
        <v>3020875</v>
      </c>
      <c r="K46" t="s">
        <v>35</v>
      </c>
    </row>
    <row r="47" spans="1:11">
      <c r="A47" t="s">
        <v>89</v>
      </c>
      <c r="B47">
        <v>2025</v>
      </c>
      <c r="C47">
        <v>1</v>
      </c>
      <c r="D47" t="s">
        <v>61</v>
      </c>
      <c r="E47" t="s">
        <v>40</v>
      </c>
      <c r="F47" t="s">
        <v>12</v>
      </c>
      <c r="G47" t="s">
        <v>13</v>
      </c>
      <c r="H47" t="s">
        <v>34</v>
      </c>
      <c r="I47" s="2">
        <v>415185</v>
      </c>
      <c r="J47" s="2">
        <v>426947</v>
      </c>
      <c r="K47" t="s">
        <v>35</v>
      </c>
    </row>
    <row r="48" spans="1:11">
      <c r="A48" t="s">
        <v>90</v>
      </c>
      <c r="B48">
        <v>2024</v>
      </c>
      <c r="C48">
        <v>9</v>
      </c>
      <c r="D48" t="s">
        <v>61</v>
      </c>
      <c r="E48" t="s">
        <v>47</v>
      </c>
      <c r="F48" t="s">
        <v>12</v>
      </c>
      <c r="G48" t="s">
        <v>14</v>
      </c>
      <c r="H48" t="s">
        <v>34</v>
      </c>
      <c r="I48" s="2">
        <v>478448</v>
      </c>
      <c r="J48" s="2">
        <v>441695</v>
      </c>
      <c r="K48" t="s">
        <v>35</v>
      </c>
    </row>
    <row r="49" spans="1:11">
      <c r="A49" t="s">
        <v>91</v>
      </c>
      <c r="B49">
        <v>2024</v>
      </c>
      <c r="C49">
        <v>12</v>
      </c>
      <c r="D49" t="s">
        <v>44</v>
      </c>
      <c r="E49" t="s">
        <v>38</v>
      </c>
      <c r="F49" t="s">
        <v>17</v>
      </c>
      <c r="G49" t="s">
        <v>20</v>
      </c>
      <c r="H49" t="s">
        <v>34</v>
      </c>
      <c r="I49" s="2">
        <v>471939</v>
      </c>
      <c r="J49" s="2">
        <v>418298</v>
      </c>
      <c r="K49" t="s">
        <v>35</v>
      </c>
    </row>
    <row r="50" spans="1:11">
      <c r="A50" t="s">
        <v>92</v>
      </c>
      <c r="B50">
        <v>2024</v>
      </c>
      <c r="C50">
        <v>4</v>
      </c>
      <c r="D50" t="s">
        <v>32</v>
      </c>
      <c r="E50" t="s">
        <v>33</v>
      </c>
      <c r="F50" t="s">
        <v>2</v>
      </c>
      <c r="G50" t="s">
        <v>6</v>
      </c>
      <c r="H50" t="s">
        <v>34</v>
      </c>
      <c r="I50" s="2">
        <v>994347</v>
      </c>
      <c r="J50" s="2">
        <v>878797</v>
      </c>
      <c r="K50" t="s">
        <v>35</v>
      </c>
    </row>
    <row r="51" spans="1:11">
      <c r="A51" t="s">
        <v>93</v>
      </c>
      <c r="B51">
        <v>2025</v>
      </c>
      <c r="C51">
        <v>6</v>
      </c>
      <c r="D51" t="s">
        <v>32</v>
      </c>
      <c r="E51" t="s">
        <v>33</v>
      </c>
      <c r="F51" t="s">
        <v>12</v>
      </c>
      <c r="G51" t="s">
        <v>16</v>
      </c>
      <c r="H51" t="s">
        <v>34</v>
      </c>
      <c r="I51" s="2">
        <v>898761</v>
      </c>
      <c r="J51" s="2">
        <v>779688</v>
      </c>
      <c r="K51" t="s">
        <v>35</v>
      </c>
    </row>
    <row r="52" spans="1:11">
      <c r="A52" t="s">
        <v>94</v>
      </c>
      <c r="B52">
        <v>2025</v>
      </c>
      <c r="C52">
        <v>6</v>
      </c>
      <c r="D52" t="s">
        <v>44</v>
      </c>
      <c r="E52" t="s">
        <v>54</v>
      </c>
      <c r="F52" t="s">
        <v>2</v>
      </c>
      <c r="G52" t="s">
        <v>4</v>
      </c>
      <c r="H52" t="s">
        <v>34</v>
      </c>
      <c r="I52" s="2">
        <v>1256900</v>
      </c>
      <c r="J52" s="2">
        <v>1388683</v>
      </c>
      <c r="K52" t="s">
        <v>35</v>
      </c>
    </row>
    <row r="53" spans="1:11">
      <c r="A53" t="s">
        <v>95</v>
      </c>
      <c r="B53">
        <v>2024</v>
      </c>
      <c r="C53">
        <v>4</v>
      </c>
      <c r="D53" t="s">
        <v>44</v>
      </c>
      <c r="E53" t="s">
        <v>49</v>
      </c>
      <c r="F53" t="s">
        <v>2</v>
      </c>
      <c r="G53" t="s">
        <v>3</v>
      </c>
      <c r="H53" t="s">
        <v>34</v>
      </c>
      <c r="I53" s="2">
        <v>1925757</v>
      </c>
      <c r="J53" s="2">
        <v>1988882</v>
      </c>
      <c r="K53" t="s">
        <v>35</v>
      </c>
    </row>
    <row r="54" spans="1:11">
      <c r="A54" t="s">
        <v>96</v>
      </c>
      <c r="B54">
        <v>2024</v>
      </c>
      <c r="C54">
        <v>3</v>
      </c>
      <c r="D54" t="s">
        <v>37</v>
      </c>
      <c r="E54" t="s">
        <v>38</v>
      </c>
      <c r="F54" t="s">
        <v>17</v>
      </c>
      <c r="G54" t="s">
        <v>20</v>
      </c>
      <c r="H54" t="s">
        <v>34</v>
      </c>
      <c r="I54" s="2">
        <v>830372</v>
      </c>
      <c r="J54" s="2">
        <v>782454</v>
      </c>
      <c r="K54" t="s">
        <v>35</v>
      </c>
    </row>
    <row r="55" spans="1:11">
      <c r="A55" t="s">
        <v>97</v>
      </c>
      <c r="B55">
        <v>2025</v>
      </c>
      <c r="C55">
        <v>4</v>
      </c>
      <c r="D55" t="s">
        <v>44</v>
      </c>
      <c r="E55" t="s">
        <v>33</v>
      </c>
      <c r="F55" t="s">
        <v>2</v>
      </c>
      <c r="G55" t="s">
        <v>6</v>
      </c>
      <c r="H55" t="s">
        <v>34</v>
      </c>
      <c r="I55" s="2">
        <v>2105103</v>
      </c>
      <c r="J55" s="2">
        <v>1854572</v>
      </c>
      <c r="K55" t="s">
        <v>35</v>
      </c>
    </row>
    <row r="56" spans="1:11">
      <c r="A56" t="s">
        <v>98</v>
      </c>
      <c r="B56">
        <v>2024</v>
      </c>
      <c r="C56">
        <v>5</v>
      </c>
      <c r="D56" t="s">
        <v>61</v>
      </c>
      <c r="E56" t="s">
        <v>42</v>
      </c>
      <c r="F56" t="s">
        <v>12</v>
      </c>
      <c r="G56" t="s">
        <v>14</v>
      </c>
      <c r="H56" t="s">
        <v>34</v>
      </c>
      <c r="I56" s="2">
        <v>313607</v>
      </c>
      <c r="J56" s="2">
        <v>300281</v>
      </c>
      <c r="K56" t="s">
        <v>35</v>
      </c>
    </row>
    <row r="57" spans="1:11">
      <c r="A57" t="s">
        <v>99</v>
      </c>
      <c r="B57">
        <v>2024</v>
      </c>
      <c r="C57">
        <v>4</v>
      </c>
      <c r="D57" t="s">
        <v>32</v>
      </c>
      <c r="E57" t="s">
        <v>49</v>
      </c>
      <c r="F57" t="s">
        <v>12</v>
      </c>
      <c r="G57" t="s">
        <v>15</v>
      </c>
      <c r="H57" t="s">
        <v>34</v>
      </c>
      <c r="I57" s="2">
        <v>738992</v>
      </c>
      <c r="J57" s="2">
        <v>921759</v>
      </c>
      <c r="K57" t="s">
        <v>35</v>
      </c>
    </row>
    <row r="58" spans="1:11">
      <c r="A58" t="s">
        <v>100</v>
      </c>
      <c r="B58">
        <v>2025</v>
      </c>
      <c r="C58">
        <v>7</v>
      </c>
      <c r="D58" t="s">
        <v>32</v>
      </c>
      <c r="E58" t="s">
        <v>42</v>
      </c>
      <c r="F58" t="s">
        <v>2</v>
      </c>
      <c r="G58" t="s">
        <v>6</v>
      </c>
      <c r="H58" t="s">
        <v>34</v>
      </c>
      <c r="I58" s="2">
        <v>973419</v>
      </c>
      <c r="J58" s="2">
        <v>1146647</v>
      </c>
      <c r="K58" t="s">
        <v>35</v>
      </c>
    </row>
    <row r="59" spans="1:11">
      <c r="A59" t="s">
        <v>101</v>
      </c>
      <c r="B59">
        <v>2025</v>
      </c>
      <c r="C59">
        <v>4</v>
      </c>
      <c r="D59" t="s">
        <v>61</v>
      </c>
      <c r="E59" t="s">
        <v>33</v>
      </c>
      <c r="F59" t="s">
        <v>7</v>
      </c>
      <c r="G59" t="s">
        <v>9</v>
      </c>
      <c r="H59" t="s">
        <v>34</v>
      </c>
      <c r="I59" s="2">
        <v>909717</v>
      </c>
      <c r="J59" s="2">
        <v>1045259</v>
      </c>
      <c r="K59" t="s">
        <v>35</v>
      </c>
    </row>
    <row r="60" spans="1:11">
      <c r="A60" t="s">
        <v>102</v>
      </c>
      <c r="B60">
        <v>2024</v>
      </c>
      <c r="C60">
        <v>9</v>
      </c>
      <c r="D60" t="s">
        <v>61</v>
      </c>
      <c r="E60" t="s">
        <v>54</v>
      </c>
      <c r="F60" t="s">
        <v>12</v>
      </c>
      <c r="G60" t="s">
        <v>13</v>
      </c>
      <c r="H60" t="s">
        <v>34</v>
      </c>
      <c r="I60" s="2">
        <v>772073</v>
      </c>
      <c r="J60" s="2">
        <v>777965</v>
      </c>
      <c r="K60" t="s">
        <v>35</v>
      </c>
    </row>
    <row r="61" spans="1:11">
      <c r="A61" t="s">
        <v>103</v>
      </c>
      <c r="B61">
        <v>2024</v>
      </c>
      <c r="C61">
        <v>6</v>
      </c>
      <c r="D61" t="s">
        <v>37</v>
      </c>
      <c r="E61" t="s">
        <v>49</v>
      </c>
      <c r="F61" t="s">
        <v>17</v>
      </c>
      <c r="G61" t="s">
        <v>21</v>
      </c>
      <c r="H61" t="s">
        <v>34</v>
      </c>
      <c r="I61" s="2">
        <v>1272795</v>
      </c>
      <c r="J61" s="2">
        <v>1256992</v>
      </c>
      <c r="K61" t="s">
        <v>35</v>
      </c>
    </row>
    <row r="62" spans="1:11">
      <c r="A62" t="s">
        <v>104</v>
      </c>
      <c r="B62">
        <v>2024</v>
      </c>
      <c r="C62">
        <v>11</v>
      </c>
      <c r="D62" t="s">
        <v>37</v>
      </c>
      <c r="E62" t="s">
        <v>47</v>
      </c>
      <c r="F62" t="s">
        <v>2</v>
      </c>
      <c r="G62" t="s">
        <v>5</v>
      </c>
      <c r="H62" t="s">
        <v>34</v>
      </c>
      <c r="I62" s="2">
        <v>2666640</v>
      </c>
      <c r="J62" s="2">
        <v>3027194</v>
      </c>
      <c r="K62" t="s">
        <v>35</v>
      </c>
    </row>
    <row r="63" spans="1:11">
      <c r="A63" t="s">
        <v>105</v>
      </c>
      <c r="B63">
        <v>2024</v>
      </c>
      <c r="C63">
        <v>10</v>
      </c>
      <c r="D63" t="s">
        <v>61</v>
      </c>
      <c r="E63" t="s">
        <v>47</v>
      </c>
      <c r="F63" t="s">
        <v>2</v>
      </c>
      <c r="G63" t="s">
        <v>6</v>
      </c>
      <c r="H63" t="s">
        <v>34</v>
      </c>
      <c r="I63" s="2">
        <v>2536454</v>
      </c>
      <c r="J63" s="2">
        <v>3094895</v>
      </c>
      <c r="K63" t="s">
        <v>35</v>
      </c>
    </row>
    <row r="64" spans="1:11">
      <c r="A64" t="s">
        <v>106</v>
      </c>
      <c r="B64">
        <v>2024</v>
      </c>
      <c r="C64">
        <v>10</v>
      </c>
      <c r="D64" t="s">
        <v>37</v>
      </c>
      <c r="E64" t="s">
        <v>42</v>
      </c>
      <c r="F64" t="s">
        <v>2</v>
      </c>
      <c r="G64" t="s">
        <v>3</v>
      </c>
      <c r="H64" t="s">
        <v>34</v>
      </c>
      <c r="I64" s="2">
        <v>2097990</v>
      </c>
      <c r="J64" s="2">
        <v>2598183</v>
      </c>
      <c r="K64" t="s">
        <v>35</v>
      </c>
    </row>
    <row r="65" spans="1:11">
      <c r="A65" t="s">
        <v>107</v>
      </c>
      <c r="B65">
        <v>2025</v>
      </c>
      <c r="C65">
        <v>3</v>
      </c>
      <c r="D65" t="s">
        <v>61</v>
      </c>
      <c r="E65" t="s">
        <v>40</v>
      </c>
      <c r="F65" t="s">
        <v>12</v>
      </c>
      <c r="G65" t="s">
        <v>16</v>
      </c>
      <c r="H65" t="s">
        <v>34</v>
      </c>
      <c r="I65" s="2">
        <v>669474</v>
      </c>
      <c r="J65" s="2">
        <v>761746</v>
      </c>
      <c r="K65" t="s">
        <v>35</v>
      </c>
    </row>
    <row r="66" spans="1:11">
      <c r="A66" t="s">
        <v>108</v>
      </c>
      <c r="B66">
        <v>2024</v>
      </c>
      <c r="C66">
        <v>2</v>
      </c>
      <c r="D66" t="s">
        <v>44</v>
      </c>
      <c r="E66" t="s">
        <v>49</v>
      </c>
      <c r="F66" t="s">
        <v>7</v>
      </c>
      <c r="G66" t="s">
        <v>10</v>
      </c>
      <c r="H66" t="s">
        <v>34</v>
      </c>
      <c r="I66" s="2">
        <v>351356</v>
      </c>
      <c r="J66" s="2">
        <v>322652</v>
      </c>
      <c r="K66" t="s">
        <v>35</v>
      </c>
    </row>
    <row r="67" spans="1:11">
      <c r="A67" t="s">
        <v>109</v>
      </c>
      <c r="B67">
        <v>2025</v>
      </c>
      <c r="C67">
        <v>2</v>
      </c>
      <c r="D67" t="s">
        <v>61</v>
      </c>
      <c r="E67" t="s">
        <v>42</v>
      </c>
      <c r="F67" t="s">
        <v>12</v>
      </c>
      <c r="G67" t="s">
        <v>15</v>
      </c>
      <c r="H67" t="s">
        <v>34</v>
      </c>
      <c r="I67" s="2">
        <v>500258</v>
      </c>
      <c r="J67" s="2">
        <v>521905</v>
      </c>
      <c r="K67" t="s">
        <v>35</v>
      </c>
    </row>
    <row r="68" spans="1:11">
      <c r="A68" t="s">
        <v>110</v>
      </c>
      <c r="B68">
        <v>2025</v>
      </c>
      <c r="C68">
        <v>2</v>
      </c>
      <c r="D68" t="s">
        <v>37</v>
      </c>
      <c r="E68" t="s">
        <v>54</v>
      </c>
      <c r="F68" t="s">
        <v>7</v>
      </c>
      <c r="G68" t="s">
        <v>8</v>
      </c>
      <c r="H68" t="s">
        <v>34</v>
      </c>
      <c r="I68" s="2">
        <v>824922</v>
      </c>
      <c r="J68" s="2">
        <v>850654</v>
      </c>
      <c r="K68" t="s">
        <v>35</v>
      </c>
    </row>
    <row r="69" spans="1:11">
      <c r="A69" t="s">
        <v>111</v>
      </c>
      <c r="B69">
        <v>2024</v>
      </c>
      <c r="C69">
        <v>12</v>
      </c>
      <c r="D69" t="s">
        <v>44</v>
      </c>
      <c r="E69" t="s">
        <v>33</v>
      </c>
      <c r="F69" t="s">
        <v>7</v>
      </c>
      <c r="G69" t="s">
        <v>9</v>
      </c>
      <c r="H69" t="s">
        <v>34</v>
      </c>
      <c r="I69" s="2">
        <v>454389</v>
      </c>
      <c r="J69" s="2">
        <v>487263</v>
      </c>
      <c r="K69" t="s">
        <v>35</v>
      </c>
    </row>
    <row r="70" spans="1:11">
      <c r="A70" t="s">
        <v>56</v>
      </c>
      <c r="B70">
        <v>2024</v>
      </c>
      <c r="C70">
        <v>11</v>
      </c>
      <c r="D70" t="s">
        <v>32</v>
      </c>
      <c r="E70" t="s">
        <v>47</v>
      </c>
      <c r="F70" t="s">
        <v>12</v>
      </c>
      <c r="G70" t="s">
        <v>14</v>
      </c>
      <c r="H70" t="s">
        <v>34</v>
      </c>
      <c r="I70" s="2">
        <v>785256</v>
      </c>
      <c r="J70" s="2">
        <v>797469</v>
      </c>
      <c r="K70" t="s">
        <v>35</v>
      </c>
    </row>
    <row r="71" spans="1:11">
      <c r="A71" t="s">
        <v>112</v>
      </c>
      <c r="B71">
        <v>2025</v>
      </c>
      <c r="C71">
        <v>6</v>
      </c>
      <c r="D71" t="s">
        <v>32</v>
      </c>
      <c r="E71" t="s">
        <v>33</v>
      </c>
      <c r="F71" t="s">
        <v>12</v>
      </c>
      <c r="G71" t="s">
        <v>15</v>
      </c>
      <c r="H71" t="s">
        <v>34</v>
      </c>
      <c r="I71" s="2">
        <v>540996</v>
      </c>
      <c r="J71" s="2">
        <v>487085</v>
      </c>
      <c r="K71" t="s">
        <v>35</v>
      </c>
    </row>
    <row r="72" spans="1:11">
      <c r="A72" t="s">
        <v>113</v>
      </c>
      <c r="B72">
        <v>2025</v>
      </c>
      <c r="C72">
        <v>5</v>
      </c>
      <c r="D72" t="s">
        <v>32</v>
      </c>
      <c r="E72" t="s">
        <v>38</v>
      </c>
      <c r="F72" t="s">
        <v>12</v>
      </c>
      <c r="G72" t="s">
        <v>14</v>
      </c>
      <c r="H72" t="s">
        <v>34</v>
      </c>
      <c r="I72" s="2">
        <v>717516</v>
      </c>
      <c r="J72" s="2">
        <v>883676</v>
      </c>
      <c r="K72" t="s">
        <v>35</v>
      </c>
    </row>
    <row r="73" spans="1:11">
      <c r="A73" t="s">
        <v>114</v>
      </c>
      <c r="B73">
        <v>2024</v>
      </c>
      <c r="C73">
        <v>1</v>
      </c>
      <c r="D73" t="s">
        <v>32</v>
      </c>
      <c r="E73" t="s">
        <v>57</v>
      </c>
      <c r="F73" t="s">
        <v>17</v>
      </c>
      <c r="G73" t="s">
        <v>21</v>
      </c>
      <c r="H73" t="s">
        <v>34</v>
      </c>
      <c r="I73" s="2">
        <v>1221079</v>
      </c>
      <c r="J73" s="2">
        <v>1492275</v>
      </c>
      <c r="K73" t="s">
        <v>35</v>
      </c>
    </row>
    <row r="74" spans="1:11">
      <c r="A74" t="s">
        <v>63</v>
      </c>
      <c r="B74">
        <v>2025</v>
      </c>
      <c r="C74">
        <v>6</v>
      </c>
      <c r="D74" t="s">
        <v>44</v>
      </c>
      <c r="E74" t="s">
        <v>49</v>
      </c>
      <c r="F74" t="s">
        <v>7</v>
      </c>
      <c r="G74" t="s">
        <v>8</v>
      </c>
      <c r="H74" t="s">
        <v>34</v>
      </c>
      <c r="I74" s="2">
        <v>554252</v>
      </c>
      <c r="J74" s="2">
        <v>686582</v>
      </c>
      <c r="K74" t="s">
        <v>35</v>
      </c>
    </row>
    <row r="75" spans="1:11">
      <c r="A75" t="s">
        <v>115</v>
      </c>
      <c r="B75">
        <v>2024</v>
      </c>
      <c r="C75">
        <v>4</v>
      </c>
      <c r="D75" t="s">
        <v>44</v>
      </c>
      <c r="E75" t="s">
        <v>38</v>
      </c>
      <c r="F75" t="s">
        <v>2</v>
      </c>
      <c r="G75" t="s">
        <v>3</v>
      </c>
      <c r="H75" t="s">
        <v>34</v>
      </c>
      <c r="I75" s="2">
        <v>1427021</v>
      </c>
      <c r="J75" s="2">
        <v>1581427</v>
      </c>
      <c r="K75" t="s">
        <v>35</v>
      </c>
    </row>
    <row r="76" spans="1:11">
      <c r="A76" t="s">
        <v>116</v>
      </c>
      <c r="B76">
        <v>2024</v>
      </c>
      <c r="C76">
        <v>11</v>
      </c>
      <c r="D76" t="s">
        <v>32</v>
      </c>
      <c r="E76" t="s">
        <v>42</v>
      </c>
      <c r="F76" t="s">
        <v>17</v>
      </c>
      <c r="G76" t="s">
        <v>18</v>
      </c>
      <c r="H76" t="s">
        <v>34</v>
      </c>
      <c r="I76" s="2">
        <v>1724796</v>
      </c>
      <c r="J76" s="2">
        <v>2117042</v>
      </c>
      <c r="K76" t="s">
        <v>35</v>
      </c>
    </row>
    <row r="77" spans="1:11">
      <c r="A77" t="s">
        <v>117</v>
      </c>
      <c r="B77">
        <v>2024</v>
      </c>
      <c r="C77">
        <v>7</v>
      </c>
      <c r="D77" t="s">
        <v>44</v>
      </c>
      <c r="E77" t="s">
        <v>42</v>
      </c>
      <c r="F77" t="s">
        <v>7</v>
      </c>
      <c r="G77" t="s">
        <v>8</v>
      </c>
      <c r="H77" t="s">
        <v>34</v>
      </c>
      <c r="I77" s="2">
        <v>1036300</v>
      </c>
      <c r="J77" s="2">
        <v>996341</v>
      </c>
      <c r="K77" t="s">
        <v>35</v>
      </c>
    </row>
    <row r="78" spans="1:11">
      <c r="A78" t="s">
        <v>104</v>
      </c>
      <c r="B78">
        <v>2024</v>
      </c>
      <c r="C78">
        <v>11</v>
      </c>
      <c r="D78" t="s">
        <v>32</v>
      </c>
      <c r="E78" t="s">
        <v>49</v>
      </c>
      <c r="F78" t="s">
        <v>7</v>
      </c>
      <c r="G78" t="s">
        <v>9</v>
      </c>
      <c r="H78" t="s">
        <v>34</v>
      </c>
      <c r="I78" s="2">
        <v>841586</v>
      </c>
      <c r="J78" s="2">
        <v>722682</v>
      </c>
      <c r="K78" t="s">
        <v>35</v>
      </c>
    </row>
    <row r="79" spans="1:11">
      <c r="A79" t="s">
        <v>118</v>
      </c>
      <c r="B79">
        <v>2025</v>
      </c>
      <c r="C79">
        <v>5</v>
      </c>
      <c r="D79" t="s">
        <v>44</v>
      </c>
      <c r="E79" t="s">
        <v>38</v>
      </c>
      <c r="F79" t="s">
        <v>12</v>
      </c>
      <c r="G79" t="s">
        <v>14</v>
      </c>
      <c r="H79" t="s">
        <v>34</v>
      </c>
      <c r="I79" s="2">
        <v>487802</v>
      </c>
      <c r="J79" s="2">
        <v>421284</v>
      </c>
      <c r="K79" t="s">
        <v>35</v>
      </c>
    </row>
    <row r="80" spans="1:11">
      <c r="A80" t="s">
        <v>119</v>
      </c>
      <c r="B80">
        <v>2024</v>
      </c>
      <c r="C80">
        <v>12</v>
      </c>
      <c r="D80" t="s">
        <v>44</v>
      </c>
      <c r="E80" t="s">
        <v>47</v>
      </c>
      <c r="F80" t="s">
        <v>17</v>
      </c>
      <c r="G80" t="s">
        <v>19</v>
      </c>
      <c r="H80" t="s">
        <v>34</v>
      </c>
      <c r="I80" s="2">
        <v>622628</v>
      </c>
      <c r="J80" s="2">
        <v>580343</v>
      </c>
      <c r="K80" t="s">
        <v>35</v>
      </c>
    </row>
    <row r="81" spans="1:11">
      <c r="A81" t="s">
        <v>120</v>
      </c>
      <c r="B81">
        <v>2024</v>
      </c>
      <c r="C81">
        <v>7</v>
      </c>
      <c r="D81" t="s">
        <v>61</v>
      </c>
      <c r="E81" t="s">
        <v>40</v>
      </c>
      <c r="F81" t="s">
        <v>7</v>
      </c>
      <c r="G81" t="s">
        <v>11</v>
      </c>
      <c r="H81" t="s">
        <v>34</v>
      </c>
      <c r="I81" s="2">
        <v>693474</v>
      </c>
      <c r="J81" s="2">
        <v>853507</v>
      </c>
      <c r="K81" t="s">
        <v>35</v>
      </c>
    </row>
    <row r="82" spans="1:11">
      <c r="A82" t="s">
        <v>121</v>
      </c>
      <c r="B82">
        <v>2025</v>
      </c>
      <c r="C82">
        <v>5</v>
      </c>
      <c r="D82" t="s">
        <v>32</v>
      </c>
      <c r="E82" t="s">
        <v>40</v>
      </c>
      <c r="F82" t="s">
        <v>17</v>
      </c>
      <c r="G82" t="s">
        <v>21</v>
      </c>
      <c r="H82" t="s">
        <v>34</v>
      </c>
      <c r="I82" s="2">
        <v>1225145</v>
      </c>
      <c r="J82" s="2">
        <v>1068012</v>
      </c>
      <c r="K82" t="s">
        <v>35</v>
      </c>
    </row>
    <row r="83" spans="1:11">
      <c r="A83" t="s">
        <v>122</v>
      </c>
      <c r="B83">
        <v>2024</v>
      </c>
      <c r="C83">
        <v>1</v>
      </c>
      <c r="D83" t="s">
        <v>32</v>
      </c>
      <c r="E83" t="s">
        <v>33</v>
      </c>
      <c r="F83" t="s">
        <v>2</v>
      </c>
      <c r="G83" t="s">
        <v>3</v>
      </c>
      <c r="H83" t="s">
        <v>34</v>
      </c>
      <c r="I83" s="2">
        <v>1672191</v>
      </c>
      <c r="J83" s="2">
        <v>1911463</v>
      </c>
      <c r="K83" t="s">
        <v>35</v>
      </c>
    </row>
    <row r="84" spans="1:11">
      <c r="A84" t="s">
        <v>123</v>
      </c>
      <c r="B84">
        <v>2024</v>
      </c>
      <c r="C84">
        <v>3</v>
      </c>
      <c r="D84" t="s">
        <v>32</v>
      </c>
      <c r="E84" t="s">
        <v>47</v>
      </c>
      <c r="F84" t="s">
        <v>7</v>
      </c>
      <c r="G84" t="s">
        <v>9</v>
      </c>
      <c r="H84" t="s">
        <v>34</v>
      </c>
      <c r="I84" s="2">
        <v>333442</v>
      </c>
      <c r="J84" s="2">
        <v>395345</v>
      </c>
      <c r="K84" t="s">
        <v>35</v>
      </c>
    </row>
    <row r="85" spans="1:11">
      <c r="A85" t="s">
        <v>124</v>
      </c>
      <c r="B85">
        <v>2024</v>
      </c>
      <c r="C85">
        <v>12</v>
      </c>
      <c r="D85" t="s">
        <v>44</v>
      </c>
      <c r="E85" t="s">
        <v>54</v>
      </c>
      <c r="F85" t="s">
        <v>2</v>
      </c>
      <c r="G85" t="s">
        <v>3</v>
      </c>
      <c r="H85" t="s">
        <v>34</v>
      </c>
      <c r="I85" s="2">
        <v>1412395</v>
      </c>
      <c r="J85" s="2">
        <v>1437921</v>
      </c>
      <c r="K85" t="s">
        <v>35</v>
      </c>
    </row>
    <row r="86" spans="1:11">
      <c r="A86" t="s">
        <v>125</v>
      </c>
      <c r="B86">
        <v>2024</v>
      </c>
      <c r="C86">
        <v>5</v>
      </c>
      <c r="D86" t="s">
        <v>32</v>
      </c>
      <c r="E86" t="s">
        <v>33</v>
      </c>
      <c r="F86" t="s">
        <v>12</v>
      </c>
      <c r="G86" t="s">
        <v>15</v>
      </c>
      <c r="H86" t="s">
        <v>34</v>
      </c>
      <c r="I86" s="2">
        <v>301650</v>
      </c>
      <c r="J86" s="2">
        <v>280017</v>
      </c>
      <c r="K86" t="s">
        <v>35</v>
      </c>
    </row>
    <row r="87" spans="1:11">
      <c r="A87" t="s">
        <v>126</v>
      </c>
      <c r="B87">
        <v>2025</v>
      </c>
      <c r="C87">
        <v>7</v>
      </c>
      <c r="D87" t="s">
        <v>44</v>
      </c>
      <c r="E87" t="s">
        <v>40</v>
      </c>
      <c r="F87" t="s">
        <v>12</v>
      </c>
      <c r="G87" t="s">
        <v>15</v>
      </c>
      <c r="H87" t="s">
        <v>34</v>
      </c>
      <c r="I87" s="2">
        <v>680756</v>
      </c>
      <c r="J87" s="2">
        <v>799704</v>
      </c>
      <c r="K87" t="s">
        <v>35</v>
      </c>
    </row>
    <row r="88" spans="1:11">
      <c r="A88" t="s">
        <v>127</v>
      </c>
      <c r="B88">
        <v>2025</v>
      </c>
      <c r="C88">
        <v>2</v>
      </c>
      <c r="D88" t="s">
        <v>37</v>
      </c>
      <c r="E88" t="s">
        <v>33</v>
      </c>
      <c r="F88" t="s">
        <v>2</v>
      </c>
      <c r="G88" t="s">
        <v>6</v>
      </c>
      <c r="H88" t="s">
        <v>34</v>
      </c>
      <c r="I88" s="2">
        <v>1162479</v>
      </c>
      <c r="J88" s="2">
        <v>1335589</v>
      </c>
      <c r="K88" t="s">
        <v>35</v>
      </c>
    </row>
    <row r="89" spans="1:11">
      <c r="A89" t="s">
        <v>128</v>
      </c>
      <c r="B89">
        <v>2024</v>
      </c>
      <c r="C89">
        <v>12</v>
      </c>
      <c r="D89" t="s">
        <v>61</v>
      </c>
      <c r="E89" t="s">
        <v>42</v>
      </c>
      <c r="F89" t="s">
        <v>12</v>
      </c>
      <c r="G89" t="s">
        <v>13</v>
      </c>
      <c r="H89" t="s">
        <v>34</v>
      </c>
      <c r="I89" s="2">
        <v>669135</v>
      </c>
      <c r="J89" s="2">
        <v>648366</v>
      </c>
      <c r="K89" t="s">
        <v>35</v>
      </c>
    </row>
    <row r="90" spans="1:11">
      <c r="A90" t="s">
        <v>129</v>
      </c>
      <c r="B90">
        <v>2024</v>
      </c>
      <c r="C90">
        <v>3</v>
      </c>
      <c r="D90" t="s">
        <v>37</v>
      </c>
      <c r="E90" t="s">
        <v>40</v>
      </c>
      <c r="F90" t="s">
        <v>2</v>
      </c>
      <c r="G90" t="s">
        <v>6</v>
      </c>
      <c r="H90" t="s">
        <v>34</v>
      </c>
      <c r="I90" s="2">
        <v>2853471</v>
      </c>
      <c r="J90" s="2">
        <v>3355453</v>
      </c>
      <c r="K90" t="s">
        <v>35</v>
      </c>
    </row>
    <row r="91" spans="1:11">
      <c r="A91" t="s">
        <v>130</v>
      </c>
      <c r="B91">
        <v>2024</v>
      </c>
      <c r="C91">
        <v>5</v>
      </c>
      <c r="D91" t="s">
        <v>44</v>
      </c>
      <c r="E91" t="s">
        <v>54</v>
      </c>
      <c r="F91" t="s">
        <v>2</v>
      </c>
      <c r="G91" t="s">
        <v>5</v>
      </c>
      <c r="H91" t="s">
        <v>34</v>
      </c>
      <c r="I91" s="2">
        <v>1534662</v>
      </c>
      <c r="J91" s="2">
        <v>1833149</v>
      </c>
      <c r="K91" t="s">
        <v>35</v>
      </c>
    </row>
    <row r="92" spans="1:11">
      <c r="A92" t="s">
        <v>97</v>
      </c>
      <c r="B92">
        <v>2025</v>
      </c>
      <c r="C92">
        <v>4</v>
      </c>
      <c r="D92" t="s">
        <v>61</v>
      </c>
      <c r="E92" t="s">
        <v>38</v>
      </c>
      <c r="F92" t="s">
        <v>7</v>
      </c>
      <c r="G92" t="s">
        <v>11</v>
      </c>
      <c r="H92" t="s">
        <v>34</v>
      </c>
      <c r="I92" s="2">
        <v>559320</v>
      </c>
      <c r="J92" s="2">
        <v>620743</v>
      </c>
      <c r="K92" t="s">
        <v>35</v>
      </c>
    </row>
    <row r="93" spans="1:11">
      <c r="A93" t="s">
        <v>131</v>
      </c>
      <c r="B93">
        <v>2025</v>
      </c>
      <c r="C93">
        <v>5</v>
      </c>
      <c r="D93" t="s">
        <v>61</v>
      </c>
      <c r="E93" t="s">
        <v>54</v>
      </c>
      <c r="F93" t="s">
        <v>17</v>
      </c>
      <c r="G93" t="s">
        <v>18</v>
      </c>
      <c r="H93" t="s">
        <v>34</v>
      </c>
      <c r="I93" s="2">
        <v>836922</v>
      </c>
      <c r="J93" s="2">
        <v>743662</v>
      </c>
      <c r="K93" t="s">
        <v>35</v>
      </c>
    </row>
    <row r="94" spans="1:11">
      <c r="A94" t="s">
        <v>118</v>
      </c>
      <c r="B94">
        <v>2025</v>
      </c>
      <c r="C94">
        <v>5</v>
      </c>
      <c r="D94" t="s">
        <v>44</v>
      </c>
      <c r="E94" t="s">
        <v>54</v>
      </c>
      <c r="F94" t="s">
        <v>7</v>
      </c>
      <c r="G94" t="s">
        <v>9</v>
      </c>
      <c r="H94" t="s">
        <v>34</v>
      </c>
      <c r="I94" s="2">
        <v>783313</v>
      </c>
      <c r="J94" s="2">
        <v>910131</v>
      </c>
      <c r="K94" t="s">
        <v>35</v>
      </c>
    </row>
    <row r="95" spans="1:11">
      <c r="A95" t="s">
        <v>132</v>
      </c>
      <c r="B95">
        <v>2024</v>
      </c>
      <c r="C95">
        <v>10</v>
      </c>
      <c r="D95" t="s">
        <v>61</v>
      </c>
      <c r="E95" t="s">
        <v>42</v>
      </c>
      <c r="F95" t="s">
        <v>12</v>
      </c>
      <c r="G95" t="s">
        <v>15</v>
      </c>
      <c r="H95" t="s">
        <v>34</v>
      </c>
      <c r="I95" s="2">
        <v>522981</v>
      </c>
      <c r="J95" s="2">
        <v>536452</v>
      </c>
      <c r="K95" t="s">
        <v>35</v>
      </c>
    </row>
    <row r="96" spans="1:11">
      <c r="A96" t="s">
        <v>133</v>
      </c>
      <c r="B96">
        <v>2024</v>
      </c>
      <c r="C96">
        <v>7</v>
      </c>
      <c r="D96" t="s">
        <v>32</v>
      </c>
      <c r="E96" t="s">
        <v>40</v>
      </c>
      <c r="F96" t="s">
        <v>7</v>
      </c>
      <c r="G96" t="s">
        <v>10</v>
      </c>
      <c r="H96" t="s">
        <v>34</v>
      </c>
      <c r="I96" s="2">
        <v>770628</v>
      </c>
      <c r="J96" s="2">
        <v>732606</v>
      </c>
      <c r="K96" t="s">
        <v>35</v>
      </c>
    </row>
    <row r="97" spans="1:11">
      <c r="A97" t="s">
        <v>134</v>
      </c>
      <c r="B97">
        <v>2024</v>
      </c>
      <c r="C97">
        <v>9</v>
      </c>
      <c r="D97" t="s">
        <v>32</v>
      </c>
      <c r="E97" t="s">
        <v>38</v>
      </c>
      <c r="F97" t="s">
        <v>17</v>
      </c>
      <c r="G97" t="s">
        <v>18</v>
      </c>
      <c r="H97" t="s">
        <v>34</v>
      </c>
      <c r="I97" s="2">
        <v>884680</v>
      </c>
      <c r="J97" s="2">
        <v>1049427</v>
      </c>
      <c r="K97" t="s">
        <v>35</v>
      </c>
    </row>
    <row r="98" spans="1:11">
      <c r="A98" t="s">
        <v>135</v>
      </c>
      <c r="B98">
        <v>2025</v>
      </c>
      <c r="C98">
        <v>1</v>
      </c>
      <c r="D98" t="s">
        <v>37</v>
      </c>
      <c r="E98" t="s">
        <v>42</v>
      </c>
      <c r="F98" t="s">
        <v>7</v>
      </c>
      <c r="G98" t="s">
        <v>8</v>
      </c>
      <c r="H98" t="s">
        <v>34</v>
      </c>
      <c r="I98" s="2">
        <v>498781</v>
      </c>
      <c r="J98" s="2">
        <v>609545</v>
      </c>
      <c r="K98" t="s">
        <v>35</v>
      </c>
    </row>
    <row r="99" spans="1:11">
      <c r="A99" t="s">
        <v>136</v>
      </c>
      <c r="B99">
        <v>2025</v>
      </c>
      <c r="C99">
        <v>1</v>
      </c>
      <c r="D99" t="s">
        <v>32</v>
      </c>
      <c r="E99" t="s">
        <v>49</v>
      </c>
      <c r="F99" t="s">
        <v>12</v>
      </c>
      <c r="G99" t="s">
        <v>13</v>
      </c>
      <c r="H99" t="s">
        <v>34</v>
      </c>
      <c r="I99" s="2">
        <v>875105</v>
      </c>
      <c r="J99" s="2">
        <v>820024</v>
      </c>
      <c r="K99" t="s">
        <v>35</v>
      </c>
    </row>
    <row r="100" spans="1:11">
      <c r="A100" t="s">
        <v>137</v>
      </c>
      <c r="B100">
        <v>2025</v>
      </c>
      <c r="C100">
        <v>1</v>
      </c>
      <c r="D100" t="s">
        <v>61</v>
      </c>
      <c r="E100" t="s">
        <v>54</v>
      </c>
      <c r="F100" t="s">
        <v>2</v>
      </c>
      <c r="G100" t="s">
        <v>4</v>
      </c>
      <c r="H100" t="s">
        <v>34</v>
      </c>
      <c r="I100" s="2">
        <v>1969185</v>
      </c>
      <c r="J100" s="2">
        <v>2315559</v>
      </c>
      <c r="K100" t="s">
        <v>35</v>
      </c>
    </row>
    <row r="101" spans="1:11">
      <c r="A101" t="s">
        <v>138</v>
      </c>
      <c r="B101">
        <v>2024</v>
      </c>
      <c r="C101">
        <v>12</v>
      </c>
      <c r="D101" t="s">
        <v>44</v>
      </c>
      <c r="E101" t="s">
        <v>47</v>
      </c>
      <c r="F101" t="s">
        <v>7</v>
      </c>
      <c r="G101" t="s">
        <v>10</v>
      </c>
      <c r="H101" t="s">
        <v>34</v>
      </c>
      <c r="I101" s="2">
        <v>590281</v>
      </c>
      <c r="J101" s="2">
        <v>631139</v>
      </c>
      <c r="K101" t="s">
        <v>35</v>
      </c>
    </row>
    <row r="102" spans="1:11">
      <c r="A102" t="s">
        <v>75</v>
      </c>
      <c r="B102">
        <v>2024</v>
      </c>
      <c r="C102">
        <v>3</v>
      </c>
      <c r="D102" t="s">
        <v>44</v>
      </c>
      <c r="E102" t="s">
        <v>38</v>
      </c>
      <c r="F102" t="s">
        <v>17</v>
      </c>
      <c r="G102" t="s">
        <v>19</v>
      </c>
      <c r="H102" t="s">
        <v>34</v>
      </c>
      <c r="I102" s="2">
        <v>1234188</v>
      </c>
      <c r="J102" s="2">
        <v>1392364</v>
      </c>
      <c r="K102" t="s">
        <v>35</v>
      </c>
    </row>
    <row r="103" spans="1:11">
      <c r="A103" t="s">
        <v>139</v>
      </c>
      <c r="B103">
        <v>2025</v>
      </c>
      <c r="C103">
        <v>2</v>
      </c>
      <c r="D103" t="s">
        <v>61</v>
      </c>
      <c r="E103" t="s">
        <v>42</v>
      </c>
      <c r="F103" t="s">
        <v>17</v>
      </c>
      <c r="G103" t="s">
        <v>18</v>
      </c>
      <c r="H103" t="s">
        <v>34</v>
      </c>
      <c r="I103" s="2">
        <v>1149064</v>
      </c>
      <c r="J103" s="2">
        <v>1167026</v>
      </c>
      <c r="K103" t="s">
        <v>35</v>
      </c>
    </row>
    <row r="104" spans="1:11">
      <c r="A104" t="s">
        <v>140</v>
      </c>
      <c r="B104">
        <v>2024</v>
      </c>
      <c r="C104">
        <v>1</v>
      </c>
      <c r="D104" t="s">
        <v>61</v>
      </c>
      <c r="E104" t="s">
        <v>40</v>
      </c>
      <c r="F104" t="s">
        <v>17</v>
      </c>
      <c r="G104" t="s">
        <v>21</v>
      </c>
      <c r="H104" t="s">
        <v>34</v>
      </c>
      <c r="I104" s="2">
        <v>728344</v>
      </c>
      <c r="J104" s="2">
        <v>742548</v>
      </c>
      <c r="K104" t="s">
        <v>35</v>
      </c>
    </row>
    <row r="105" spans="1:11">
      <c r="A105" t="s">
        <v>141</v>
      </c>
      <c r="B105">
        <v>2024</v>
      </c>
      <c r="C105">
        <v>4</v>
      </c>
      <c r="D105" t="s">
        <v>44</v>
      </c>
      <c r="E105" t="s">
        <v>47</v>
      </c>
      <c r="F105" t="s">
        <v>17</v>
      </c>
      <c r="G105" t="s">
        <v>19</v>
      </c>
      <c r="H105" t="s">
        <v>34</v>
      </c>
      <c r="I105" s="2">
        <v>698837</v>
      </c>
      <c r="J105" s="2">
        <v>773100</v>
      </c>
      <c r="K105" t="s">
        <v>35</v>
      </c>
    </row>
    <row r="106" spans="1:11">
      <c r="A106" t="s">
        <v>142</v>
      </c>
      <c r="B106">
        <v>2025</v>
      </c>
      <c r="C106">
        <v>2</v>
      </c>
      <c r="D106" t="s">
        <v>37</v>
      </c>
      <c r="E106" t="s">
        <v>47</v>
      </c>
      <c r="F106" t="s">
        <v>7</v>
      </c>
      <c r="G106" t="s">
        <v>9</v>
      </c>
      <c r="H106" t="s">
        <v>34</v>
      </c>
      <c r="I106" s="2">
        <v>597056</v>
      </c>
      <c r="J106" s="2">
        <v>548523</v>
      </c>
      <c r="K106" t="s">
        <v>35</v>
      </c>
    </row>
    <row r="107" spans="1:11">
      <c r="A107" t="s">
        <v>143</v>
      </c>
      <c r="B107">
        <v>2024</v>
      </c>
      <c r="C107">
        <v>3</v>
      </c>
      <c r="D107" t="s">
        <v>37</v>
      </c>
      <c r="E107" t="s">
        <v>33</v>
      </c>
      <c r="F107" t="s">
        <v>17</v>
      </c>
      <c r="G107" t="s">
        <v>19</v>
      </c>
      <c r="H107" t="s">
        <v>34</v>
      </c>
      <c r="I107" s="2">
        <v>1412371</v>
      </c>
      <c r="J107" s="2">
        <v>1378206</v>
      </c>
      <c r="K107" t="s">
        <v>35</v>
      </c>
    </row>
    <row r="108" spans="1:11">
      <c r="A108" t="s">
        <v>144</v>
      </c>
      <c r="B108">
        <v>2025</v>
      </c>
      <c r="C108">
        <v>2</v>
      </c>
      <c r="D108" t="s">
        <v>37</v>
      </c>
      <c r="E108" t="s">
        <v>54</v>
      </c>
      <c r="F108" t="s">
        <v>7</v>
      </c>
      <c r="G108" t="s">
        <v>11</v>
      </c>
      <c r="H108" t="s">
        <v>34</v>
      </c>
      <c r="I108" s="2">
        <v>795929</v>
      </c>
      <c r="J108" s="2">
        <v>689819</v>
      </c>
      <c r="K108" t="s">
        <v>35</v>
      </c>
    </row>
    <row r="109" spans="1:11">
      <c r="A109" t="s">
        <v>145</v>
      </c>
      <c r="B109">
        <v>2025</v>
      </c>
      <c r="C109">
        <v>6</v>
      </c>
      <c r="D109" t="s">
        <v>32</v>
      </c>
      <c r="E109" t="s">
        <v>33</v>
      </c>
      <c r="F109" t="s">
        <v>12</v>
      </c>
      <c r="G109" t="s">
        <v>13</v>
      </c>
      <c r="H109" t="s">
        <v>34</v>
      </c>
      <c r="I109" s="2">
        <v>451951</v>
      </c>
      <c r="J109" s="2">
        <v>543943</v>
      </c>
      <c r="K109" t="s">
        <v>35</v>
      </c>
    </row>
    <row r="110" spans="1:11">
      <c r="A110" t="s">
        <v>146</v>
      </c>
      <c r="B110">
        <v>2024</v>
      </c>
      <c r="C110">
        <v>2</v>
      </c>
      <c r="D110" t="s">
        <v>61</v>
      </c>
      <c r="E110" t="s">
        <v>38</v>
      </c>
      <c r="F110" t="s">
        <v>17</v>
      </c>
      <c r="G110" t="s">
        <v>21</v>
      </c>
      <c r="H110" t="s">
        <v>34</v>
      </c>
      <c r="I110" s="2">
        <v>1046366</v>
      </c>
      <c r="J110" s="2">
        <v>1133266</v>
      </c>
      <c r="K110" t="s">
        <v>35</v>
      </c>
    </row>
    <row r="111" spans="1:11">
      <c r="A111" t="s">
        <v>147</v>
      </c>
      <c r="B111">
        <v>2025</v>
      </c>
      <c r="C111">
        <v>3</v>
      </c>
      <c r="D111" t="s">
        <v>44</v>
      </c>
      <c r="E111" t="s">
        <v>47</v>
      </c>
      <c r="F111" t="s">
        <v>17</v>
      </c>
      <c r="G111" t="s">
        <v>21</v>
      </c>
      <c r="H111" t="s">
        <v>34</v>
      </c>
      <c r="I111" s="2">
        <v>1426559</v>
      </c>
      <c r="J111" s="2">
        <v>1478070</v>
      </c>
      <c r="K111" t="s">
        <v>35</v>
      </c>
    </row>
    <row r="112" spans="1:11">
      <c r="A112" t="s">
        <v>148</v>
      </c>
      <c r="B112">
        <v>2025</v>
      </c>
      <c r="C112">
        <v>4</v>
      </c>
      <c r="D112" t="s">
        <v>44</v>
      </c>
      <c r="E112" t="s">
        <v>54</v>
      </c>
      <c r="F112" t="s">
        <v>17</v>
      </c>
      <c r="G112" t="s">
        <v>21</v>
      </c>
      <c r="H112" t="s">
        <v>34</v>
      </c>
      <c r="I112" s="2">
        <v>1151986</v>
      </c>
      <c r="J112" s="2">
        <v>1177605</v>
      </c>
      <c r="K112" t="s">
        <v>35</v>
      </c>
    </row>
    <row r="113" spans="1:11">
      <c r="A113" t="s">
        <v>149</v>
      </c>
      <c r="B113">
        <v>2024</v>
      </c>
      <c r="C113">
        <v>4</v>
      </c>
      <c r="D113" t="s">
        <v>44</v>
      </c>
      <c r="E113" t="s">
        <v>57</v>
      </c>
      <c r="F113" t="s">
        <v>2</v>
      </c>
      <c r="G113" t="s">
        <v>4</v>
      </c>
      <c r="H113" t="s">
        <v>34</v>
      </c>
      <c r="I113" s="2">
        <v>1244943</v>
      </c>
      <c r="J113" s="2">
        <v>1098023</v>
      </c>
      <c r="K113" t="s">
        <v>35</v>
      </c>
    </row>
    <row r="114" spans="1:11">
      <c r="A114" t="s">
        <v>150</v>
      </c>
      <c r="B114">
        <v>2025</v>
      </c>
      <c r="C114">
        <v>5</v>
      </c>
      <c r="D114" t="s">
        <v>44</v>
      </c>
      <c r="E114" t="s">
        <v>54</v>
      </c>
      <c r="F114" t="s">
        <v>2</v>
      </c>
      <c r="G114" t="s">
        <v>3</v>
      </c>
      <c r="H114" t="s">
        <v>34</v>
      </c>
      <c r="I114" s="2">
        <v>1359645</v>
      </c>
      <c r="J114" s="2">
        <v>1312264</v>
      </c>
      <c r="K114" t="s">
        <v>35</v>
      </c>
    </row>
    <row r="115" spans="1:11">
      <c r="A115" t="s">
        <v>151</v>
      </c>
      <c r="B115">
        <v>2024</v>
      </c>
      <c r="C115">
        <v>6</v>
      </c>
      <c r="D115" t="s">
        <v>32</v>
      </c>
      <c r="E115" t="s">
        <v>38</v>
      </c>
      <c r="F115" t="s">
        <v>12</v>
      </c>
      <c r="G115" t="s">
        <v>15</v>
      </c>
      <c r="H115" t="s">
        <v>34</v>
      </c>
      <c r="I115" s="2">
        <v>893334</v>
      </c>
      <c r="J115" s="2">
        <v>1082743</v>
      </c>
      <c r="K115" t="s">
        <v>35</v>
      </c>
    </row>
    <row r="116" spans="1:11">
      <c r="A116" t="s">
        <v>152</v>
      </c>
      <c r="B116">
        <v>2025</v>
      </c>
      <c r="C116">
        <v>4</v>
      </c>
      <c r="D116" t="s">
        <v>32</v>
      </c>
      <c r="E116" t="s">
        <v>42</v>
      </c>
      <c r="F116" t="s">
        <v>17</v>
      </c>
      <c r="G116" t="s">
        <v>19</v>
      </c>
      <c r="H116" t="s">
        <v>34</v>
      </c>
      <c r="I116" s="2">
        <v>897862</v>
      </c>
      <c r="J116" s="2">
        <v>877777</v>
      </c>
      <c r="K116" t="s">
        <v>35</v>
      </c>
    </row>
    <row r="117" spans="1:11">
      <c r="A117" t="s">
        <v>153</v>
      </c>
      <c r="B117">
        <v>2024</v>
      </c>
      <c r="C117">
        <v>2</v>
      </c>
      <c r="D117" t="s">
        <v>32</v>
      </c>
      <c r="E117" t="s">
        <v>54</v>
      </c>
      <c r="F117" t="s">
        <v>17</v>
      </c>
      <c r="G117" t="s">
        <v>19</v>
      </c>
      <c r="H117" t="s">
        <v>34</v>
      </c>
      <c r="I117" s="2">
        <v>1190292</v>
      </c>
      <c r="J117" s="2">
        <v>1092089</v>
      </c>
      <c r="K117" t="s">
        <v>35</v>
      </c>
    </row>
    <row r="118" spans="1:11">
      <c r="A118" t="s">
        <v>154</v>
      </c>
      <c r="B118">
        <v>2024</v>
      </c>
      <c r="C118">
        <v>9</v>
      </c>
      <c r="D118" t="s">
        <v>37</v>
      </c>
      <c r="E118" t="s">
        <v>57</v>
      </c>
      <c r="F118" t="s">
        <v>12</v>
      </c>
      <c r="G118" t="s">
        <v>16</v>
      </c>
      <c r="H118" t="s">
        <v>34</v>
      </c>
      <c r="I118" s="2">
        <v>811723</v>
      </c>
      <c r="J118" s="2">
        <v>929560</v>
      </c>
      <c r="K118" t="s">
        <v>35</v>
      </c>
    </row>
    <row r="119" spans="1:11">
      <c r="A119" t="s">
        <v>155</v>
      </c>
      <c r="B119">
        <v>2025</v>
      </c>
      <c r="C119">
        <v>1</v>
      </c>
      <c r="D119" t="s">
        <v>61</v>
      </c>
      <c r="E119" t="s">
        <v>33</v>
      </c>
      <c r="F119" t="s">
        <v>12</v>
      </c>
      <c r="G119" t="s">
        <v>14</v>
      </c>
      <c r="H119" t="s">
        <v>34</v>
      </c>
      <c r="I119" s="2">
        <v>335338</v>
      </c>
      <c r="J119" s="2">
        <v>315894</v>
      </c>
      <c r="K119" t="s">
        <v>35</v>
      </c>
    </row>
    <row r="120" spans="1:11">
      <c r="A120" t="s">
        <v>156</v>
      </c>
      <c r="B120">
        <v>2024</v>
      </c>
      <c r="C120">
        <v>2</v>
      </c>
      <c r="D120" t="s">
        <v>61</v>
      </c>
      <c r="E120" t="s">
        <v>42</v>
      </c>
      <c r="F120" t="s">
        <v>12</v>
      </c>
      <c r="G120" t="s">
        <v>15</v>
      </c>
      <c r="H120" t="s">
        <v>34</v>
      </c>
      <c r="I120" s="2">
        <v>285434</v>
      </c>
      <c r="J120" s="2">
        <v>259672</v>
      </c>
      <c r="K120" t="s">
        <v>35</v>
      </c>
    </row>
    <row r="121" spans="1:11">
      <c r="A121" t="s">
        <v>157</v>
      </c>
      <c r="B121">
        <v>2025</v>
      </c>
      <c r="C121">
        <v>3</v>
      </c>
      <c r="D121" t="s">
        <v>44</v>
      </c>
      <c r="E121" t="s">
        <v>47</v>
      </c>
      <c r="F121" t="s">
        <v>2</v>
      </c>
      <c r="G121" t="s">
        <v>4</v>
      </c>
      <c r="H121" t="s">
        <v>34</v>
      </c>
      <c r="I121" s="2">
        <v>2948475</v>
      </c>
      <c r="J121" s="2">
        <v>2532491</v>
      </c>
      <c r="K121" t="s">
        <v>35</v>
      </c>
    </row>
    <row r="122" spans="1:11">
      <c r="A122" t="s">
        <v>158</v>
      </c>
      <c r="B122">
        <v>2024</v>
      </c>
      <c r="C122">
        <v>1</v>
      </c>
      <c r="D122" t="s">
        <v>61</v>
      </c>
      <c r="E122" t="s">
        <v>42</v>
      </c>
      <c r="F122" t="s">
        <v>2</v>
      </c>
      <c r="G122" t="s">
        <v>5</v>
      </c>
      <c r="H122" t="s">
        <v>34</v>
      </c>
      <c r="I122" s="2">
        <v>1840610</v>
      </c>
      <c r="J122" s="2">
        <v>1998233</v>
      </c>
      <c r="K122" t="s">
        <v>35</v>
      </c>
    </row>
    <row r="123" spans="1:11">
      <c r="A123" t="s">
        <v>159</v>
      </c>
      <c r="B123">
        <v>2024</v>
      </c>
      <c r="C123">
        <v>7</v>
      </c>
      <c r="D123" t="s">
        <v>61</v>
      </c>
      <c r="E123" t="s">
        <v>49</v>
      </c>
      <c r="F123" t="s">
        <v>7</v>
      </c>
      <c r="G123" t="s">
        <v>9</v>
      </c>
      <c r="H123" t="s">
        <v>34</v>
      </c>
      <c r="I123" s="2">
        <v>666504</v>
      </c>
      <c r="J123" s="2">
        <v>592070</v>
      </c>
      <c r="K123" t="s">
        <v>35</v>
      </c>
    </row>
    <row r="124" spans="1:11">
      <c r="A124" t="s">
        <v>160</v>
      </c>
      <c r="B124">
        <v>2024</v>
      </c>
      <c r="C124">
        <v>5</v>
      </c>
      <c r="D124" t="s">
        <v>61</v>
      </c>
      <c r="E124" t="s">
        <v>33</v>
      </c>
      <c r="F124" t="s">
        <v>12</v>
      </c>
      <c r="G124" t="s">
        <v>13</v>
      </c>
      <c r="H124" t="s">
        <v>34</v>
      </c>
      <c r="I124" s="2">
        <v>839646</v>
      </c>
      <c r="J124" s="2">
        <v>913442</v>
      </c>
      <c r="K124" t="s">
        <v>35</v>
      </c>
    </row>
    <row r="125" spans="1:11">
      <c r="A125" t="s">
        <v>161</v>
      </c>
      <c r="B125">
        <v>2025</v>
      </c>
      <c r="C125">
        <v>8</v>
      </c>
      <c r="D125" t="s">
        <v>44</v>
      </c>
      <c r="E125" t="s">
        <v>49</v>
      </c>
      <c r="F125" t="s">
        <v>7</v>
      </c>
      <c r="G125" t="s">
        <v>9</v>
      </c>
      <c r="H125" t="s">
        <v>34</v>
      </c>
      <c r="I125" s="2">
        <v>415366</v>
      </c>
      <c r="J125" s="2">
        <v>420514</v>
      </c>
      <c r="K125" t="s">
        <v>35</v>
      </c>
    </row>
    <row r="126" spans="1:11">
      <c r="A126" t="s">
        <v>162</v>
      </c>
      <c r="B126">
        <v>2024</v>
      </c>
      <c r="C126">
        <v>8</v>
      </c>
      <c r="D126" t="s">
        <v>32</v>
      </c>
      <c r="E126" t="s">
        <v>57</v>
      </c>
      <c r="F126" t="s">
        <v>2</v>
      </c>
      <c r="G126" t="s">
        <v>3</v>
      </c>
      <c r="H126" t="s">
        <v>34</v>
      </c>
      <c r="I126" s="2">
        <v>1727360</v>
      </c>
      <c r="J126" s="2">
        <v>1826343</v>
      </c>
      <c r="K126" t="s">
        <v>35</v>
      </c>
    </row>
    <row r="127" spans="1:11">
      <c r="A127" t="s">
        <v>163</v>
      </c>
      <c r="B127">
        <v>2025</v>
      </c>
      <c r="C127">
        <v>6</v>
      </c>
      <c r="D127" t="s">
        <v>44</v>
      </c>
      <c r="E127" t="s">
        <v>54</v>
      </c>
      <c r="F127" t="s">
        <v>12</v>
      </c>
      <c r="G127" t="s">
        <v>13</v>
      </c>
      <c r="H127" t="s">
        <v>34</v>
      </c>
      <c r="I127" s="2">
        <v>300846</v>
      </c>
      <c r="J127" s="2">
        <v>341809</v>
      </c>
      <c r="K127" t="s">
        <v>35</v>
      </c>
    </row>
    <row r="128" spans="1:11">
      <c r="A128" t="s">
        <v>164</v>
      </c>
      <c r="B128">
        <v>2024</v>
      </c>
      <c r="C128">
        <v>1</v>
      </c>
      <c r="D128" t="s">
        <v>44</v>
      </c>
      <c r="E128" t="s">
        <v>33</v>
      </c>
      <c r="F128" t="s">
        <v>17</v>
      </c>
      <c r="G128" t="s">
        <v>18</v>
      </c>
      <c r="H128" t="s">
        <v>34</v>
      </c>
      <c r="I128" s="2">
        <v>620791</v>
      </c>
      <c r="J128" s="2">
        <v>592588</v>
      </c>
      <c r="K128" t="s">
        <v>35</v>
      </c>
    </row>
    <row r="129" spans="1:11">
      <c r="A129" t="s">
        <v>146</v>
      </c>
      <c r="B129">
        <v>2024</v>
      </c>
      <c r="C129">
        <v>2</v>
      </c>
      <c r="D129" t="s">
        <v>37</v>
      </c>
      <c r="E129" t="s">
        <v>47</v>
      </c>
      <c r="F129" t="s">
        <v>12</v>
      </c>
      <c r="G129" t="s">
        <v>13</v>
      </c>
      <c r="H129" t="s">
        <v>34</v>
      </c>
      <c r="I129" s="2">
        <v>830688</v>
      </c>
      <c r="J129" s="2">
        <v>933937</v>
      </c>
      <c r="K129" t="s">
        <v>35</v>
      </c>
    </row>
    <row r="130" spans="1:11">
      <c r="A130" t="s">
        <v>165</v>
      </c>
      <c r="B130">
        <v>2025</v>
      </c>
      <c r="C130">
        <v>6</v>
      </c>
      <c r="D130" t="s">
        <v>61</v>
      </c>
      <c r="E130" t="s">
        <v>42</v>
      </c>
      <c r="F130" t="s">
        <v>7</v>
      </c>
      <c r="G130" t="s">
        <v>8</v>
      </c>
      <c r="H130" t="s">
        <v>34</v>
      </c>
      <c r="I130" s="2">
        <v>573619</v>
      </c>
      <c r="J130" s="2">
        <v>680707</v>
      </c>
      <c r="K130" t="s">
        <v>35</v>
      </c>
    </row>
    <row r="131" spans="1:11">
      <c r="A131" t="s">
        <v>166</v>
      </c>
      <c r="B131">
        <v>2024</v>
      </c>
      <c r="C131">
        <v>7</v>
      </c>
      <c r="D131" t="s">
        <v>32</v>
      </c>
      <c r="E131" t="s">
        <v>47</v>
      </c>
      <c r="F131" t="s">
        <v>7</v>
      </c>
      <c r="G131" t="s">
        <v>11</v>
      </c>
      <c r="H131" t="s">
        <v>34</v>
      </c>
      <c r="I131" s="2">
        <v>1116523</v>
      </c>
      <c r="J131" s="2">
        <v>1354372</v>
      </c>
      <c r="K131" t="s">
        <v>35</v>
      </c>
    </row>
    <row r="132" spans="1:11">
      <c r="A132" t="s">
        <v>167</v>
      </c>
      <c r="B132">
        <v>2025</v>
      </c>
      <c r="C132">
        <v>7</v>
      </c>
      <c r="D132" t="s">
        <v>44</v>
      </c>
      <c r="E132" t="s">
        <v>49</v>
      </c>
      <c r="F132" t="s">
        <v>2</v>
      </c>
      <c r="G132" t="s">
        <v>3</v>
      </c>
      <c r="H132" t="s">
        <v>34</v>
      </c>
      <c r="I132" s="2">
        <v>2733808</v>
      </c>
      <c r="J132" s="2">
        <v>3186747</v>
      </c>
      <c r="K132" t="s">
        <v>35</v>
      </c>
    </row>
    <row r="133" spans="1:11">
      <c r="A133" t="s">
        <v>168</v>
      </c>
      <c r="B133">
        <v>2025</v>
      </c>
      <c r="C133">
        <v>2</v>
      </c>
      <c r="D133" t="s">
        <v>37</v>
      </c>
      <c r="E133" t="s">
        <v>54</v>
      </c>
      <c r="F133" t="s">
        <v>7</v>
      </c>
      <c r="G133" t="s">
        <v>8</v>
      </c>
      <c r="H133" t="s">
        <v>34</v>
      </c>
      <c r="I133" s="2">
        <v>417328</v>
      </c>
      <c r="J133" s="2">
        <v>412297</v>
      </c>
      <c r="K133" t="s">
        <v>35</v>
      </c>
    </row>
    <row r="134" spans="1:11">
      <c r="A134" t="s">
        <v>169</v>
      </c>
      <c r="B134">
        <v>2024</v>
      </c>
      <c r="C134">
        <v>5</v>
      </c>
      <c r="D134" t="s">
        <v>37</v>
      </c>
      <c r="E134" t="s">
        <v>57</v>
      </c>
      <c r="F134" t="s">
        <v>2</v>
      </c>
      <c r="G134" t="s">
        <v>4</v>
      </c>
      <c r="H134" t="s">
        <v>34</v>
      </c>
      <c r="I134" s="2">
        <v>1078871</v>
      </c>
      <c r="J134" s="2">
        <v>945421</v>
      </c>
      <c r="K134" t="s">
        <v>35</v>
      </c>
    </row>
    <row r="135" spans="1:11">
      <c r="A135" t="s">
        <v>170</v>
      </c>
      <c r="B135">
        <v>2025</v>
      </c>
      <c r="C135">
        <v>8</v>
      </c>
      <c r="D135" t="s">
        <v>61</v>
      </c>
      <c r="E135" t="s">
        <v>40</v>
      </c>
      <c r="F135" t="s">
        <v>2</v>
      </c>
      <c r="G135" t="s">
        <v>6</v>
      </c>
      <c r="H135" t="s">
        <v>34</v>
      </c>
      <c r="I135" s="2">
        <v>1349276</v>
      </c>
      <c r="J135" s="2">
        <v>1207315</v>
      </c>
      <c r="K135" t="s">
        <v>35</v>
      </c>
    </row>
    <row r="136" spans="1:11">
      <c r="A136" t="s">
        <v>171</v>
      </c>
      <c r="B136">
        <v>2024</v>
      </c>
      <c r="C136">
        <v>2</v>
      </c>
      <c r="D136" t="s">
        <v>37</v>
      </c>
      <c r="E136" t="s">
        <v>42</v>
      </c>
      <c r="F136" t="s">
        <v>17</v>
      </c>
      <c r="G136" t="s">
        <v>18</v>
      </c>
      <c r="H136" t="s">
        <v>34</v>
      </c>
      <c r="I136" s="2">
        <v>1017526</v>
      </c>
      <c r="J136" s="2">
        <v>994789</v>
      </c>
      <c r="K136" t="s">
        <v>35</v>
      </c>
    </row>
    <row r="137" spans="1:11">
      <c r="A137" t="s">
        <v>172</v>
      </c>
      <c r="B137">
        <v>2025</v>
      </c>
      <c r="C137">
        <v>3</v>
      </c>
      <c r="D137" t="s">
        <v>61</v>
      </c>
      <c r="E137" t="s">
        <v>57</v>
      </c>
      <c r="F137" t="s">
        <v>12</v>
      </c>
      <c r="G137" t="s">
        <v>15</v>
      </c>
      <c r="H137" t="s">
        <v>34</v>
      </c>
      <c r="I137" s="2">
        <v>635901</v>
      </c>
      <c r="J137" s="2">
        <v>736179</v>
      </c>
      <c r="K137" t="s">
        <v>35</v>
      </c>
    </row>
    <row r="138" spans="1:11">
      <c r="A138" t="s">
        <v>113</v>
      </c>
      <c r="B138">
        <v>2025</v>
      </c>
      <c r="C138">
        <v>5</v>
      </c>
      <c r="D138" t="s">
        <v>44</v>
      </c>
      <c r="E138" t="s">
        <v>42</v>
      </c>
      <c r="F138" t="s">
        <v>2</v>
      </c>
      <c r="G138" t="s">
        <v>6</v>
      </c>
      <c r="H138" t="s">
        <v>34</v>
      </c>
      <c r="I138" s="2">
        <v>1031064</v>
      </c>
      <c r="J138" s="2">
        <v>1019426</v>
      </c>
      <c r="K138" t="s">
        <v>35</v>
      </c>
    </row>
    <row r="139" spans="1:11">
      <c r="A139" t="s">
        <v>156</v>
      </c>
      <c r="B139">
        <v>2024</v>
      </c>
      <c r="C139">
        <v>2</v>
      </c>
      <c r="D139" t="s">
        <v>32</v>
      </c>
      <c r="E139" t="s">
        <v>38</v>
      </c>
      <c r="F139" t="s">
        <v>12</v>
      </c>
      <c r="G139" t="s">
        <v>14</v>
      </c>
      <c r="H139" t="s">
        <v>34</v>
      </c>
      <c r="I139" s="2">
        <v>798987</v>
      </c>
      <c r="J139" s="2">
        <v>771289</v>
      </c>
      <c r="K139" t="s">
        <v>35</v>
      </c>
    </row>
    <row r="140" spans="1:11">
      <c r="A140" t="s">
        <v>88</v>
      </c>
      <c r="B140">
        <v>2024</v>
      </c>
      <c r="C140">
        <v>2</v>
      </c>
      <c r="D140" t="s">
        <v>37</v>
      </c>
      <c r="E140" t="s">
        <v>47</v>
      </c>
      <c r="F140" t="s">
        <v>17</v>
      </c>
      <c r="G140" t="s">
        <v>18</v>
      </c>
      <c r="H140" t="s">
        <v>34</v>
      </c>
      <c r="I140" s="2">
        <v>1437212</v>
      </c>
      <c r="J140" s="2">
        <v>1562280</v>
      </c>
      <c r="K140" t="s">
        <v>35</v>
      </c>
    </row>
    <row r="141" spans="1:11">
      <c r="A141" t="s">
        <v>79</v>
      </c>
      <c r="B141">
        <v>2025</v>
      </c>
      <c r="C141">
        <v>6</v>
      </c>
      <c r="D141" t="s">
        <v>61</v>
      </c>
      <c r="E141" t="s">
        <v>54</v>
      </c>
      <c r="F141" t="s">
        <v>12</v>
      </c>
      <c r="G141" t="s">
        <v>14</v>
      </c>
      <c r="H141" t="s">
        <v>34</v>
      </c>
      <c r="I141" s="2">
        <v>423844</v>
      </c>
      <c r="J141" s="2">
        <v>519414</v>
      </c>
      <c r="K141" t="s">
        <v>35</v>
      </c>
    </row>
    <row r="142" spans="1:11">
      <c r="A142" t="s">
        <v>173</v>
      </c>
      <c r="B142">
        <v>2024</v>
      </c>
      <c r="C142">
        <v>3</v>
      </c>
      <c r="D142" t="s">
        <v>44</v>
      </c>
      <c r="E142" t="s">
        <v>38</v>
      </c>
      <c r="F142" t="s">
        <v>12</v>
      </c>
      <c r="G142" t="s">
        <v>15</v>
      </c>
      <c r="H142" t="s">
        <v>34</v>
      </c>
      <c r="I142" s="2">
        <v>663767</v>
      </c>
      <c r="J142" s="2">
        <v>676280</v>
      </c>
      <c r="K142" t="s">
        <v>35</v>
      </c>
    </row>
    <row r="143" spans="1:11">
      <c r="A143" t="s">
        <v>174</v>
      </c>
      <c r="B143">
        <v>2024</v>
      </c>
      <c r="C143">
        <v>1</v>
      </c>
      <c r="D143" t="s">
        <v>61</v>
      </c>
      <c r="E143" t="s">
        <v>40</v>
      </c>
      <c r="F143" t="s">
        <v>12</v>
      </c>
      <c r="G143" t="s">
        <v>15</v>
      </c>
      <c r="H143" t="s">
        <v>34</v>
      </c>
      <c r="I143" s="2">
        <v>775535</v>
      </c>
      <c r="J143" s="2">
        <v>776870</v>
      </c>
      <c r="K143" t="s">
        <v>35</v>
      </c>
    </row>
    <row r="144" spans="1:11">
      <c r="A144" t="s">
        <v>175</v>
      </c>
      <c r="B144">
        <v>2024</v>
      </c>
      <c r="C144">
        <v>8</v>
      </c>
      <c r="D144" t="s">
        <v>44</v>
      </c>
      <c r="E144" t="s">
        <v>54</v>
      </c>
      <c r="F144" t="s">
        <v>2</v>
      </c>
      <c r="G144" t="s">
        <v>5</v>
      </c>
      <c r="H144" t="s">
        <v>34</v>
      </c>
      <c r="I144" s="2">
        <v>2270112</v>
      </c>
      <c r="J144" s="2">
        <v>2530811</v>
      </c>
      <c r="K144" t="s">
        <v>35</v>
      </c>
    </row>
    <row r="145" spans="1:11">
      <c r="A145" t="s">
        <v>31</v>
      </c>
      <c r="B145">
        <v>2024</v>
      </c>
      <c r="C145">
        <v>11</v>
      </c>
      <c r="D145" t="s">
        <v>32</v>
      </c>
      <c r="E145" t="s">
        <v>49</v>
      </c>
      <c r="F145" t="s">
        <v>17</v>
      </c>
      <c r="G145" t="s">
        <v>20</v>
      </c>
      <c r="H145" t="s">
        <v>34</v>
      </c>
      <c r="I145" s="2">
        <v>1574259</v>
      </c>
      <c r="J145" s="2">
        <v>1742831</v>
      </c>
      <c r="K145" t="s">
        <v>35</v>
      </c>
    </row>
    <row r="146" spans="1:11">
      <c r="A146" t="s">
        <v>162</v>
      </c>
      <c r="B146">
        <v>2024</v>
      </c>
      <c r="C146">
        <v>8</v>
      </c>
      <c r="D146" t="s">
        <v>32</v>
      </c>
      <c r="E146" t="s">
        <v>42</v>
      </c>
      <c r="F146" t="s">
        <v>12</v>
      </c>
      <c r="G146" t="s">
        <v>14</v>
      </c>
      <c r="H146" t="s">
        <v>34</v>
      </c>
      <c r="I146" s="2">
        <v>592425</v>
      </c>
      <c r="J146" s="2">
        <v>586176</v>
      </c>
      <c r="K146" t="s">
        <v>35</v>
      </c>
    </row>
    <row r="147" spans="1:11">
      <c r="A147" t="s">
        <v>176</v>
      </c>
      <c r="B147">
        <v>2024</v>
      </c>
      <c r="C147">
        <v>8</v>
      </c>
      <c r="D147" t="s">
        <v>61</v>
      </c>
      <c r="E147" t="s">
        <v>40</v>
      </c>
      <c r="F147" t="s">
        <v>12</v>
      </c>
      <c r="G147" t="s">
        <v>13</v>
      </c>
      <c r="H147" t="s">
        <v>34</v>
      </c>
      <c r="I147" s="2">
        <v>356575</v>
      </c>
      <c r="J147" s="2">
        <v>357891</v>
      </c>
      <c r="K147" t="s">
        <v>35</v>
      </c>
    </row>
    <row r="148" spans="1:11">
      <c r="A148" t="s">
        <v>177</v>
      </c>
      <c r="B148">
        <v>2024</v>
      </c>
      <c r="C148">
        <v>5</v>
      </c>
      <c r="D148" t="s">
        <v>61</v>
      </c>
      <c r="E148" t="s">
        <v>42</v>
      </c>
      <c r="F148" t="s">
        <v>17</v>
      </c>
      <c r="G148" t="s">
        <v>20</v>
      </c>
      <c r="H148" t="s">
        <v>34</v>
      </c>
      <c r="I148" s="2">
        <v>988889</v>
      </c>
      <c r="J148" s="2">
        <v>922215</v>
      </c>
      <c r="K148" t="s">
        <v>35</v>
      </c>
    </row>
    <row r="149" spans="1:11">
      <c r="A149" t="s">
        <v>144</v>
      </c>
      <c r="B149">
        <v>2025</v>
      </c>
      <c r="C149">
        <v>2</v>
      </c>
      <c r="D149" t="s">
        <v>44</v>
      </c>
      <c r="E149" t="s">
        <v>57</v>
      </c>
      <c r="F149" t="s">
        <v>2</v>
      </c>
      <c r="G149" t="s">
        <v>6</v>
      </c>
      <c r="H149" t="s">
        <v>34</v>
      </c>
      <c r="I149" s="2">
        <v>2730931</v>
      </c>
      <c r="J149" s="2">
        <v>3392778</v>
      </c>
      <c r="K149" t="s">
        <v>35</v>
      </c>
    </row>
    <row r="150" spans="1:11">
      <c r="A150" t="s">
        <v>178</v>
      </c>
      <c r="B150">
        <v>2024</v>
      </c>
      <c r="C150">
        <v>10</v>
      </c>
      <c r="D150" t="s">
        <v>44</v>
      </c>
      <c r="E150" t="s">
        <v>57</v>
      </c>
      <c r="F150" t="s">
        <v>7</v>
      </c>
      <c r="G150" t="s">
        <v>10</v>
      </c>
      <c r="H150" t="s">
        <v>34</v>
      </c>
      <c r="I150" s="2">
        <v>305785</v>
      </c>
      <c r="J150" s="2">
        <v>345679</v>
      </c>
      <c r="K150" t="s">
        <v>35</v>
      </c>
    </row>
    <row r="151" spans="1:11">
      <c r="A151" t="s">
        <v>179</v>
      </c>
      <c r="B151">
        <v>2025</v>
      </c>
      <c r="C151">
        <v>8</v>
      </c>
      <c r="D151" t="s">
        <v>44</v>
      </c>
      <c r="E151" t="s">
        <v>40</v>
      </c>
      <c r="F151" t="s">
        <v>7</v>
      </c>
      <c r="G151" t="s">
        <v>9</v>
      </c>
      <c r="H151" t="s">
        <v>34</v>
      </c>
      <c r="I151" s="2">
        <v>931141</v>
      </c>
      <c r="J151" s="2">
        <v>888237</v>
      </c>
      <c r="K151" t="s">
        <v>35</v>
      </c>
    </row>
    <row r="152" spans="1:11">
      <c r="A152" t="s">
        <v>180</v>
      </c>
      <c r="B152">
        <v>2024</v>
      </c>
      <c r="C152">
        <v>4</v>
      </c>
      <c r="D152" t="s">
        <v>44</v>
      </c>
      <c r="E152" t="s">
        <v>40</v>
      </c>
      <c r="F152" t="s">
        <v>17</v>
      </c>
      <c r="G152" t="s">
        <v>19</v>
      </c>
      <c r="H152" t="s">
        <v>34</v>
      </c>
      <c r="I152" s="2">
        <v>1354612</v>
      </c>
      <c r="J152" s="2">
        <v>1162071</v>
      </c>
      <c r="K152" t="s">
        <v>35</v>
      </c>
    </row>
    <row r="153" spans="1:11">
      <c r="A153" t="s">
        <v>139</v>
      </c>
      <c r="B153">
        <v>2025</v>
      </c>
      <c r="C153">
        <v>2</v>
      </c>
      <c r="D153" t="s">
        <v>32</v>
      </c>
      <c r="E153" t="s">
        <v>47</v>
      </c>
      <c r="F153" t="s">
        <v>2</v>
      </c>
      <c r="G153" t="s">
        <v>6</v>
      </c>
      <c r="H153" t="s">
        <v>34</v>
      </c>
      <c r="I153" s="2">
        <v>2954538</v>
      </c>
      <c r="J153" s="2">
        <v>3153508</v>
      </c>
      <c r="K153" t="s">
        <v>35</v>
      </c>
    </row>
    <row r="154" spans="1:11">
      <c r="A154" t="s">
        <v>181</v>
      </c>
      <c r="B154">
        <v>2024</v>
      </c>
      <c r="C154">
        <v>6</v>
      </c>
      <c r="D154" t="s">
        <v>32</v>
      </c>
      <c r="E154" t="s">
        <v>47</v>
      </c>
      <c r="F154" t="s">
        <v>2</v>
      </c>
      <c r="G154" t="s">
        <v>6</v>
      </c>
      <c r="H154" t="s">
        <v>34</v>
      </c>
      <c r="I154" s="2">
        <v>1759756</v>
      </c>
      <c r="J154" s="2">
        <v>1507129</v>
      </c>
      <c r="K154" t="s">
        <v>35</v>
      </c>
    </row>
    <row r="155" spans="1:11">
      <c r="A155" t="s">
        <v>182</v>
      </c>
      <c r="B155">
        <v>2025</v>
      </c>
      <c r="C155">
        <v>1</v>
      </c>
      <c r="D155" t="s">
        <v>61</v>
      </c>
      <c r="E155" t="s">
        <v>33</v>
      </c>
      <c r="F155" t="s">
        <v>17</v>
      </c>
      <c r="G155" t="s">
        <v>19</v>
      </c>
      <c r="H155" t="s">
        <v>34</v>
      </c>
      <c r="I155" s="2">
        <v>656680</v>
      </c>
      <c r="J155" s="2">
        <v>749693</v>
      </c>
      <c r="K155" t="s">
        <v>35</v>
      </c>
    </row>
    <row r="156" spans="1:11">
      <c r="A156" t="s">
        <v>183</v>
      </c>
      <c r="B156">
        <v>2024</v>
      </c>
      <c r="C156">
        <v>12</v>
      </c>
      <c r="D156" t="s">
        <v>37</v>
      </c>
      <c r="E156" t="s">
        <v>42</v>
      </c>
      <c r="F156" t="s">
        <v>12</v>
      </c>
      <c r="G156" t="s">
        <v>16</v>
      </c>
      <c r="H156" t="s">
        <v>34</v>
      </c>
      <c r="I156" s="2">
        <v>303547</v>
      </c>
      <c r="J156" s="2">
        <v>308838</v>
      </c>
      <c r="K156" t="s">
        <v>35</v>
      </c>
    </row>
    <row r="157" spans="1:11">
      <c r="A157" t="s">
        <v>184</v>
      </c>
      <c r="B157">
        <v>2025</v>
      </c>
      <c r="C157">
        <v>3</v>
      </c>
      <c r="D157" t="s">
        <v>61</v>
      </c>
      <c r="E157" t="s">
        <v>42</v>
      </c>
      <c r="F157" t="s">
        <v>2</v>
      </c>
      <c r="G157" t="s">
        <v>4</v>
      </c>
      <c r="H157" t="s">
        <v>34</v>
      </c>
      <c r="I157" s="2">
        <v>2172951</v>
      </c>
      <c r="J157" s="2">
        <v>2711173</v>
      </c>
      <c r="K157" t="s">
        <v>35</v>
      </c>
    </row>
    <row r="158" spans="1:11">
      <c r="A158" t="s">
        <v>185</v>
      </c>
      <c r="B158">
        <v>2025</v>
      </c>
      <c r="C158">
        <v>2</v>
      </c>
      <c r="D158" t="s">
        <v>44</v>
      </c>
      <c r="E158" t="s">
        <v>40</v>
      </c>
      <c r="F158" t="s">
        <v>7</v>
      </c>
      <c r="G158" t="s">
        <v>9</v>
      </c>
      <c r="H158" t="s">
        <v>34</v>
      </c>
      <c r="I158" s="2">
        <v>965110</v>
      </c>
      <c r="J158" s="2">
        <v>1068260</v>
      </c>
      <c r="K158" t="s">
        <v>35</v>
      </c>
    </row>
    <row r="159" spans="1:11">
      <c r="A159" t="s">
        <v>186</v>
      </c>
      <c r="B159">
        <v>2024</v>
      </c>
      <c r="C159">
        <v>8</v>
      </c>
      <c r="D159" t="s">
        <v>32</v>
      </c>
      <c r="E159" t="s">
        <v>47</v>
      </c>
      <c r="F159" t="s">
        <v>17</v>
      </c>
      <c r="G159" t="s">
        <v>21</v>
      </c>
      <c r="H159" t="s">
        <v>34</v>
      </c>
      <c r="I159" s="2">
        <v>662492</v>
      </c>
      <c r="J159" s="2">
        <v>769775</v>
      </c>
      <c r="K159" t="s">
        <v>35</v>
      </c>
    </row>
    <row r="160" spans="1:11">
      <c r="A160" t="s">
        <v>187</v>
      </c>
      <c r="B160">
        <v>2025</v>
      </c>
      <c r="C160">
        <v>4</v>
      </c>
      <c r="D160" t="s">
        <v>61</v>
      </c>
      <c r="E160" t="s">
        <v>40</v>
      </c>
      <c r="F160" t="s">
        <v>12</v>
      </c>
      <c r="G160" t="s">
        <v>16</v>
      </c>
      <c r="H160" t="s">
        <v>34</v>
      </c>
      <c r="I160" s="2">
        <v>444919</v>
      </c>
      <c r="J160" s="2">
        <v>378660</v>
      </c>
      <c r="K160" t="s">
        <v>35</v>
      </c>
    </row>
    <row r="161" spans="1:11">
      <c r="A161" t="s">
        <v>188</v>
      </c>
      <c r="B161">
        <v>2024</v>
      </c>
      <c r="C161">
        <v>10</v>
      </c>
      <c r="D161" t="s">
        <v>61</v>
      </c>
      <c r="E161" t="s">
        <v>40</v>
      </c>
      <c r="F161" t="s">
        <v>12</v>
      </c>
      <c r="G161" t="s">
        <v>15</v>
      </c>
      <c r="H161" t="s">
        <v>34</v>
      </c>
      <c r="I161" s="2">
        <v>699307</v>
      </c>
      <c r="J161" s="2">
        <v>778822</v>
      </c>
      <c r="K161" t="s">
        <v>35</v>
      </c>
    </row>
    <row r="162" spans="1:11">
      <c r="A162" t="s">
        <v>189</v>
      </c>
      <c r="B162">
        <v>2025</v>
      </c>
      <c r="C162">
        <v>1</v>
      </c>
      <c r="D162" t="s">
        <v>32</v>
      </c>
      <c r="E162" t="s">
        <v>42</v>
      </c>
      <c r="F162" t="s">
        <v>17</v>
      </c>
      <c r="G162" t="s">
        <v>18</v>
      </c>
      <c r="H162" t="s">
        <v>34</v>
      </c>
      <c r="I162" s="2">
        <v>694443</v>
      </c>
      <c r="J162" s="2">
        <v>737678</v>
      </c>
      <c r="K162" t="s">
        <v>35</v>
      </c>
    </row>
    <row r="163" spans="1:11">
      <c r="A163" t="s">
        <v>190</v>
      </c>
      <c r="B163">
        <v>2024</v>
      </c>
      <c r="C163">
        <v>12</v>
      </c>
      <c r="D163" t="s">
        <v>37</v>
      </c>
      <c r="E163" t="s">
        <v>57</v>
      </c>
      <c r="F163" t="s">
        <v>7</v>
      </c>
      <c r="G163" t="s">
        <v>8</v>
      </c>
      <c r="H163" t="s">
        <v>34</v>
      </c>
      <c r="I163" s="2">
        <v>646496</v>
      </c>
      <c r="J163" s="2">
        <v>699117</v>
      </c>
      <c r="K163" t="s">
        <v>35</v>
      </c>
    </row>
    <row r="164" spans="1:11">
      <c r="A164" t="s">
        <v>175</v>
      </c>
      <c r="B164">
        <v>2024</v>
      </c>
      <c r="C164">
        <v>8</v>
      </c>
      <c r="D164" t="s">
        <v>32</v>
      </c>
      <c r="E164" t="s">
        <v>49</v>
      </c>
      <c r="F164" t="s">
        <v>12</v>
      </c>
      <c r="G164" t="s">
        <v>14</v>
      </c>
      <c r="H164" t="s">
        <v>34</v>
      </c>
      <c r="I164" s="2">
        <v>810486</v>
      </c>
      <c r="J164" s="2">
        <v>886513</v>
      </c>
      <c r="K164" t="s">
        <v>35</v>
      </c>
    </row>
    <row r="165" spans="1:11">
      <c r="A165" t="s">
        <v>141</v>
      </c>
      <c r="B165">
        <v>2024</v>
      </c>
      <c r="C165">
        <v>4</v>
      </c>
      <c r="D165" t="s">
        <v>61</v>
      </c>
      <c r="E165" t="s">
        <v>40</v>
      </c>
      <c r="F165" t="s">
        <v>17</v>
      </c>
      <c r="G165" t="s">
        <v>19</v>
      </c>
      <c r="H165" t="s">
        <v>34</v>
      </c>
      <c r="I165" s="2">
        <v>645326</v>
      </c>
      <c r="J165" s="2">
        <v>691805</v>
      </c>
      <c r="K165" t="s">
        <v>35</v>
      </c>
    </row>
    <row r="166" spans="1:11">
      <c r="A166" t="s">
        <v>154</v>
      </c>
      <c r="B166">
        <v>2024</v>
      </c>
      <c r="C166">
        <v>9</v>
      </c>
      <c r="D166" t="s">
        <v>44</v>
      </c>
      <c r="E166" t="s">
        <v>40</v>
      </c>
      <c r="F166" t="s">
        <v>7</v>
      </c>
      <c r="G166" t="s">
        <v>11</v>
      </c>
      <c r="H166" t="s">
        <v>34</v>
      </c>
      <c r="I166" s="2">
        <v>884269</v>
      </c>
      <c r="J166" s="2">
        <v>916843</v>
      </c>
      <c r="K166" t="s">
        <v>35</v>
      </c>
    </row>
    <row r="167" spans="1:11">
      <c r="A167" t="s">
        <v>41</v>
      </c>
      <c r="B167">
        <v>2024</v>
      </c>
      <c r="C167">
        <v>5</v>
      </c>
      <c r="D167" t="s">
        <v>44</v>
      </c>
      <c r="E167" t="s">
        <v>40</v>
      </c>
      <c r="F167" t="s">
        <v>17</v>
      </c>
      <c r="G167" t="s">
        <v>19</v>
      </c>
      <c r="H167" t="s">
        <v>34</v>
      </c>
      <c r="I167" s="2">
        <v>1381384</v>
      </c>
      <c r="J167" s="2">
        <v>1558690</v>
      </c>
      <c r="K167" t="s">
        <v>35</v>
      </c>
    </row>
    <row r="168" spans="1:11">
      <c r="A168" t="s">
        <v>191</v>
      </c>
      <c r="B168">
        <v>2025</v>
      </c>
      <c r="C168">
        <v>5</v>
      </c>
      <c r="D168" t="s">
        <v>61</v>
      </c>
      <c r="E168" t="s">
        <v>49</v>
      </c>
      <c r="F168" t="s">
        <v>12</v>
      </c>
      <c r="G168" t="s">
        <v>16</v>
      </c>
      <c r="H168" t="s">
        <v>34</v>
      </c>
      <c r="I168" s="2">
        <v>329058</v>
      </c>
      <c r="J168" s="2">
        <v>363548</v>
      </c>
      <c r="K168" t="s">
        <v>35</v>
      </c>
    </row>
    <row r="169" spans="1:11">
      <c r="A169" t="s">
        <v>192</v>
      </c>
      <c r="B169">
        <v>2024</v>
      </c>
      <c r="C169">
        <v>1</v>
      </c>
      <c r="D169" t="s">
        <v>37</v>
      </c>
      <c r="E169" t="s">
        <v>57</v>
      </c>
      <c r="F169" t="s">
        <v>12</v>
      </c>
      <c r="G169" t="s">
        <v>13</v>
      </c>
      <c r="H169" t="s">
        <v>34</v>
      </c>
      <c r="I169" s="2">
        <v>401508</v>
      </c>
      <c r="J169" s="2">
        <v>375548</v>
      </c>
      <c r="K169" t="s">
        <v>35</v>
      </c>
    </row>
    <row r="170" spans="1:11">
      <c r="A170" t="s">
        <v>193</v>
      </c>
      <c r="B170">
        <v>2025</v>
      </c>
      <c r="C170">
        <v>3</v>
      </c>
      <c r="D170" t="s">
        <v>32</v>
      </c>
      <c r="E170" t="s">
        <v>47</v>
      </c>
      <c r="F170" t="s">
        <v>2</v>
      </c>
      <c r="G170" t="s">
        <v>5</v>
      </c>
      <c r="H170" t="s">
        <v>34</v>
      </c>
      <c r="I170" s="2">
        <v>2331563</v>
      </c>
      <c r="J170" s="2">
        <v>2246834</v>
      </c>
      <c r="K170" t="s">
        <v>35</v>
      </c>
    </row>
    <row r="171" spans="1:11">
      <c r="A171" t="s">
        <v>194</v>
      </c>
      <c r="B171">
        <v>2024</v>
      </c>
      <c r="C171">
        <v>12</v>
      </c>
      <c r="D171" t="s">
        <v>44</v>
      </c>
      <c r="E171" t="s">
        <v>42</v>
      </c>
      <c r="F171" t="s">
        <v>2</v>
      </c>
      <c r="G171" t="s">
        <v>5</v>
      </c>
      <c r="H171" t="s">
        <v>34</v>
      </c>
      <c r="I171" s="2">
        <v>2447704</v>
      </c>
      <c r="J171" s="2">
        <v>2407289</v>
      </c>
      <c r="K171" t="s">
        <v>35</v>
      </c>
    </row>
    <row r="172" spans="1:11">
      <c r="A172" t="s">
        <v>195</v>
      </c>
      <c r="B172">
        <v>2024</v>
      </c>
      <c r="C172">
        <v>10</v>
      </c>
      <c r="D172" t="s">
        <v>61</v>
      </c>
      <c r="E172" t="s">
        <v>40</v>
      </c>
      <c r="F172" t="s">
        <v>17</v>
      </c>
      <c r="G172" t="s">
        <v>18</v>
      </c>
      <c r="H172" t="s">
        <v>34</v>
      </c>
      <c r="I172" s="2">
        <v>1027508</v>
      </c>
      <c r="J172" s="2">
        <v>925813</v>
      </c>
      <c r="K172" t="s">
        <v>35</v>
      </c>
    </row>
    <row r="173" spans="1:11">
      <c r="A173" t="s">
        <v>196</v>
      </c>
      <c r="B173">
        <v>2024</v>
      </c>
      <c r="C173">
        <v>3</v>
      </c>
      <c r="D173" t="s">
        <v>37</v>
      </c>
      <c r="E173" t="s">
        <v>33</v>
      </c>
      <c r="F173" t="s">
        <v>17</v>
      </c>
      <c r="G173" t="s">
        <v>18</v>
      </c>
      <c r="H173" t="s">
        <v>34</v>
      </c>
      <c r="I173" s="2">
        <v>413024</v>
      </c>
      <c r="J173" s="2">
        <v>358735</v>
      </c>
      <c r="K173" t="s">
        <v>35</v>
      </c>
    </row>
    <row r="174" spans="1:11">
      <c r="A174" t="s">
        <v>197</v>
      </c>
      <c r="B174">
        <v>2025</v>
      </c>
      <c r="C174">
        <v>5</v>
      </c>
      <c r="D174" t="s">
        <v>37</v>
      </c>
      <c r="E174" t="s">
        <v>33</v>
      </c>
      <c r="F174" t="s">
        <v>7</v>
      </c>
      <c r="G174" t="s">
        <v>8</v>
      </c>
      <c r="H174" t="s">
        <v>34</v>
      </c>
      <c r="I174" s="2">
        <v>341391</v>
      </c>
      <c r="J174" s="2">
        <v>304023</v>
      </c>
      <c r="K174" t="s">
        <v>35</v>
      </c>
    </row>
    <row r="175" spans="1:11">
      <c r="A175" t="s">
        <v>198</v>
      </c>
      <c r="B175">
        <v>2024</v>
      </c>
      <c r="C175">
        <v>7</v>
      </c>
      <c r="D175" t="s">
        <v>37</v>
      </c>
      <c r="E175" t="s">
        <v>33</v>
      </c>
      <c r="F175" t="s">
        <v>2</v>
      </c>
      <c r="G175" t="s">
        <v>3</v>
      </c>
      <c r="H175" t="s">
        <v>34</v>
      </c>
      <c r="I175" s="2">
        <v>2447150</v>
      </c>
      <c r="J175" s="2">
        <v>2924295</v>
      </c>
      <c r="K175" t="s">
        <v>35</v>
      </c>
    </row>
    <row r="176" spans="1:11">
      <c r="A176" t="s">
        <v>199</v>
      </c>
      <c r="B176">
        <v>2024</v>
      </c>
      <c r="C176">
        <v>7</v>
      </c>
      <c r="D176" t="s">
        <v>44</v>
      </c>
      <c r="E176" t="s">
        <v>57</v>
      </c>
      <c r="F176" t="s">
        <v>12</v>
      </c>
      <c r="G176" t="s">
        <v>13</v>
      </c>
      <c r="H176" t="s">
        <v>34</v>
      </c>
      <c r="I176" s="2">
        <v>856369</v>
      </c>
      <c r="J176" s="2">
        <v>898421</v>
      </c>
      <c r="K176" t="s">
        <v>35</v>
      </c>
    </row>
    <row r="177" spans="1:11">
      <c r="A177" t="s">
        <v>200</v>
      </c>
      <c r="B177">
        <v>2025</v>
      </c>
      <c r="C177">
        <v>6</v>
      </c>
      <c r="D177" t="s">
        <v>37</v>
      </c>
      <c r="E177" t="s">
        <v>38</v>
      </c>
      <c r="F177" t="s">
        <v>17</v>
      </c>
      <c r="G177" t="s">
        <v>21</v>
      </c>
      <c r="H177" t="s">
        <v>34</v>
      </c>
      <c r="I177" s="2">
        <v>1211897</v>
      </c>
      <c r="J177" s="2">
        <v>1317992</v>
      </c>
      <c r="K177" t="s">
        <v>35</v>
      </c>
    </row>
    <row r="178" spans="1:11">
      <c r="A178" t="s">
        <v>201</v>
      </c>
      <c r="B178">
        <v>2024</v>
      </c>
      <c r="C178">
        <v>6</v>
      </c>
      <c r="D178" t="s">
        <v>44</v>
      </c>
      <c r="E178" t="s">
        <v>33</v>
      </c>
      <c r="F178" t="s">
        <v>2</v>
      </c>
      <c r="G178" t="s">
        <v>3</v>
      </c>
      <c r="H178" t="s">
        <v>34</v>
      </c>
      <c r="I178" s="2">
        <v>2880518</v>
      </c>
      <c r="J178" s="2">
        <v>2940432</v>
      </c>
      <c r="K178" t="s">
        <v>35</v>
      </c>
    </row>
    <row r="179" spans="1:11">
      <c r="A179" t="s">
        <v>202</v>
      </c>
      <c r="B179">
        <v>2024</v>
      </c>
      <c r="C179">
        <v>1</v>
      </c>
      <c r="D179" t="s">
        <v>37</v>
      </c>
      <c r="E179" t="s">
        <v>38</v>
      </c>
      <c r="F179" t="s">
        <v>7</v>
      </c>
      <c r="G179" t="s">
        <v>8</v>
      </c>
      <c r="H179" t="s">
        <v>34</v>
      </c>
      <c r="I179" s="2">
        <v>795275</v>
      </c>
      <c r="J179" s="2">
        <v>904816</v>
      </c>
      <c r="K179" t="s">
        <v>35</v>
      </c>
    </row>
    <row r="180" spans="1:11">
      <c r="A180" t="s">
        <v>203</v>
      </c>
      <c r="B180">
        <v>2024</v>
      </c>
      <c r="C180">
        <v>9</v>
      </c>
      <c r="D180" t="s">
        <v>44</v>
      </c>
      <c r="E180" t="s">
        <v>54</v>
      </c>
      <c r="F180" t="s">
        <v>2</v>
      </c>
      <c r="G180" t="s">
        <v>5</v>
      </c>
      <c r="H180" t="s">
        <v>34</v>
      </c>
      <c r="I180" s="2">
        <v>1507333</v>
      </c>
      <c r="J180" s="2">
        <v>1660250</v>
      </c>
      <c r="K180" t="s">
        <v>35</v>
      </c>
    </row>
    <row r="181" spans="1:11">
      <c r="A181" t="s">
        <v>118</v>
      </c>
      <c r="B181">
        <v>2025</v>
      </c>
      <c r="C181">
        <v>5</v>
      </c>
      <c r="D181" t="s">
        <v>44</v>
      </c>
      <c r="E181" t="s">
        <v>42</v>
      </c>
      <c r="F181" t="s">
        <v>2</v>
      </c>
      <c r="G181" t="s">
        <v>3</v>
      </c>
      <c r="H181" t="s">
        <v>34</v>
      </c>
      <c r="I181" s="2">
        <v>947819</v>
      </c>
      <c r="J181" s="2">
        <v>953107</v>
      </c>
      <c r="K181" t="s">
        <v>35</v>
      </c>
    </row>
    <row r="182" spans="1:11">
      <c r="A182" t="s">
        <v>204</v>
      </c>
      <c r="B182">
        <v>2024</v>
      </c>
      <c r="C182">
        <v>11</v>
      </c>
      <c r="D182" t="s">
        <v>32</v>
      </c>
      <c r="E182" t="s">
        <v>49</v>
      </c>
      <c r="F182" t="s">
        <v>2</v>
      </c>
      <c r="G182" t="s">
        <v>5</v>
      </c>
      <c r="H182" t="s">
        <v>34</v>
      </c>
      <c r="I182" s="2">
        <v>2807933</v>
      </c>
      <c r="J182" s="2">
        <v>3146995</v>
      </c>
      <c r="K182" t="s">
        <v>35</v>
      </c>
    </row>
    <row r="183" spans="1:11">
      <c r="A183" t="s">
        <v>160</v>
      </c>
      <c r="B183">
        <v>2024</v>
      </c>
      <c r="C183">
        <v>5</v>
      </c>
      <c r="D183" t="s">
        <v>37</v>
      </c>
      <c r="E183" t="s">
        <v>47</v>
      </c>
      <c r="F183" t="s">
        <v>7</v>
      </c>
      <c r="G183" t="s">
        <v>11</v>
      </c>
      <c r="H183" t="s">
        <v>34</v>
      </c>
      <c r="I183" s="2">
        <v>704475</v>
      </c>
      <c r="J183" s="2">
        <v>819903</v>
      </c>
      <c r="K183" t="s">
        <v>35</v>
      </c>
    </row>
    <row r="184" spans="1:11">
      <c r="A184" t="s">
        <v>205</v>
      </c>
      <c r="B184">
        <v>2025</v>
      </c>
      <c r="C184">
        <v>8</v>
      </c>
      <c r="D184" t="s">
        <v>61</v>
      </c>
      <c r="E184" t="s">
        <v>42</v>
      </c>
      <c r="F184" t="s">
        <v>12</v>
      </c>
      <c r="G184" t="s">
        <v>13</v>
      </c>
      <c r="H184" t="s">
        <v>34</v>
      </c>
      <c r="I184" s="2">
        <v>266253</v>
      </c>
      <c r="J184" s="2">
        <v>290336</v>
      </c>
      <c r="K184" t="s">
        <v>35</v>
      </c>
    </row>
    <row r="185" spans="1:11">
      <c r="A185" t="s">
        <v>206</v>
      </c>
      <c r="B185">
        <v>2024</v>
      </c>
      <c r="C185">
        <v>11</v>
      </c>
      <c r="D185" t="s">
        <v>44</v>
      </c>
      <c r="E185" t="s">
        <v>40</v>
      </c>
      <c r="F185" t="s">
        <v>17</v>
      </c>
      <c r="G185" t="s">
        <v>21</v>
      </c>
      <c r="H185" t="s">
        <v>34</v>
      </c>
      <c r="I185" s="2">
        <v>1548336</v>
      </c>
      <c r="J185" s="2">
        <v>1491548</v>
      </c>
      <c r="K185" t="s">
        <v>35</v>
      </c>
    </row>
    <row r="186" spans="1:11">
      <c r="A186" t="s">
        <v>67</v>
      </c>
      <c r="B186">
        <v>2024</v>
      </c>
      <c r="C186">
        <v>1</v>
      </c>
      <c r="D186" t="s">
        <v>61</v>
      </c>
      <c r="E186" t="s">
        <v>42</v>
      </c>
      <c r="F186" t="s">
        <v>12</v>
      </c>
      <c r="G186" t="s">
        <v>16</v>
      </c>
      <c r="H186" t="s">
        <v>34</v>
      </c>
      <c r="I186" s="2">
        <v>294351</v>
      </c>
      <c r="J186" s="2">
        <v>348303</v>
      </c>
      <c r="K186" t="s">
        <v>35</v>
      </c>
    </row>
    <row r="187" spans="1:11">
      <c r="A187" t="s">
        <v>207</v>
      </c>
      <c r="B187">
        <v>2025</v>
      </c>
      <c r="C187">
        <v>8</v>
      </c>
      <c r="D187" t="s">
        <v>32</v>
      </c>
      <c r="E187" t="s">
        <v>42</v>
      </c>
      <c r="F187" t="s">
        <v>17</v>
      </c>
      <c r="G187" t="s">
        <v>20</v>
      </c>
      <c r="H187" t="s">
        <v>34</v>
      </c>
      <c r="I187" s="2">
        <v>1416620</v>
      </c>
      <c r="J187" s="2">
        <v>1655965</v>
      </c>
      <c r="K187" t="s">
        <v>35</v>
      </c>
    </row>
    <row r="188" spans="1:11">
      <c r="A188" t="s">
        <v>120</v>
      </c>
      <c r="B188">
        <v>2024</v>
      </c>
      <c r="C188">
        <v>7</v>
      </c>
      <c r="D188" t="s">
        <v>32</v>
      </c>
      <c r="E188" t="s">
        <v>42</v>
      </c>
      <c r="F188" t="s">
        <v>2</v>
      </c>
      <c r="G188" t="s">
        <v>6</v>
      </c>
      <c r="H188" t="s">
        <v>34</v>
      </c>
      <c r="I188" s="2">
        <v>2851705</v>
      </c>
      <c r="J188" s="2">
        <v>3092831</v>
      </c>
      <c r="K188" t="s">
        <v>35</v>
      </c>
    </row>
    <row r="189" spans="1:11">
      <c r="A189" t="s">
        <v>202</v>
      </c>
      <c r="B189">
        <v>2024</v>
      </c>
      <c r="C189">
        <v>1</v>
      </c>
      <c r="D189" t="s">
        <v>44</v>
      </c>
      <c r="E189" t="s">
        <v>49</v>
      </c>
      <c r="F189" t="s">
        <v>2</v>
      </c>
      <c r="G189" t="s">
        <v>5</v>
      </c>
      <c r="H189" t="s">
        <v>34</v>
      </c>
      <c r="I189" s="2">
        <v>1162694</v>
      </c>
      <c r="J189" s="2">
        <v>1405431</v>
      </c>
      <c r="K189" t="s">
        <v>35</v>
      </c>
    </row>
    <row r="190" spans="1:11">
      <c r="A190" t="s">
        <v>200</v>
      </c>
      <c r="B190">
        <v>2025</v>
      </c>
      <c r="C190">
        <v>6</v>
      </c>
      <c r="D190" t="s">
        <v>61</v>
      </c>
      <c r="E190" t="s">
        <v>49</v>
      </c>
      <c r="F190" t="s">
        <v>7</v>
      </c>
      <c r="G190" t="s">
        <v>9</v>
      </c>
      <c r="H190" t="s">
        <v>34</v>
      </c>
      <c r="I190" s="2">
        <v>601986</v>
      </c>
      <c r="J190" s="2">
        <v>705735</v>
      </c>
      <c r="K190" t="s">
        <v>35</v>
      </c>
    </row>
    <row r="191" spans="1:11">
      <c r="A191" t="s">
        <v>105</v>
      </c>
      <c r="B191">
        <v>2024</v>
      </c>
      <c r="C191">
        <v>10</v>
      </c>
      <c r="D191" t="s">
        <v>61</v>
      </c>
      <c r="E191" t="s">
        <v>47</v>
      </c>
      <c r="F191" t="s">
        <v>17</v>
      </c>
      <c r="G191" t="s">
        <v>19</v>
      </c>
      <c r="H191" t="s">
        <v>34</v>
      </c>
      <c r="I191" s="2">
        <v>1184419</v>
      </c>
      <c r="J191" s="2">
        <v>1417215</v>
      </c>
      <c r="K191" t="s">
        <v>35</v>
      </c>
    </row>
    <row r="192" spans="1:11">
      <c r="A192" t="s">
        <v>155</v>
      </c>
      <c r="B192">
        <v>2025</v>
      </c>
      <c r="C192">
        <v>1</v>
      </c>
      <c r="D192" t="s">
        <v>44</v>
      </c>
      <c r="E192" t="s">
        <v>38</v>
      </c>
      <c r="F192" t="s">
        <v>7</v>
      </c>
      <c r="G192" t="s">
        <v>10</v>
      </c>
      <c r="H192" t="s">
        <v>34</v>
      </c>
      <c r="I192" s="2">
        <v>661676</v>
      </c>
      <c r="J192" s="2">
        <v>723115</v>
      </c>
      <c r="K192" t="s">
        <v>35</v>
      </c>
    </row>
    <row r="193" spans="1:11">
      <c r="A193" t="s">
        <v>208</v>
      </c>
      <c r="B193">
        <v>2024</v>
      </c>
      <c r="C193">
        <v>4</v>
      </c>
      <c r="D193" t="s">
        <v>37</v>
      </c>
      <c r="E193" t="s">
        <v>40</v>
      </c>
      <c r="F193" t="s">
        <v>17</v>
      </c>
      <c r="G193" t="s">
        <v>19</v>
      </c>
      <c r="H193" t="s">
        <v>34</v>
      </c>
      <c r="I193" s="2">
        <v>603649</v>
      </c>
      <c r="J193" s="2">
        <v>741643</v>
      </c>
      <c r="K193" t="s">
        <v>35</v>
      </c>
    </row>
    <row r="194" spans="1:11">
      <c r="A194" t="s">
        <v>209</v>
      </c>
      <c r="B194">
        <v>2025</v>
      </c>
      <c r="C194">
        <v>8</v>
      </c>
      <c r="D194" t="s">
        <v>32</v>
      </c>
      <c r="E194" t="s">
        <v>42</v>
      </c>
      <c r="F194" t="s">
        <v>2</v>
      </c>
      <c r="G194" t="s">
        <v>5</v>
      </c>
      <c r="H194" t="s">
        <v>34</v>
      </c>
      <c r="I194" s="2">
        <v>1743009</v>
      </c>
      <c r="J194" s="2">
        <v>1500744</v>
      </c>
      <c r="K194" t="s">
        <v>35</v>
      </c>
    </row>
    <row r="195" spans="1:11">
      <c r="A195" t="s">
        <v>171</v>
      </c>
      <c r="B195">
        <v>2024</v>
      </c>
      <c r="C195">
        <v>2</v>
      </c>
      <c r="D195" t="s">
        <v>61</v>
      </c>
      <c r="E195" t="s">
        <v>49</v>
      </c>
      <c r="F195" t="s">
        <v>17</v>
      </c>
      <c r="G195" t="s">
        <v>18</v>
      </c>
      <c r="H195" t="s">
        <v>34</v>
      </c>
      <c r="I195" s="2">
        <v>939374</v>
      </c>
      <c r="J195" s="2">
        <v>918223</v>
      </c>
      <c r="K195" t="s">
        <v>35</v>
      </c>
    </row>
    <row r="196" spans="1:11">
      <c r="A196" t="s">
        <v>210</v>
      </c>
      <c r="B196">
        <v>2024</v>
      </c>
      <c r="C196">
        <v>8</v>
      </c>
      <c r="D196" t="s">
        <v>37</v>
      </c>
      <c r="E196" t="s">
        <v>33</v>
      </c>
      <c r="F196" t="s">
        <v>7</v>
      </c>
      <c r="G196" t="s">
        <v>11</v>
      </c>
      <c r="H196" t="s">
        <v>34</v>
      </c>
      <c r="I196" s="2">
        <v>826713</v>
      </c>
      <c r="J196" s="2">
        <v>759624</v>
      </c>
      <c r="K196" t="s">
        <v>35</v>
      </c>
    </row>
    <row r="197" spans="1:11">
      <c r="A197" t="s">
        <v>211</v>
      </c>
      <c r="B197">
        <v>2024</v>
      </c>
      <c r="C197">
        <v>9</v>
      </c>
      <c r="D197" t="s">
        <v>61</v>
      </c>
      <c r="E197" t="s">
        <v>57</v>
      </c>
      <c r="F197" t="s">
        <v>2</v>
      </c>
      <c r="G197" t="s">
        <v>3</v>
      </c>
      <c r="H197" t="s">
        <v>34</v>
      </c>
      <c r="I197" s="2">
        <v>1981724</v>
      </c>
      <c r="J197" s="2">
        <v>1764572</v>
      </c>
      <c r="K197" t="s">
        <v>35</v>
      </c>
    </row>
    <row r="198" spans="1:11">
      <c r="A198" t="s">
        <v>212</v>
      </c>
      <c r="B198">
        <v>2024</v>
      </c>
      <c r="C198">
        <v>11</v>
      </c>
      <c r="D198" t="s">
        <v>37</v>
      </c>
      <c r="E198" t="s">
        <v>40</v>
      </c>
      <c r="F198" t="s">
        <v>12</v>
      </c>
      <c r="G198" t="s">
        <v>16</v>
      </c>
      <c r="H198" t="s">
        <v>34</v>
      </c>
      <c r="I198" s="2">
        <v>678100</v>
      </c>
      <c r="J198" s="2">
        <v>646096</v>
      </c>
      <c r="K198" t="s">
        <v>35</v>
      </c>
    </row>
    <row r="199" spans="1:11">
      <c r="A199" t="s">
        <v>213</v>
      </c>
      <c r="B199">
        <v>2024</v>
      </c>
      <c r="C199">
        <v>5</v>
      </c>
      <c r="D199" t="s">
        <v>61</v>
      </c>
      <c r="E199" t="s">
        <v>49</v>
      </c>
      <c r="F199" t="s">
        <v>17</v>
      </c>
      <c r="G199" t="s">
        <v>19</v>
      </c>
      <c r="H199" t="s">
        <v>34</v>
      </c>
      <c r="I199" s="2">
        <v>426453</v>
      </c>
      <c r="J199" s="2">
        <v>442299</v>
      </c>
      <c r="K199" t="s">
        <v>35</v>
      </c>
    </row>
    <row r="200" spans="1:11">
      <c r="A200" t="s">
        <v>214</v>
      </c>
      <c r="B200">
        <v>2024</v>
      </c>
      <c r="C200">
        <v>7</v>
      </c>
      <c r="D200" t="s">
        <v>37</v>
      </c>
      <c r="E200" t="s">
        <v>54</v>
      </c>
      <c r="F200" t="s">
        <v>7</v>
      </c>
      <c r="G200" t="s">
        <v>8</v>
      </c>
      <c r="H200" t="s">
        <v>34</v>
      </c>
      <c r="I200" s="2">
        <v>1302570</v>
      </c>
      <c r="J200" s="2">
        <v>1606305</v>
      </c>
      <c r="K200" t="s">
        <v>35</v>
      </c>
    </row>
    <row r="201" spans="1:11">
      <c r="A201" t="s">
        <v>215</v>
      </c>
      <c r="B201">
        <v>2025</v>
      </c>
      <c r="C201">
        <v>1</v>
      </c>
      <c r="D201" t="s">
        <v>37</v>
      </c>
      <c r="E201" t="s">
        <v>38</v>
      </c>
      <c r="F201" t="s">
        <v>17</v>
      </c>
      <c r="G201" t="s">
        <v>20</v>
      </c>
      <c r="H201" t="s">
        <v>34</v>
      </c>
      <c r="I201" s="2">
        <v>642452</v>
      </c>
      <c r="J201" s="2">
        <v>707515</v>
      </c>
      <c r="K201" t="s">
        <v>35</v>
      </c>
    </row>
    <row r="202" spans="1:11">
      <c r="A202" t="s">
        <v>216</v>
      </c>
      <c r="B202">
        <v>2024</v>
      </c>
      <c r="C202">
        <v>5</v>
      </c>
      <c r="D202" t="s">
        <v>61</v>
      </c>
      <c r="E202" t="s">
        <v>40</v>
      </c>
      <c r="F202" t="s">
        <v>2</v>
      </c>
      <c r="G202" t="s">
        <v>4</v>
      </c>
      <c r="H202" t="s">
        <v>34</v>
      </c>
      <c r="I202" s="2">
        <v>2793215</v>
      </c>
      <c r="J202" s="2">
        <v>3347079</v>
      </c>
      <c r="K202" t="s">
        <v>35</v>
      </c>
    </row>
    <row r="203" spans="1:11">
      <c r="A203" t="s">
        <v>217</v>
      </c>
      <c r="B203">
        <v>2024</v>
      </c>
      <c r="C203">
        <v>9</v>
      </c>
      <c r="D203" t="s">
        <v>44</v>
      </c>
      <c r="E203" t="s">
        <v>33</v>
      </c>
      <c r="F203" t="s">
        <v>7</v>
      </c>
      <c r="G203" t="s">
        <v>9</v>
      </c>
      <c r="H203" t="s">
        <v>34</v>
      </c>
      <c r="I203" s="2">
        <v>584276</v>
      </c>
      <c r="J203" s="2">
        <v>574812</v>
      </c>
      <c r="K203" t="s">
        <v>35</v>
      </c>
    </row>
    <row r="204" spans="1:11">
      <c r="A204" t="s">
        <v>64</v>
      </c>
      <c r="B204">
        <v>2024</v>
      </c>
      <c r="C204">
        <v>6</v>
      </c>
      <c r="D204" t="s">
        <v>61</v>
      </c>
      <c r="E204" t="s">
        <v>49</v>
      </c>
      <c r="F204" t="s">
        <v>2</v>
      </c>
      <c r="G204" t="s">
        <v>5</v>
      </c>
      <c r="H204" t="s">
        <v>34</v>
      </c>
      <c r="I204" s="2">
        <v>2813377</v>
      </c>
      <c r="J204" s="2">
        <v>3492663</v>
      </c>
      <c r="K204" t="s">
        <v>35</v>
      </c>
    </row>
    <row r="205" spans="1:11">
      <c r="A205" t="s">
        <v>218</v>
      </c>
      <c r="B205">
        <v>2024</v>
      </c>
      <c r="C205">
        <v>2</v>
      </c>
      <c r="D205" t="s">
        <v>32</v>
      </c>
      <c r="E205" t="s">
        <v>49</v>
      </c>
      <c r="F205" t="s">
        <v>12</v>
      </c>
      <c r="G205" t="s">
        <v>13</v>
      </c>
      <c r="H205" t="s">
        <v>34</v>
      </c>
      <c r="I205" s="2">
        <v>461415</v>
      </c>
      <c r="J205" s="2">
        <v>471946</v>
      </c>
      <c r="K205" t="s">
        <v>35</v>
      </c>
    </row>
    <row r="206" spans="1:11">
      <c r="A206" t="s">
        <v>219</v>
      </c>
      <c r="B206">
        <v>2024</v>
      </c>
      <c r="C206">
        <v>9</v>
      </c>
      <c r="D206" t="s">
        <v>32</v>
      </c>
      <c r="E206" t="s">
        <v>40</v>
      </c>
      <c r="F206" t="s">
        <v>2</v>
      </c>
      <c r="G206" t="s">
        <v>6</v>
      </c>
      <c r="H206" t="s">
        <v>34</v>
      </c>
      <c r="I206" s="2">
        <v>2113951</v>
      </c>
      <c r="J206" s="2">
        <v>2500654</v>
      </c>
      <c r="K206" t="s">
        <v>35</v>
      </c>
    </row>
    <row r="207" spans="1:11">
      <c r="A207" t="s">
        <v>132</v>
      </c>
      <c r="B207">
        <v>2024</v>
      </c>
      <c r="C207">
        <v>10</v>
      </c>
      <c r="D207" t="s">
        <v>32</v>
      </c>
      <c r="E207" t="s">
        <v>57</v>
      </c>
      <c r="F207" t="s">
        <v>17</v>
      </c>
      <c r="G207" t="s">
        <v>20</v>
      </c>
      <c r="H207" t="s">
        <v>34</v>
      </c>
      <c r="I207" s="2">
        <v>1000612</v>
      </c>
      <c r="J207" s="2">
        <v>924893</v>
      </c>
      <c r="K207" t="s">
        <v>35</v>
      </c>
    </row>
    <row r="208" spans="1:11">
      <c r="A208" t="s">
        <v>220</v>
      </c>
      <c r="B208">
        <v>2025</v>
      </c>
      <c r="C208">
        <v>3</v>
      </c>
      <c r="D208" t="s">
        <v>37</v>
      </c>
      <c r="E208" t="s">
        <v>33</v>
      </c>
      <c r="F208" t="s">
        <v>7</v>
      </c>
      <c r="G208" t="s">
        <v>10</v>
      </c>
      <c r="H208" t="s">
        <v>34</v>
      </c>
      <c r="I208" s="2">
        <v>444781</v>
      </c>
      <c r="J208" s="2">
        <v>515135</v>
      </c>
      <c r="K208" t="s">
        <v>35</v>
      </c>
    </row>
    <row r="209" spans="1:11">
      <c r="A209" t="s">
        <v>221</v>
      </c>
      <c r="B209">
        <v>2024</v>
      </c>
      <c r="C209">
        <v>6</v>
      </c>
      <c r="D209" t="s">
        <v>32</v>
      </c>
      <c r="E209" t="s">
        <v>38</v>
      </c>
      <c r="F209" t="s">
        <v>2</v>
      </c>
      <c r="G209" t="s">
        <v>6</v>
      </c>
      <c r="H209" t="s">
        <v>34</v>
      </c>
      <c r="I209" s="2">
        <v>2048771</v>
      </c>
      <c r="J209" s="2">
        <v>2243349</v>
      </c>
      <c r="K209" t="s">
        <v>35</v>
      </c>
    </row>
    <row r="210" spans="1:11">
      <c r="A210" t="s">
        <v>117</v>
      </c>
      <c r="B210">
        <v>2024</v>
      </c>
      <c r="C210">
        <v>7</v>
      </c>
      <c r="D210" t="s">
        <v>61</v>
      </c>
      <c r="E210" t="s">
        <v>40</v>
      </c>
      <c r="F210" t="s">
        <v>2</v>
      </c>
      <c r="G210" t="s">
        <v>3</v>
      </c>
      <c r="H210" t="s">
        <v>34</v>
      </c>
      <c r="I210" s="2">
        <v>2611791</v>
      </c>
      <c r="J210" s="2">
        <v>3066918</v>
      </c>
      <c r="K210" t="s">
        <v>35</v>
      </c>
    </row>
    <row r="211" spans="1:11">
      <c r="A211" t="s">
        <v>91</v>
      </c>
      <c r="B211">
        <v>2024</v>
      </c>
      <c r="C211">
        <v>12</v>
      </c>
      <c r="D211" t="s">
        <v>61</v>
      </c>
      <c r="E211" t="s">
        <v>49</v>
      </c>
      <c r="F211" t="s">
        <v>2</v>
      </c>
      <c r="G211" t="s">
        <v>3</v>
      </c>
      <c r="H211" t="s">
        <v>34</v>
      </c>
      <c r="I211" s="2">
        <v>3010282</v>
      </c>
      <c r="J211" s="2">
        <v>2857769</v>
      </c>
      <c r="K211" t="s">
        <v>35</v>
      </c>
    </row>
    <row r="212" spans="1:11">
      <c r="A212" t="s">
        <v>222</v>
      </c>
      <c r="B212">
        <v>2025</v>
      </c>
      <c r="C212">
        <v>7</v>
      </c>
      <c r="D212" t="s">
        <v>61</v>
      </c>
      <c r="E212" t="s">
        <v>57</v>
      </c>
      <c r="F212" t="s">
        <v>7</v>
      </c>
      <c r="G212" t="s">
        <v>10</v>
      </c>
      <c r="H212" t="s">
        <v>34</v>
      </c>
      <c r="I212" s="2">
        <v>808148</v>
      </c>
      <c r="J212" s="2">
        <v>1000078</v>
      </c>
      <c r="K212" t="s">
        <v>35</v>
      </c>
    </row>
    <row r="213" spans="1:11">
      <c r="A213" t="s">
        <v>223</v>
      </c>
      <c r="B213">
        <v>2024</v>
      </c>
      <c r="C213">
        <v>3</v>
      </c>
      <c r="D213" t="s">
        <v>37</v>
      </c>
      <c r="E213" t="s">
        <v>47</v>
      </c>
      <c r="F213" t="s">
        <v>7</v>
      </c>
      <c r="G213" t="s">
        <v>10</v>
      </c>
      <c r="H213" t="s">
        <v>34</v>
      </c>
      <c r="I213" s="2">
        <v>904306</v>
      </c>
      <c r="J213" s="2">
        <v>1084372</v>
      </c>
      <c r="K213" t="s">
        <v>35</v>
      </c>
    </row>
    <row r="214" spans="1:11">
      <c r="A214" t="s">
        <v>224</v>
      </c>
      <c r="B214">
        <v>2025</v>
      </c>
      <c r="C214">
        <v>5</v>
      </c>
      <c r="D214" t="s">
        <v>44</v>
      </c>
      <c r="E214" t="s">
        <v>57</v>
      </c>
      <c r="F214" t="s">
        <v>7</v>
      </c>
      <c r="G214" t="s">
        <v>8</v>
      </c>
      <c r="H214" t="s">
        <v>34</v>
      </c>
      <c r="I214" s="2">
        <v>392889</v>
      </c>
      <c r="J214" s="2">
        <v>360338</v>
      </c>
      <c r="K214" t="s">
        <v>35</v>
      </c>
    </row>
    <row r="215" spans="1:11">
      <c r="A215" t="s">
        <v>204</v>
      </c>
      <c r="B215">
        <v>2024</v>
      </c>
      <c r="C215">
        <v>11</v>
      </c>
      <c r="D215" t="s">
        <v>61</v>
      </c>
      <c r="E215" t="s">
        <v>57</v>
      </c>
      <c r="F215" t="s">
        <v>2</v>
      </c>
      <c r="G215" t="s">
        <v>3</v>
      </c>
      <c r="H215" t="s">
        <v>34</v>
      </c>
      <c r="I215" s="2">
        <v>1975981</v>
      </c>
      <c r="J215" s="2">
        <v>2092888</v>
      </c>
      <c r="K215" t="s">
        <v>35</v>
      </c>
    </row>
    <row r="216" spans="1:11">
      <c r="A216" t="s">
        <v>225</v>
      </c>
      <c r="B216">
        <v>2025</v>
      </c>
      <c r="C216">
        <v>3</v>
      </c>
      <c r="D216" t="s">
        <v>37</v>
      </c>
      <c r="E216" t="s">
        <v>47</v>
      </c>
      <c r="F216" t="s">
        <v>2</v>
      </c>
      <c r="G216" t="s">
        <v>4</v>
      </c>
      <c r="H216" t="s">
        <v>34</v>
      </c>
      <c r="I216" s="2">
        <v>1089459</v>
      </c>
      <c r="J216" s="2">
        <v>1141139</v>
      </c>
      <c r="K216" t="s">
        <v>35</v>
      </c>
    </row>
    <row r="217" spans="1:11">
      <c r="A217" t="s">
        <v>226</v>
      </c>
      <c r="B217">
        <v>2025</v>
      </c>
      <c r="C217">
        <v>5</v>
      </c>
      <c r="D217" t="s">
        <v>61</v>
      </c>
      <c r="E217" t="s">
        <v>38</v>
      </c>
      <c r="F217" t="s">
        <v>2</v>
      </c>
      <c r="G217" t="s">
        <v>3</v>
      </c>
      <c r="H217" t="s">
        <v>34</v>
      </c>
      <c r="I217" s="2">
        <v>2601421</v>
      </c>
      <c r="J217" s="2">
        <v>3107231</v>
      </c>
      <c r="K217" t="s">
        <v>35</v>
      </c>
    </row>
    <row r="218" spans="1:11">
      <c r="A218" t="s">
        <v>98</v>
      </c>
      <c r="B218">
        <v>2024</v>
      </c>
      <c r="C218">
        <v>5</v>
      </c>
      <c r="D218" t="s">
        <v>44</v>
      </c>
      <c r="E218" t="s">
        <v>33</v>
      </c>
      <c r="F218" t="s">
        <v>7</v>
      </c>
      <c r="G218" t="s">
        <v>8</v>
      </c>
      <c r="H218" t="s">
        <v>34</v>
      </c>
      <c r="I218" s="2">
        <v>1027574</v>
      </c>
      <c r="J218" s="2">
        <v>1036054</v>
      </c>
      <c r="K218" t="s">
        <v>35</v>
      </c>
    </row>
    <row r="219" spans="1:11">
      <c r="A219" t="s">
        <v>227</v>
      </c>
      <c r="B219">
        <v>2024</v>
      </c>
      <c r="C219">
        <v>2</v>
      </c>
      <c r="D219" t="s">
        <v>61</v>
      </c>
      <c r="E219" t="s">
        <v>47</v>
      </c>
      <c r="F219" t="s">
        <v>17</v>
      </c>
      <c r="G219" t="s">
        <v>19</v>
      </c>
      <c r="H219" t="s">
        <v>34</v>
      </c>
      <c r="I219" s="2">
        <v>1072409</v>
      </c>
      <c r="J219" s="2">
        <v>1261171</v>
      </c>
      <c r="K219" t="s">
        <v>35</v>
      </c>
    </row>
    <row r="220" spans="1:11">
      <c r="A220" t="s">
        <v>228</v>
      </c>
      <c r="B220">
        <v>2025</v>
      </c>
      <c r="C220">
        <v>7</v>
      </c>
      <c r="D220" t="s">
        <v>37</v>
      </c>
      <c r="E220" t="s">
        <v>47</v>
      </c>
      <c r="F220" t="s">
        <v>7</v>
      </c>
      <c r="G220" t="s">
        <v>10</v>
      </c>
      <c r="H220" t="s">
        <v>34</v>
      </c>
      <c r="I220" s="2">
        <v>891169</v>
      </c>
      <c r="J220" s="2">
        <v>796357</v>
      </c>
      <c r="K220" t="s">
        <v>35</v>
      </c>
    </row>
    <row r="221" spans="1:11">
      <c r="A221" t="s">
        <v>229</v>
      </c>
      <c r="B221">
        <v>2024</v>
      </c>
      <c r="C221">
        <v>7</v>
      </c>
      <c r="D221" t="s">
        <v>37</v>
      </c>
      <c r="E221" t="s">
        <v>47</v>
      </c>
      <c r="F221" t="s">
        <v>17</v>
      </c>
      <c r="G221" t="s">
        <v>19</v>
      </c>
      <c r="H221" t="s">
        <v>34</v>
      </c>
      <c r="I221" s="2">
        <v>1282330</v>
      </c>
      <c r="J221" s="2">
        <v>1587368</v>
      </c>
      <c r="K221" t="s">
        <v>35</v>
      </c>
    </row>
    <row r="222" spans="1:11">
      <c r="A222" t="s">
        <v>230</v>
      </c>
      <c r="B222">
        <v>2025</v>
      </c>
      <c r="C222">
        <v>4</v>
      </c>
      <c r="D222" t="s">
        <v>37</v>
      </c>
      <c r="E222" t="s">
        <v>57</v>
      </c>
      <c r="F222" t="s">
        <v>2</v>
      </c>
      <c r="G222" t="s">
        <v>5</v>
      </c>
      <c r="H222" t="s">
        <v>34</v>
      </c>
      <c r="I222" s="2">
        <v>2046861</v>
      </c>
      <c r="J222" s="2">
        <v>2248483</v>
      </c>
      <c r="K222" t="s">
        <v>35</v>
      </c>
    </row>
    <row r="223" spans="1:11">
      <c r="A223" t="s">
        <v>231</v>
      </c>
      <c r="B223">
        <v>2024</v>
      </c>
      <c r="C223">
        <v>9</v>
      </c>
      <c r="D223" t="s">
        <v>37</v>
      </c>
      <c r="E223" t="s">
        <v>57</v>
      </c>
      <c r="F223" t="s">
        <v>17</v>
      </c>
      <c r="G223" t="s">
        <v>19</v>
      </c>
      <c r="H223" t="s">
        <v>34</v>
      </c>
      <c r="I223" s="2">
        <v>1040494</v>
      </c>
      <c r="J223" s="2">
        <v>1029070</v>
      </c>
      <c r="K223" t="s">
        <v>35</v>
      </c>
    </row>
    <row r="224" spans="1:11">
      <c r="A224" t="s">
        <v>232</v>
      </c>
      <c r="B224">
        <v>2024</v>
      </c>
      <c r="C224">
        <v>6</v>
      </c>
      <c r="D224" t="s">
        <v>37</v>
      </c>
      <c r="E224" t="s">
        <v>57</v>
      </c>
      <c r="F224" t="s">
        <v>12</v>
      </c>
      <c r="G224" t="s">
        <v>13</v>
      </c>
      <c r="H224" t="s">
        <v>34</v>
      </c>
      <c r="I224" s="2">
        <v>809762</v>
      </c>
      <c r="J224" s="2">
        <v>830808</v>
      </c>
      <c r="K224" t="s">
        <v>35</v>
      </c>
    </row>
    <row r="225" spans="1:11">
      <c r="A225" t="s">
        <v>233</v>
      </c>
      <c r="B225">
        <v>2025</v>
      </c>
      <c r="C225">
        <v>6</v>
      </c>
      <c r="D225" t="s">
        <v>32</v>
      </c>
      <c r="E225" t="s">
        <v>42</v>
      </c>
      <c r="F225" t="s">
        <v>17</v>
      </c>
      <c r="G225" t="s">
        <v>20</v>
      </c>
      <c r="H225" t="s">
        <v>34</v>
      </c>
      <c r="I225" s="2">
        <v>1002233</v>
      </c>
      <c r="J225" s="2">
        <v>1188547</v>
      </c>
      <c r="K225" t="s">
        <v>35</v>
      </c>
    </row>
    <row r="226" spans="1:11">
      <c r="A226" t="s">
        <v>234</v>
      </c>
      <c r="B226">
        <v>2025</v>
      </c>
      <c r="C226">
        <v>8</v>
      </c>
      <c r="D226" t="s">
        <v>32</v>
      </c>
      <c r="E226" t="s">
        <v>33</v>
      </c>
      <c r="F226" t="s">
        <v>7</v>
      </c>
      <c r="G226" t="s">
        <v>10</v>
      </c>
      <c r="H226" t="s">
        <v>34</v>
      </c>
      <c r="I226" s="2">
        <v>1049580</v>
      </c>
      <c r="J226" s="2">
        <v>1089029</v>
      </c>
      <c r="K226" t="s">
        <v>35</v>
      </c>
    </row>
    <row r="227" spans="1:11">
      <c r="A227" t="s">
        <v>50</v>
      </c>
      <c r="B227">
        <v>2024</v>
      </c>
      <c r="C227">
        <v>11</v>
      </c>
      <c r="D227" t="s">
        <v>37</v>
      </c>
      <c r="E227" t="s">
        <v>40</v>
      </c>
      <c r="F227" t="s">
        <v>12</v>
      </c>
      <c r="G227" t="s">
        <v>14</v>
      </c>
      <c r="H227" t="s">
        <v>34</v>
      </c>
      <c r="I227" s="2">
        <v>945797</v>
      </c>
      <c r="J227" s="2">
        <v>1170747</v>
      </c>
      <c r="K227" t="s">
        <v>35</v>
      </c>
    </row>
    <row r="228" spans="1:11">
      <c r="A228" t="s">
        <v>235</v>
      </c>
      <c r="B228">
        <v>2025</v>
      </c>
      <c r="C228">
        <v>2</v>
      </c>
      <c r="D228" t="s">
        <v>37</v>
      </c>
      <c r="E228" t="s">
        <v>47</v>
      </c>
      <c r="F228" t="s">
        <v>7</v>
      </c>
      <c r="G228" t="s">
        <v>9</v>
      </c>
      <c r="H228" t="s">
        <v>34</v>
      </c>
      <c r="I228" s="2">
        <v>883693</v>
      </c>
      <c r="J228" s="2">
        <v>846552</v>
      </c>
      <c r="K228" t="s">
        <v>35</v>
      </c>
    </row>
    <row r="229" spans="1:11">
      <c r="A229" t="s">
        <v>236</v>
      </c>
      <c r="B229">
        <v>2024</v>
      </c>
      <c r="C229">
        <v>8</v>
      </c>
      <c r="D229" t="s">
        <v>61</v>
      </c>
      <c r="E229" t="s">
        <v>57</v>
      </c>
      <c r="F229" t="s">
        <v>2</v>
      </c>
      <c r="G229" t="s">
        <v>4</v>
      </c>
      <c r="H229" t="s">
        <v>34</v>
      </c>
      <c r="I229" s="2">
        <v>1180174</v>
      </c>
      <c r="J229" s="2">
        <v>1313636</v>
      </c>
      <c r="K229" t="s">
        <v>35</v>
      </c>
    </row>
    <row r="230" spans="1:11">
      <c r="A230" t="s">
        <v>72</v>
      </c>
      <c r="B230">
        <v>2025</v>
      </c>
      <c r="C230">
        <v>6</v>
      </c>
      <c r="D230" t="s">
        <v>44</v>
      </c>
      <c r="E230" t="s">
        <v>49</v>
      </c>
      <c r="F230" t="s">
        <v>12</v>
      </c>
      <c r="G230" t="s">
        <v>13</v>
      </c>
      <c r="H230" t="s">
        <v>34</v>
      </c>
      <c r="I230" s="2">
        <v>412027</v>
      </c>
      <c r="J230" s="2">
        <v>405766</v>
      </c>
      <c r="K230" t="s">
        <v>35</v>
      </c>
    </row>
    <row r="231" spans="1:11">
      <c r="A231" t="s">
        <v>237</v>
      </c>
      <c r="B231">
        <v>2024</v>
      </c>
      <c r="C231">
        <v>12</v>
      </c>
      <c r="D231" t="s">
        <v>32</v>
      </c>
      <c r="E231" t="s">
        <v>40</v>
      </c>
      <c r="F231" t="s">
        <v>12</v>
      </c>
      <c r="G231" t="s">
        <v>13</v>
      </c>
      <c r="H231" t="s">
        <v>34</v>
      </c>
      <c r="I231" s="2">
        <v>440973</v>
      </c>
      <c r="J231" s="2">
        <v>528431</v>
      </c>
      <c r="K231" t="s">
        <v>35</v>
      </c>
    </row>
    <row r="232" spans="1:11">
      <c r="A232" t="s">
        <v>238</v>
      </c>
      <c r="B232">
        <v>2024</v>
      </c>
      <c r="C232">
        <v>1</v>
      </c>
      <c r="D232" t="s">
        <v>44</v>
      </c>
      <c r="E232" t="s">
        <v>38</v>
      </c>
      <c r="F232" t="s">
        <v>17</v>
      </c>
      <c r="G232" t="s">
        <v>21</v>
      </c>
      <c r="H232" t="s">
        <v>34</v>
      </c>
      <c r="I232" s="2">
        <v>632838</v>
      </c>
      <c r="J232" s="2">
        <v>633992</v>
      </c>
      <c r="K232" t="s">
        <v>35</v>
      </c>
    </row>
    <row r="233" spans="1:11">
      <c r="A233" t="s">
        <v>239</v>
      </c>
      <c r="B233">
        <v>2025</v>
      </c>
      <c r="C233">
        <v>4</v>
      </c>
      <c r="D233" t="s">
        <v>44</v>
      </c>
      <c r="E233" t="s">
        <v>42</v>
      </c>
      <c r="F233" t="s">
        <v>12</v>
      </c>
      <c r="G233" t="s">
        <v>15</v>
      </c>
      <c r="H233" t="s">
        <v>34</v>
      </c>
      <c r="I233" s="2">
        <v>801678</v>
      </c>
      <c r="J233" s="2">
        <v>889285</v>
      </c>
      <c r="K233" t="s">
        <v>35</v>
      </c>
    </row>
    <row r="234" spans="1:11">
      <c r="A234" t="s">
        <v>164</v>
      </c>
      <c r="B234">
        <v>2024</v>
      </c>
      <c r="C234">
        <v>1</v>
      </c>
      <c r="D234" t="s">
        <v>44</v>
      </c>
      <c r="E234" t="s">
        <v>33</v>
      </c>
      <c r="F234" t="s">
        <v>17</v>
      </c>
      <c r="G234" t="s">
        <v>20</v>
      </c>
      <c r="H234" t="s">
        <v>34</v>
      </c>
      <c r="I234" s="2">
        <v>704067</v>
      </c>
      <c r="J234" s="2">
        <v>721146</v>
      </c>
      <c r="K234" t="s">
        <v>35</v>
      </c>
    </row>
    <row r="235" spans="1:11">
      <c r="A235" t="s">
        <v>240</v>
      </c>
      <c r="B235">
        <v>2025</v>
      </c>
      <c r="C235">
        <v>1</v>
      </c>
      <c r="D235" t="s">
        <v>32</v>
      </c>
      <c r="E235" t="s">
        <v>38</v>
      </c>
      <c r="F235" t="s">
        <v>12</v>
      </c>
      <c r="G235" t="s">
        <v>15</v>
      </c>
      <c r="H235" t="s">
        <v>34</v>
      </c>
      <c r="I235" s="2">
        <v>464234</v>
      </c>
      <c r="J235" s="2">
        <v>560099</v>
      </c>
      <c r="K235" t="s">
        <v>35</v>
      </c>
    </row>
    <row r="236" spans="1:11">
      <c r="A236" t="s">
        <v>241</v>
      </c>
      <c r="B236">
        <v>2024</v>
      </c>
      <c r="C236">
        <v>1</v>
      </c>
      <c r="D236" t="s">
        <v>37</v>
      </c>
      <c r="E236" t="s">
        <v>57</v>
      </c>
      <c r="F236" t="s">
        <v>12</v>
      </c>
      <c r="G236" t="s">
        <v>16</v>
      </c>
      <c r="H236" t="s">
        <v>34</v>
      </c>
      <c r="I236" s="2">
        <v>577594</v>
      </c>
      <c r="J236" s="2">
        <v>610504</v>
      </c>
      <c r="K236" t="s">
        <v>35</v>
      </c>
    </row>
    <row r="237" spans="1:11">
      <c r="A237" t="s">
        <v>72</v>
      </c>
      <c r="B237">
        <v>2025</v>
      </c>
      <c r="C237">
        <v>6</v>
      </c>
      <c r="D237" t="s">
        <v>44</v>
      </c>
      <c r="E237" t="s">
        <v>33</v>
      </c>
      <c r="F237" t="s">
        <v>17</v>
      </c>
      <c r="G237" t="s">
        <v>20</v>
      </c>
      <c r="H237" t="s">
        <v>34</v>
      </c>
      <c r="I237" s="2">
        <v>1350146</v>
      </c>
      <c r="J237" s="2">
        <v>1659545</v>
      </c>
      <c r="K237" t="s">
        <v>35</v>
      </c>
    </row>
    <row r="238" spans="1:11">
      <c r="A238" t="s">
        <v>242</v>
      </c>
      <c r="B238">
        <v>2024</v>
      </c>
      <c r="C238">
        <v>3</v>
      </c>
      <c r="D238" t="s">
        <v>32</v>
      </c>
      <c r="E238" t="s">
        <v>38</v>
      </c>
      <c r="F238" t="s">
        <v>17</v>
      </c>
      <c r="G238" t="s">
        <v>20</v>
      </c>
      <c r="H238" t="s">
        <v>34</v>
      </c>
      <c r="I238" s="2">
        <v>723423</v>
      </c>
      <c r="J238" s="2">
        <v>869506</v>
      </c>
      <c r="K238" t="s">
        <v>35</v>
      </c>
    </row>
    <row r="239" spans="1:11">
      <c r="A239" t="s">
        <v>243</v>
      </c>
      <c r="B239">
        <v>2025</v>
      </c>
      <c r="C239">
        <v>3</v>
      </c>
      <c r="D239" t="s">
        <v>44</v>
      </c>
      <c r="E239" t="s">
        <v>33</v>
      </c>
      <c r="F239" t="s">
        <v>17</v>
      </c>
      <c r="G239" t="s">
        <v>20</v>
      </c>
      <c r="H239" t="s">
        <v>34</v>
      </c>
      <c r="I239" s="2">
        <v>1067057</v>
      </c>
      <c r="J239" s="2">
        <v>1063496</v>
      </c>
      <c r="K239" t="s">
        <v>35</v>
      </c>
    </row>
    <row r="240" spans="1:11">
      <c r="A240" t="s">
        <v>244</v>
      </c>
      <c r="B240">
        <v>2024</v>
      </c>
      <c r="C240">
        <v>3</v>
      </c>
      <c r="D240" t="s">
        <v>61</v>
      </c>
      <c r="E240" t="s">
        <v>54</v>
      </c>
      <c r="F240" t="s">
        <v>2</v>
      </c>
      <c r="G240" t="s">
        <v>5</v>
      </c>
      <c r="H240" t="s">
        <v>34</v>
      </c>
      <c r="I240" s="2">
        <v>2340135</v>
      </c>
      <c r="J240" s="2">
        <v>2479660</v>
      </c>
      <c r="K240" t="s">
        <v>35</v>
      </c>
    </row>
    <row r="241" spans="1:11">
      <c r="A241" t="s">
        <v>233</v>
      </c>
      <c r="B241">
        <v>2025</v>
      </c>
      <c r="C241">
        <v>6</v>
      </c>
      <c r="D241" t="s">
        <v>32</v>
      </c>
      <c r="E241" t="s">
        <v>40</v>
      </c>
      <c r="F241" t="s">
        <v>17</v>
      </c>
      <c r="G241" t="s">
        <v>19</v>
      </c>
      <c r="H241" t="s">
        <v>34</v>
      </c>
      <c r="I241" s="2">
        <v>623598</v>
      </c>
      <c r="J241" s="2">
        <v>618156</v>
      </c>
      <c r="K241" t="s">
        <v>35</v>
      </c>
    </row>
    <row r="242" spans="1:11">
      <c r="A242" t="s">
        <v>245</v>
      </c>
      <c r="B242">
        <v>2024</v>
      </c>
      <c r="C242">
        <v>2</v>
      </c>
      <c r="D242" t="s">
        <v>44</v>
      </c>
      <c r="E242" t="s">
        <v>57</v>
      </c>
      <c r="F242" t="s">
        <v>2</v>
      </c>
      <c r="G242" t="s">
        <v>5</v>
      </c>
      <c r="H242" t="s">
        <v>34</v>
      </c>
      <c r="I242" s="2">
        <v>916412</v>
      </c>
      <c r="J242" s="2">
        <v>993830</v>
      </c>
      <c r="K242" t="s">
        <v>35</v>
      </c>
    </row>
    <row r="243" spans="1:11">
      <c r="A243" t="s">
        <v>246</v>
      </c>
      <c r="B243">
        <v>2024</v>
      </c>
      <c r="C243">
        <v>1</v>
      </c>
      <c r="D243" t="s">
        <v>32</v>
      </c>
      <c r="E243" t="s">
        <v>54</v>
      </c>
      <c r="F243" t="s">
        <v>17</v>
      </c>
      <c r="G243" t="s">
        <v>20</v>
      </c>
      <c r="H243" t="s">
        <v>34</v>
      </c>
      <c r="I243" s="2">
        <v>1262140</v>
      </c>
      <c r="J243" s="2">
        <v>1376611</v>
      </c>
      <c r="K243" t="s">
        <v>35</v>
      </c>
    </row>
    <row r="244" spans="1:11">
      <c r="A244" t="s">
        <v>160</v>
      </c>
      <c r="B244">
        <v>2024</v>
      </c>
      <c r="C244">
        <v>5</v>
      </c>
      <c r="D244" t="s">
        <v>32</v>
      </c>
      <c r="E244" t="s">
        <v>38</v>
      </c>
      <c r="F244" t="s">
        <v>2</v>
      </c>
      <c r="G244" t="s">
        <v>3</v>
      </c>
      <c r="H244" t="s">
        <v>34</v>
      </c>
      <c r="I244" s="2">
        <v>1219312</v>
      </c>
      <c r="J244" s="2">
        <v>1437881</v>
      </c>
      <c r="K244" t="s">
        <v>35</v>
      </c>
    </row>
    <row r="245" spans="1:11">
      <c r="A245" t="s">
        <v>247</v>
      </c>
      <c r="B245">
        <v>2025</v>
      </c>
      <c r="C245">
        <v>3</v>
      </c>
      <c r="D245" t="s">
        <v>37</v>
      </c>
      <c r="E245" t="s">
        <v>57</v>
      </c>
      <c r="F245" t="s">
        <v>12</v>
      </c>
      <c r="G245" t="s">
        <v>14</v>
      </c>
      <c r="H245" t="s">
        <v>34</v>
      </c>
      <c r="I245" s="2">
        <v>538827</v>
      </c>
      <c r="J245" s="2">
        <v>465091</v>
      </c>
      <c r="K245" t="s">
        <v>35</v>
      </c>
    </row>
    <row r="246" spans="1:11">
      <c r="A246" t="s">
        <v>99</v>
      </c>
      <c r="B246">
        <v>2024</v>
      </c>
      <c r="C246">
        <v>4</v>
      </c>
      <c r="D246" t="s">
        <v>37</v>
      </c>
      <c r="E246" t="s">
        <v>47</v>
      </c>
      <c r="F246" t="s">
        <v>7</v>
      </c>
      <c r="G246" t="s">
        <v>11</v>
      </c>
      <c r="H246" t="s">
        <v>34</v>
      </c>
      <c r="I246" s="2">
        <v>320497</v>
      </c>
      <c r="J246" s="2">
        <v>386588</v>
      </c>
      <c r="K246" t="s">
        <v>35</v>
      </c>
    </row>
    <row r="247" spans="1:11">
      <c r="A247" t="s">
        <v>248</v>
      </c>
      <c r="B247">
        <v>2025</v>
      </c>
      <c r="C247">
        <v>8</v>
      </c>
      <c r="D247" t="s">
        <v>37</v>
      </c>
      <c r="E247" t="s">
        <v>49</v>
      </c>
      <c r="F247" t="s">
        <v>2</v>
      </c>
      <c r="G247" t="s">
        <v>4</v>
      </c>
      <c r="H247" t="s">
        <v>34</v>
      </c>
      <c r="I247" s="2">
        <v>1945763</v>
      </c>
      <c r="J247" s="2">
        <v>2378363</v>
      </c>
      <c r="K247" t="s">
        <v>35</v>
      </c>
    </row>
    <row r="248" spans="1:11">
      <c r="A248" t="s">
        <v>249</v>
      </c>
      <c r="B248">
        <v>2024</v>
      </c>
      <c r="C248">
        <v>6</v>
      </c>
      <c r="D248" t="s">
        <v>61</v>
      </c>
      <c r="E248" t="s">
        <v>57</v>
      </c>
      <c r="F248" t="s">
        <v>17</v>
      </c>
      <c r="G248" t="s">
        <v>20</v>
      </c>
      <c r="H248" t="s">
        <v>34</v>
      </c>
      <c r="I248" s="2">
        <v>1439247</v>
      </c>
      <c r="J248" s="2">
        <v>1787280</v>
      </c>
      <c r="K248" t="s">
        <v>35</v>
      </c>
    </row>
    <row r="249" spans="1:11">
      <c r="A249" t="s">
        <v>242</v>
      </c>
      <c r="B249">
        <v>2024</v>
      </c>
      <c r="C249">
        <v>3</v>
      </c>
      <c r="D249" t="s">
        <v>32</v>
      </c>
      <c r="E249" t="s">
        <v>33</v>
      </c>
      <c r="F249" t="s">
        <v>7</v>
      </c>
      <c r="G249" t="s">
        <v>11</v>
      </c>
      <c r="H249" t="s">
        <v>34</v>
      </c>
      <c r="I249" s="2">
        <v>717960</v>
      </c>
      <c r="J249" s="2">
        <v>837932</v>
      </c>
      <c r="K249" t="s">
        <v>35</v>
      </c>
    </row>
    <row r="250" spans="1:11">
      <c r="A250" t="s">
        <v>45</v>
      </c>
      <c r="B250">
        <v>2024</v>
      </c>
      <c r="C250">
        <v>9</v>
      </c>
      <c r="D250" t="s">
        <v>37</v>
      </c>
      <c r="E250" t="s">
        <v>54</v>
      </c>
      <c r="F250" t="s">
        <v>7</v>
      </c>
      <c r="G250" t="s">
        <v>10</v>
      </c>
      <c r="H250" t="s">
        <v>34</v>
      </c>
      <c r="I250" s="2">
        <v>495614</v>
      </c>
      <c r="J250" s="2">
        <v>499782</v>
      </c>
      <c r="K250" t="s">
        <v>35</v>
      </c>
    </row>
    <row r="251" spans="1:11">
      <c r="A251" t="s">
        <v>189</v>
      </c>
      <c r="B251">
        <v>2025</v>
      </c>
      <c r="C251">
        <v>1</v>
      </c>
      <c r="D251" t="s">
        <v>37</v>
      </c>
      <c r="E251" t="s">
        <v>47</v>
      </c>
      <c r="F251" t="s">
        <v>17</v>
      </c>
      <c r="G251" t="s">
        <v>20</v>
      </c>
      <c r="H251" t="s">
        <v>34</v>
      </c>
      <c r="I251" s="2">
        <v>658556</v>
      </c>
      <c r="J251" s="2">
        <v>671009</v>
      </c>
      <c r="K251" t="s">
        <v>35</v>
      </c>
    </row>
    <row r="252" spans="1:11">
      <c r="A252" t="s">
        <v>250</v>
      </c>
      <c r="B252">
        <v>2024</v>
      </c>
      <c r="C252">
        <v>12</v>
      </c>
      <c r="D252" t="s">
        <v>32</v>
      </c>
      <c r="E252" t="s">
        <v>33</v>
      </c>
      <c r="F252" t="s">
        <v>7</v>
      </c>
      <c r="G252" t="s">
        <v>11</v>
      </c>
      <c r="H252" t="s">
        <v>34</v>
      </c>
      <c r="I252" s="2">
        <v>760393</v>
      </c>
      <c r="J252" s="2">
        <v>656953</v>
      </c>
      <c r="K252" t="s">
        <v>35</v>
      </c>
    </row>
    <row r="253" spans="1:11">
      <c r="A253" t="s">
        <v>174</v>
      </c>
      <c r="B253">
        <v>2024</v>
      </c>
      <c r="C253">
        <v>1</v>
      </c>
      <c r="D253" t="s">
        <v>61</v>
      </c>
      <c r="E253" t="s">
        <v>54</v>
      </c>
      <c r="F253" t="s">
        <v>7</v>
      </c>
      <c r="G253" t="s">
        <v>9</v>
      </c>
      <c r="H253" t="s">
        <v>34</v>
      </c>
      <c r="I253" s="2">
        <v>505831</v>
      </c>
      <c r="J253" s="2">
        <v>542245</v>
      </c>
      <c r="K253" t="s">
        <v>35</v>
      </c>
    </row>
    <row r="254" spans="1:11">
      <c r="A254" t="s">
        <v>251</v>
      </c>
      <c r="B254">
        <v>2025</v>
      </c>
      <c r="C254">
        <v>4</v>
      </c>
      <c r="D254" t="s">
        <v>32</v>
      </c>
      <c r="E254" t="s">
        <v>54</v>
      </c>
      <c r="F254" t="s">
        <v>12</v>
      </c>
      <c r="G254" t="s">
        <v>15</v>
      </c>
      <c r="H254" t="s">
        <v>34</v>
      </c>
      <c r="I254" s="2">
        <v>674832</v>
      </c>
      <c r="J254" s="2">
        <v>743487</v>
      </c>
      <c r="K254" t="s">
        <v>35</v>
      </c>
    </row>
    <row r="255" spans="1:11">
      <c r="A255" t="s">
        <v>252</v>
      </c>
      <c r="B255">
        <v>2025</v>
      </c>
      <c r="C255">
        <v>8</v>
      </c>
      <c r="D255" t="s">
        <v>32</v>
      </c>
      <c r="E255" t="s">
        <v>42</v>
      </c>
      <c r="F255" t="s">
        <v>17</v>
      </c>
      <c r="G255" t="s">
        <v>19</v>
      </c>
      <c r="H255" t="s">
        <v>34</v>
      </c>
      <c r="I255" s="2">
        <v>946852</v>
      </c>
      <c r="J255" s="2">
        <v>1030535</v>
      </c>
      <c r="K255" t="s">
        <v>35</v>
      </c>
    </row>
    <row r="256" spans="1:11">
      <c r="A256" t="s">
        <v>253</v>
      </c>
      <c r="B256">
        <v>2025</v>
      </c>
      <c r="C256">
        <v>3</v>
      </c>
      <c r="D256" t="s">
        <v>61</v>
      </c>
      <c r="E256" t="s">
        <v>40</v>
      </c>
      <c r="F256" t="s">
        <v>17</v>
      </c>
      <c r="G256" t="s">
        <v>19</v>
      </c>
      <c r="H256" t="s">
        <v>34</v>
      </c>
      <c r="I256" s="2">
        <v>1475897</v>
      </c>
      <c r="J256" s="2">
        <v>1308512</v>
      </c>
      <c r="K256" t="s">
        <v>35</v>
      </c>
    </row>
    <row r="257" spans="1:11">
      <c r="A257" t="s">
        <v>254</v>
      </c>
      <c r="B257">
        <v>2024</v>
      </c>
      <c r="C257">
        <v>10</v>
      </c>
      <c r="D257" t="s">
        <v>44</v>
      </c>
      <c r="E257" t="s">
        <v>57</v>
      </c>
      <c r="F257" t="s">
        <v>7</v>
      </c>
      <c r="G257" t="s">
        <v>10</v>
      </c>
      <c r="H257" t="s">
        <v>34</v>
      </c>
      <c r="I257" s="2">
        <v>708876</v>
      </c>
      <c r="J257" s="2">
        <v>822618</v>
      </c>
      <c r="K257" t="s">
        <v>35</v>
      </c>
    </row>
    <row r="258" spans="1:11">
      <c r="A258" t="s">
        <v>255</v>
      </c>
      <c r="B258">
        <v>2024</v>
      </c>
      <c r="C258">
        <v>8</v>
      </c>
      <c r="D258" t="s">
        <v>61</v>
      </c>
      <c r="E258" t="s">
        <v>40</v>
      </c>
      <c r="F258" t="s">
        <v>2</v>
      </c>
      <c r="G258" t="s">
        <v>3</v>
      </c>
      <c r="H258" t="s">
        <v>34</v>
      </c>
      <c r="I258" s="2">
        <v>2416166</v>
      </c>
      <c r="J258" s="2">
        <v>2117441</v>
      </c>
      <c r="K258" t="s">
        <v>35</v>
      </c>
    </row>
    <row r="259" spans="1:11">
      <c r="A259" t="s">
        <v>256</v>
      </c>
      <c r="B259">
        <v>2024</v>
      </c>
      <c r="C259">
        <v>11</v>
      </c>
      <c r="D259" t="s">
        <v>37</v>
      </c>
      <c r="E259" t="s">
        <v>40</v>
      </c>
      <c r="F259" t="s">
        <v>12</v>
      </c>
      <c r="G259" t="s">
        <v>14</v>
      </c>
      <c r="H259" t="s">
        <v>34</v>
      </c>
      <c r="I259" s="2">
        <v>716663</v>
      </c>
      <c r="J259" s="2">
        <v>851213</v>
      </c>
      <c r="K259" t="s">
        <v>35</v>
      </c>
    </row>
    <row r="260" spans="1:11">
      <c r="A260" t="s">
        <v>257</v>
      </c>
      <c r="B260">
        <v>2025</v>
      </c>
      <c r="C260">
        <v>4</v>
      </c>
      <c r="D260" t="s">
        <v>32</v>
      </c>
      <c r="E260" t="s">
        <v>42</v>
      </c>
      <c r="F260" t="s">
        <v>7</v>
      </c>
      <c r="G260" t="s">
        <v>8</v>
      </c>
      <c r="H260" t="s">
        <v>34</v>
      </c>
      <c r="I260" s="2">
        <v>1012638</v>
      </c>
      <c r="J260" s="2">
        <v>870975</v>
      </c>
      <c r="K260" t="s">
        <v>35</v>
      </c>
    </row>
    <row r="261" spans="1:11">
      <c r="A261" t="s">
        <v>258</v>
      </c>
      <c r="B261">
        <v>2025</v>
      </c>
      <c r="C261">
        <v>4</v>
      </c>
      <c r="D261" t="s">
        <v>32</v>
      </c>
      <c r="E261" t="s">
        <v>33</v>
      </c>
      <c r="F261" t="s">
        <v>12</v>
      </c>
      <c r="G261" t="s">
        <v>13</v>
      </c>
      <c r="H261" t="s">
        <v>34</v>
      </c>
      <c r="I261" s="2">
        <v>370829</v>
      </c>
      <c r="J261" s="2">
        <v>450584</v>
      </c>
      <c r="K261" t="s">
        <v>35</v>
      </c>
    </row>
    <row r="262" spans="1:11">
      <c r="A262" t="s">
        <v>259</v>
      </c>
      <c r="B262">
        <v>2024</v>
      </c>
      <c r="C262">
        <v>8</v>
      </c>
      <c r="D262" t="s">
        <v>37</v>
      </c>
      <c r="E262" t="s">
        <v>33</v>
      </c>
      <c r="F262" t="s">
        <v>2</v>
      </c>
      <c r="G262" t="s">
        <v>4</v>
      </c>
      <c r="H262" t="s">
        <v>34</v>
      </c>
      <c r="I262" s="2">
        <v>2706499</v>
      </c>
      <c r="J262" s="2">
        <v>2712715</v>
      </c>
      <c r="K262" t="s">
        <v>35</v>
      </c>
    </row>
    <row r="263" spans="1:11">
      <c r="A263" t="s">
        <v>260</v>
      </c>
      <c r="B263">
        <v>2024</v>
      </c>
      <c r="C263">
        <v>2</v>
      </c>
      <c r="D263" t="s">
        <v>61</v>
      </c>
      <c r="E263" t="s">
        <v>54</v>
      </c>
      <c r="F263" t="s">
        <v>7</v>
      </c>
      <c r="G263" t="s">
        <v>11</v>
      </c>
      <c r="H263" t="s">
        <v>34</v>
      </c>
      <c r="I263" s="2">
        <v>756059</v>
      </c>
      <c r="J263" s="2">
        <v>925620</v>
      </c>
      <c r="K263" t="s">
        <v>35</v>
      </c>
    </row>
    <row r="264" spans="1:11">
      <c r="A264" t="s">
        <v>261</v>
      </c>
      <c r="B264">
        <v>2024</v>
      </c>
      <c r="C264">
        <v>4</v>
      </c>
      <c r="D264" t="s">
        <v>61</v>
      </c>
      <c r="E264" t="s">
        <v>57</v>
      </c>
      <c r="F264" t="s">
        <v>2</v>
      </c>
      <c r="G264" t="s">
        <v>4</v>
      </c>
      <c r="H264" t="s">
        <v>34</v>
      </c>
      <c r="I264" s="2">
        <v>1366353</v>
      </c>
      <c r="J264" s="2">
        <v>1586128</v>
      </c>
      <c r="K264" t="s">
        <v>35</v>
      </c>
    </row>
    <row r="265" spans="1:11">
      <c r="A265" t="s">
        <v>190</v>
      </c>
      <c r="B265">
        <v>2024</v>
      </c>
      <c r="C265">
        <v>12</v>
      </c>
      <c r="D265" t="s">
        <v>37</v>
      </c>
      <c r="E265" t="s">
        <v>33</v>
      </c>
      <c r="F265" t="s">
        <v>17</v>
      </c>
      <c r="G265" t="s">
        <v>19</v>
      </c>
      <c r="H265" t="s">
        <v>34</v>
      </c>
      <c r="I265" s="2">
        <v>1301779</v>
      </c>
      <c r="J265" s="2">
        <v>1599293</v>
      </c>
      <c r="K265" t="s">
        <v>35</v>
      </c>
    </row>
    <row r="266" spans="1:11">
      <c r="A266" t="s">
        <v>262</v>
      </c>
      <c r="B266">
        <v>2025</v>
      </c>
      <c r="C266">
        <v>3</v>
      </c>
      <c r="D266" t="s">
        <v>44</v>
      </c>
      <c r="E266" t="s">
        <v>47</v>
      </c>
      <c r="F266" t="s">
        <v>17</v>
      </c>
      <c r="G266" t="s">
        <v>18</v>
      </c>
      <c r="H266" t="s">
        <v>34</v>
      </c>
      <c r="I266" s="2">
        <v>667690</v>
      </c>
      <c r="J266" s="2">
        <v>698272</v>
      </c>
      <c r="K266" t="s">
        <v>35</v>
      </c>
    </row>
    <row r="267" spans="1:11">
      <c r="A267" t="s">
        <v>263</v>
      </c>
      <c r="B267">
        <v>2024</v>
      </c>
      <c r="C267">
        <v>7</v>
      </c>
      <c r="D267" t="s">
        <v>37</v>
      </c>
      <c r="E267" t="s">
        <v>42</v>
      </c>
      <c r="F267" t="s">
        <v>7</v>
      </c>
      <c r="G267" t="s">
        <v>9</v>
      </c>
      <c r="H267" t="s">
        <v>34</v>
      </c>
      <c r="I267" s="2">
        <v>1044423</v>
      </c>
      <c r="J267" s="2">
        <v>1290324</v>
      </c>
      <c r="K267" t="s">
        <v>35</v>
      </c>
    </row>
    <row r="268" spans="1:11">
      <c r="A268" t="s">
        <v>264</v>
      </c>
      <c r="B268">
        <v>2024</v>
      </c>
      <c r="C268">
        <v>6</v>
      </c>
      <c r="D268" t="s">
        <v>61</v>
      </c>
      <c r="E268" t="s">
        <v>47</v>
      </c>
      <c r="F268" t="s">
        <v>17</v>
      </c>
      <c r="G268" t="s">
        <v>18</v>
      </c>
      <c r="H268" t="s">
        <v>34</v>
      </c>
      <c r="I268" s="2">
        <v>687709</v>
      </c>
      <c r="J268" s="2">
        <v>622116</v>
      </c>
      <c r="K268" t="s">
        <v>35</v>
      </c>
    </row>
    <row r="269" spans="1:11">
      <c r="A269" t="s">
        <v>265</v>
      </c>
      <c r="B269">
        <v>2025</v>
      </c>
      <c r="C269">
        <v>5</v>
      </c>
      <c r="D269" t="s">
        <v>44</v>
      </c>
      <c r="E269" t="s">
        <v>40</v>
      </c>
      <c r="F269" t="s">
        <v>7</v>
      </c>
      <c r="G269" t="s">
        <v>8</v>
      </c>
      <c r="H269" t="s">
        <v>34</v>
      </c>
      <c r="I269" s="2">
        <v>439567</v>
      </c>
      <c r="J269" s="2">
        <v>397087</v>
      </c>
      <c r="K269" t="s">
        <v>35</v>
      </c>
    </row>
    <row r="270" spans="1:11">
      <c r="A270" t="s">
        <v>169</v>
      </c>
      <c r="B270">
        <v>2024</v>
      </c>
      <c r="C270">
        <v>5</v>
      </c>
      <c r="D270" t="s">
        <v>32</v>
      </c>
      <c r="E270" t="s">
        <v>47</v>
      </c>
      <c r="F270" t="s">
        <v>2</v>
      </c>
      <c r="G270" t="s">
        <v>6</v>
      </c>
      <c r="H270" t="s">
        <v>34</v>
      </c>
      <c r="I270" s="2">
        <v>1609723</v>
      </c>
      <c r="J270" s="2">
        <v>1908800</v>
      </c>
      <c r="K270" t="s">
        <v>35</v>
      </c>
    </row>
    <row r="271" spans="1:11">
      <c r="A271" t="s">
        <v>266</v>
      </c>
      <c r="B271">
        <v>2025</v>
      </c>
      <c r="C271">
        <v>2</v>
      </c>
      <c r="D271" t="s">
        <v>32</v>
      </c>
      <c r="E271" t="s">
        <v>38</v>
      </c>
      <c r="F271" t="s">
        <v>12</v>
      </c>
      <c r="G271" t="s">
        <v>13</v>
      </c>
      <c r="H271" t="s">
        <v>34</v>
      </c>
      <c r="I271" s="2">
        <v>466460</v>
      </c>
      <c r="J271" s="2">
        <v>407747</v>
      </c>
      <c r="K271" t="s">
        <v>35</v>
      </c>
    </row>
    <row r="272" spans="1:11">
      <c r="A272" t="s">
        <v>188</v>
      </c>
      <c r="B272">
        <v>2024</v>
      </c>
      <c r="C272">
        <v>10</v>
      </c>
      <c r="D272" t="s">
        <v>61</v>
      </c>
      <c r="E272" t="s">
        <v>40</v>
      </c>
      <c r="F272" t="s">
        <v>2</v>
      </c>
      <c r="G272" t="s">
        <v>5</v>
      </c>
      <c r="H272" t="s">
        <v>34</v>
      </c>
      <c r="I272" s="2">
        <v>2779124</v>
      </c>
      <c r="J272" s="2">
        <v>2857020</v>
      </c>
      <c r="K272" t="s">
        <v>35</v>
      </c>
    </row>
    <row r="273" spans="1:11">
      <c r="A273" t="s">
        <v>267</v>
      </c>
      <c r="B273">
        <v>2025</v>
      </c>
      <c r="C273">
        <v>8</v>
      </c>
      <c r="D273" t="s">
        <v>61</v>
      </c>
      <c r="E273" t="s">
        <v>42</v>
      </c>
      <c r="F273" t="s">
        <v>7</v>
      </c>
      <c r="G273" t="s">
        <v>8</v>
      </c>
      <c r="H273" t="s">
        <v>34</v>
      </c>
      <c r="I273" s="2">
        <v>373606</v>
      </c>
      <c r="J273" s="2">
        <v>330114</v>
      </c>
      <c r="K273" t="s">
        <v>35</v>
      </c>
    </row>
    <row r="274" spans="1:11">
      <c r="A274" t="s">
        <v>124</v>
      </c>
      <c r="B274">
        <v>2024</v>
      </c>
      <c r="C274">
        <v>12</v>
      </c>
      <c r="D274" t="s">
        <v>61</v>
      </c>
      <c r="E274" t="s">
        <v>38</v>
      </c>
      <c r="F274" t="s">
        <v>17</v>
      </c>
      <c r="G274" t="s">
        <v>21</v>
      </c>
      <c r="H274" t="s">
        <v>34</v>
      </c>
      <c r="I274" s="2">
        <v>1236123</v>
      </c>
      <c r="J274" s="2">
        <v>1054809</v>
      </c>
      <c r="K274" t="s">
        <v>35</v>
      </c>
    </row>
    <row r="275" spans="1:11">
      <c r="A275" t="s">
        <v>149</v>
      </c>
      <c r="B275">
        <v>2024</v>
      </c>
      <c r="C275">
        <v>4</v>
      </c>
      <c r="D275" t="s">
        <v>61</v>
      </c>
      <c r="E275" t="s">
        <v>42</v>
      </c>
      <c r="F275" t="s">
        <v>7</v>
      </c>
      <c r="G275" t="s">
        <v>8</v>
      </c>
      <c r="H275" t="s">
        <v>34</v>
      </c>
      <c r="I275" s="2">
        <v>1083756</v>
      </c>
      <c r="J275" s="2">
        <v>1256913</v>
      </c>
      <c r="K275" t="s">
        <v>35</v>
      </c>
    </row>
    <row r="276" spans="1:11">
      <c r="A276" t="s">
        <v>160</v>
      </c>
      <c r="B276">
        <v>2024</v>
      </c>
      <c r="C276">
        <v>5</v>
      </c>
      <c r="D276" t="s">
        <v>61</v>
      </c>
      <c r="E276" t="s">
        <v>47</v>
      </c>
      <c r="F276" t="s">
        <v>7</v>
      </c>
      <c r="G276" t="s">
        <v>9</v>
      </c>
      <c r="H276" t="s">
        <v>34</v>
      </c>
      <c r="I276" s="2">
        <v>1053772</v>
      </c>
      <c r="J276" s="2">
        <v>1055616</v>
      </c>
      <c r="K276" t="s">
        <v>35</v>
      </c>
    </row>
    <row r="277" spans="1:11">
      <c r="A277" t="s">
        <v>183</v>
      </c>
      <c r="B277">
        <v>2024</v>
      </c>
      <c r="C277">
        <v>12</v>
      </c>
      <c r="D277" t="s">
        <v>61</v>
      </c>
      <c r="E277" t="s">
        <v>40</v>
      </c>
      <c r="F277" t="s">
        <v>12</v>
      </c>
      <c r="G277" t="s">
        <v>14</v>
      </c>
      <c r="H277" t="s">
        <v>34</v>
      </c>
      <c r="I277" s="2">
        <v>576158</v>
      </c>
      <c r="J277" s="2">
        <v>499241</v>
      </c>
      <c r="K277" t="s">
        <v>35</v>
      </c>
    </row>
    <row r="278" spans="1:11">
      <c r="A278" t="s">
        <v>205</v>
      </c>
      <c r="B278">
        <v>2025</v>
      </c>
      <c r="C278">
        <v>8</v>
      </c>
      <c r="D278" t="s">
        <v>44</v>
      </c>
      <c r="E278" t="s">
        <v>57</v>
      </c>
      <c r="F278" t="s">
        <v>7</v>
      </c>
      <c r="G278" t="s">
        <v>11</v>
      </c>
      <c r="H278" t="s">
        <v>34</v>
      </c>
      <c r="I278" s="2">
        <v>988554</v>
      </c>
      <c r="J278" s="2">
        <v>1078561</v>
      </c>
      <c r="K278" t="s">
        <v>35</v>
      </c>
    </row>
    <row r="279" spans="1:11">
      <c r="A279" t="s">
        <v>173</v>
      </c>
      <c r="B279">
        <v>2024</v>
      </c>
      <c r="C279">
        <v>3</v>
      </c>
      <c r="D279" t="s">
        <v>32</v>
      </c>
      <c r="E279" t="s">
        <v>40</v>
      </c>
      <c r="F279" t="s">
        <v>7</v>
      </c>
      <c r="G279" t="s">
        <v>9</v>
      </c>
      <c r="H279" t="s">
        <v>34</v>
      </c>
      <c r="I279" s="2">
        <v>967686</v>
      </c>
      <c r="J279" s="2">
        <v>1201493</v>
      </c>
      <c r="K279" t="s">
        <v>35</v>
      </c>
    </row>
    <row r="280" spans="1:11">
      <c r="A280" t="s">
        <v>253</v>
      </c>
      <c r="B280">
        <v>2025</v>
      </c>
      <c r="C280">
        <v>3</v>
      </c>
      <c r="D280" t="s">
        <v>44</v>
      </c>
      <c r="E280" t="s">
        <v>40</v>
      </c>
      <c r="F280" t="s">
        <v>7</v>
      </c>
      <c r="G280" t="s">
        <v>10</v>
      </c>
      <c r="H280" t="s">
        <v>34</v>
      </c>
      <c r="I280" s="2">
        <v>333576</v>
      </c>
      <c r="J280" s="2">
        <v>340306</v>
      </c>
      <c r="K280" t="s">
        <v>35</v>
      </c>
    </row>
    <row r="281" spans="1:11">
      <c r="A281" t="s">
        <v>268</v>
      </c>
      <c r="B281">
        <v>2024</v>
      </c>
      <c r="C281">
        <v>10</v>
      </c>
      <c r="D281" t="s">
        <v>37</v>
      </c>
      <c r="E281" t="s">
        <v>57</v>
      </c>
      <c r="F281" t="s">
        <v>17</v>
      </c>
      <c r="G281" t="s">
        <v>20</v>
      </c>
      <c r="H281" t="s">
        <v>34</v>
      </c>
      <c r="I281" s="2">
        <v>769689</v>
      </c>
      <c r="J281" s="2">
        <v>932554</v>
      </c>
      <c r="K281" t="s">
        <v>35</v>
      </c>
    </row>
    <row r="282" spans="1:11">
      <c r="A282" t="s">
        <v>269</v>
      </c>
      <c r="B282">
        <v>2024</v>
      </c>
      <c r="C282">
        <v>6</v>
      </c>
      <c r="D282" t="s">
        <v>44</v>
      </c>
      <c r="E282" t="s">
        <v>42</v>
      </c>
      <c r="F282" t="s">
        <v>2</v>
      </c>
      <c r="G282" t="s">
        <v>6</v>
      </c>
      <c r="H282" t="s">
        <v>34</v>
      </c>
      <c r="I282" s="2">
        <v>2360047</v>
      </c>
      <c r="J282" s="2">
        <v>2086321</v>
      </c>
      <c r="K282" t="s">
        <v>35</v>
      </c>
    </row>
    <row r="283" spans="1:11">
      <c r="A283" t="s">
        <v>31</v>
      </c>
      <c r="B283">
        <v>2024</v>
      </c>
      <c r="C283">
        <v>11</v>
      </c>
      <c r="D283" t="s">
        <v>44</v>
      </c>
      <c r="E283" t="s">
        <v>33</v>
      </c>
      <c r="F283" t="s">
        <v>7</v>
      </c>
      <c r="G283" t="s">
        <v>11</v>
      </c>
      <c r="H283" t="s">
        <v>34</v>
      </c>
      <c r="I283" s="2">
        <v>417361</v>
      </c>
      <c r="J283" s="2">
        <v>449084</v>
      </c>
      <c r="K283" t="s">
        <v>35</v>
      </c>
    </row>
    <row r="284" spans="1:11">
      <c r="A284" t="s">
        <v>243</v>
      </c>
      <c r="B284">
        <v>2025</v>
      </c>
      <c r="C284">
        <v>3</v>
      </c>
      <c r="D284" t="s">
        <v>61</v>
      </c>
      <c r="E284" t="s">
        <v>49</v>
      </c>
      <c r="F284" t="s">
        <v>7</v>
      </c>
      <c r="G284" t="s">
        <v>10</v>
      </c>
      <c r="H284" t="s">
        <v>34</v>
      </c>
      <c r="I284" s="2">
        <v>856168</v>
      </c>
      <c r="J284" s="2">
        <v>803936</v>
      </c>
      <c r="K284" t="s">
        <v>35</v>
      </c>
    </row>
    <row r="285" spans="1:11">
      <c r="A285" t="s">
        <v>270</v>
      </c>
      <c r="B285">
        <v>2025</v>
      </c>
      <c r="C285">
        <v>4</v>
      </c>
      <c r="D285" t="s">
        <v>37</v>
      </c>
      <c r="E285" t="s">
        <v>54</v>
      </c>
      <c r="F285" t="s">
        <v>12</v>
      </c>
      <c r="G285" t="s">
        <v>16</v>
      </c>
      <c r="H285" t="s">
        <v>34</v>
      </c>
      <c r="I285" s="2">
        <v>501908</v>
      </c>
      <c r="J285" s="2">
        <v>506192</v>
      </c>
      <c r="K285" t="s">
        <v>35</v>
      </c>
    </row>
    <row r="286" spans="1:11">
      <c r="A286" t="s">
        <v>271</v>
      </c>
      <c r="B286">
        <v>2024</v>
      </c>
      <c r="C286">
        <v>4</v>
      </c>
      <c r="D286" t="s">
        <v>32</v>
      </c>
      <c r="E286" t="s">
        <v>54</v>
      </c>
      <c r="F286" t="s">
        <v>7</v>
      </c>
      <c r="G286" t="s">
        <v>8</v>
      </c>
      <c r="H286" t="s">
        <v>34</v>
      </c>
      <c r="I286" s="2">
        <v>565803</v>
      </c>
      <c r="J286" s="2">
        <v>601058</v>
      </c>
      <c r="K286" t="s">
        <v>35</v>
      </c>
    </row>
    <row r="287" spans="1:11">
      <c r="A287" t="s">
        <v>272</v>
      </c>
      <c r="B287">
        <v>2024</v>
      </c>
      <c r="C287">
        <v>9</v>
      </c>
      <c r="D287" t="s">
        <v>44</v>
      </c>
      <c r="E287" t="s">
        <v>40</v>
      </c>
      <c r="F287" t="s">
        <v>17</v>
      </c>
      <c r="G287" t="s">
        <v>19</v>
      </c>
      <c r="H287" t="s">
        <v>34</v>
      </c>
      <c r="I287" s="2">
        <v>568251</v>
      </c>
      <c r="J287" s="2">
        <v>676568</v>
      </c>
      <c r="K287" t="s">
        <v>35</v>
      </c>
    </row>
    <row r="288" spans="1:11">
      <c r="A288" t="s">
        <v>273</v>
      </c>
      <c r="B288">
        <v>2024</v>
      </c>
      <c r="C288">
        <v>3</v>
      </c>
      <c r="D288" t="s">
        <v>44</v>
      </c>
      <c r="E288" t="s">
        <v>54</v>
      </c>
      <c r="F288" t="s">
        <v>2</v>
      </c>
      <c r="G288" t="s">
        <v>3</v>
      </c>
      <c r="H288" t="s">
        <v>34</v>
      </c>
      <c r="I288" s="2">
        <v>2829327</v>
      </c>
      <c r="J288" s="2">
        <v>3500398</v>
      </c>
      <c r="K288" t="s">
        <v>35</v>
      </c>
    </row>
    <row r="289" spans="1:11">
      <c r="A289" t="s">
        <v>117</v>
      </c>
      <c r="B289">
        <v>2024</v>
      </c>
      <c r="C289">
        <v>7</v>
      </c>
      <c r="D289" t="s">
        <v>44</v>
      </c>
      <c r="E289" t="s">
        <v>38</v>
      </c>
      <c r="F289" t="s">
        <v>7</v>
      </c>
      <c r="G289" t="s">
        <v>10</v>
      </c>
      <c r="H289" t="s">
        <v>34</v>
      </c>
      <c r="I289" s="2">
        <v>868797</v>
      </c>
      <c r="J289" s="2">
        <v>867875</v>
      </c>
      <c r="K289" t="s">
        <v>35</v>
      </c>
    </row>
    <row r="290" spans="1:11">
      <c r="A290" t="s">
        <v>274</v>
      </c>
      <c r="B290">
        <v>2024</v>
      </c>
      <c r="C290">
        <v>1</v>
      </c>
      <c r="D290" t="s">
        <v>32</v>
      </c>
      <c r="E290" t="s">
        <v>49</v>
      </c>
      <c r="F290" t="s">
        <v>12</v>
      </c>
      <c r="G290" t="s">
        <v>13</v>
      </c>
      <c r="H290" t="s">
        <v>34</v>
      </c>
      <c r="I290" s="2">
        <v>341965</v>
      </c>
      <c r="J290" s="2">
        <v>367675</v>
      </c>
      <c r="K290" t="s">
        <v>35</v>
      </c>
    </row>
    <row r="291" spans="1:11">
      <c r="A291" t="s">
        <v>275</v>
      </c>
      <c r="B291">
        <v>2024</v>
      </c>
      <c r="C291">
        <v>12</v>
      </c>
      <c r="D291" t="s">
        <v>32</v>
      </c>
      <c r="E291" t="s">
        <v>47</v>
      </c>
      <c r="F291" t="s">
        <v>12</v>
      </c>
      <c r="G291" t="s">
        <v>13</v>
      </c>
      <c r="H291" t="s">
        <v>34</v>
      </c>
      <c r="I291" s="2">
        <v>576062</v>
      </c>
      <c r="J291" s="2">
        <v>607902</v>
      </c>
      <c r="K291" t="s">
        <v>35</v>
      </c>
    </row>
    <row r="292" spans="1:11">
      <c r="A292" t="s">
        <v>276</v>
      </c>
      <c r="B292">
        <v>2025</v>
      </c>
      <c r="C292">
        <v>6</v>
      </c>
      <c r="D292" t="s">
        <v>61</v>
      </c>
      <c r="E292" t="s">
        <v>49</v>
      </c>
      <c r="F292" t="s">
        <v>2</v>
      </c>
      <c r="G292" t="s">
        <v>5</v>
      </c>
      <c r="H292" t="s">
        <v>34</v>
      </c>
      <c r="I292" s="2">
        <v>1317942</v>
      </c>
      <c r="J292" s="2">
        <v>1543584</v>
      </c>
      <c r="K292" t="s">
        <v>35</v>
      </c>
    </row>
    <row r="293" spans="1:11">
      <c r="A293" t="s">
        <v>81</v>
      </c>
      <c r="B293">
        <v>2024</v>
      </c>
      <c r="C293">
        <v>4</v>
      </c>
      <c r="D293" t="s">
        <v>37</v>
      </c>
      <c r="E293" t="s">
        <v>40</v>
      </c>
      <c r="F293" t="s">
        <v>12</v>
      </c>
      <c r="G293" t="s">
        <v>15</v>
      </c>
      <c r="H293" t="s">
        <v>34</v>
      </c>
      <c r="I293" s="2">
        <v>718470</v>
      </c>
      <c r="J293" s="2">
        <v>851577</v>
      </c>
      <c r="K293" t="s">
        <v>35</v>
      </c>
    </row>
    <row r="294" spans="1:11">
      <c r="A294" t="s">
        <v>277</v>
      </c>
      <c r="B294">
        <v>2025</v>
      </c>
      <c r="C294">
        <v>8</v>
      </c>
      <c r="D294" t="s">
        <v>44</v>
      </c>
      <c r="E294" t="s">
        <v>38</v>
      </c>
      <c r="F294" t="s">
        <v>2</v>
      </c>
      <c r="G294" t="s">
        <v>6</v>
      </c>
      <c r="H294" t="s">
        <v>34</v>
      </c>
      <c r="I294" s="2">
        <v>1363123</v>
      </c>
      <c r="J294" s="2">
        <v>1240575</v>
      </c>
      <c r="K294" t="s">
        <v>35</v>
      </c>
    </row>
    <row r="295" spans="1:11">
      <c r="A295" t="s">
        <v>105</v>
      </c>
      <c r="B295">
        <v>2024</v>
      </c>
      <c r="C295">
        <v>10</v>
      </c>
      <c r="D295" t="s">
        <v>44</v>
      </c>
      <c r="E295" t="s">
        <v>54</v>
      </c>
      <c r="F295" t="s">
        <v>12</v>
      </c>
      <c r="G295" t="s">
        <v>15</v>
      </c>
      <c r="H295" t="s">
        <v>34</v>
      </c>
      <c r="I295" s="2">
        <v>275960</v>
      </c>
      <c r="J295" s="2">
        <v>344341</v>
      </c>
      <c r="K295" t="s">
        <v>35</v>
      </c>
    </row>
    <row r="296" spans="1:11">
      <c r="A296" t="s">
        <v>265</v>
      </c>
      <c r="B296">
        <v>2025</v>
      </c>
      <c r="C296">
        <v>5</v>
      </c>
      <c r="D296" t="s">
        <v>44</v>
      </c>
      <c r="E296" t="s">
        <v>57</v>
      </c>
      <c r="F296" t="s">
        <v>2</v>
      </c>
      <c r="G296" t="s">
        <v>3</v>
      </c>
      <c r="H296" t="s">
        <v>34</v>
      </c>
      <c r="I296" s="2">
        <v>1664559</v>
      </c>
      <c r="J296" s="2">
        <v>1976136</v>
      </c>
      <c r="K296" t="s">
        <v>35</v>
      </c>
    </row>
    <row r="297" spans="1:11">
      <c r="A297" t="s">
        <v>103</v>
      </c>
      <c r="B297">
        <v>2024</v>
      </c>
      <c r="C297">
        <v>6</v>
      </c>
      <c r="D297" t="s">
        <v>44</v>
      </c>
      <c r="E297" t="s">
        <v>33</v>
      </c>
      <c r="F297" t="s">
        <v>7</v>
      </c>
      <c r="G297" t="s">
        <v>8</v>
      </c>
      <c r="H297" t="s">
        <v>34</v>
      </c>
      <c r="I297" s="2">
        <v>774320</v>
      </c>
      <c r="J297" s="2">
        <v>754577</v>
      </c>
      <c r="K297" t="s">
        <v>35</v>
      </c>
    </row>
    <row r="298" spans="1:11">
      <c r="A298" t="s">
        <v>70</v>
      </c>
      <c r="B298">
        <v>2024</v>
      </c>
      <c r="C298">
        <v>5</v>
      </c>
      <c r="D298" t="s">
        <v>37</v>
      </c>
      <c r="E298" t="s">
        <v>40</v>
      </c>
      <c r="F298" t="s">
        <v>7</v>
      </c>
      <c r="G298" t="s">
        <v>10</v>
      </c>
      <c r="H298" t="s">
        <v>34</v>
      </c>
      <c r="I298" s="2">
        <v>647465</v>
      </c>
      <c r="J298" s="2">
        <v>650801</v>
      </c>
      <c r="K298" t="s">
        <v>35</v>
      </c>
    </row>
    <row r="299" spans="1:11">
      <c r="A299" t="s">
        <v>278</v>
      </c>
      <c r="B299">
        <v>2024</v>
      </c>
      <c r="C299">
        <v>12</v>
      </c>
      <c r="D299" t="s">
        <v>61</v>
      </c>
      <c r="E299" t="s">
        <v>57</v>
      </c>
      <c r="F299" t="s">
        <v>12</v>
      </c>
      <c r="G299" t="s">
        <v>16</v>
      </c>
      <c r="H299" t="s">
        <v>34</v>
      </c>
      <c r="I299" s="2">
        <v>312234</v>
      </c>
      <c r="J299" s="2">
        <v>322775</v>
      </c>
      <c r="K299" t="s">
        <v>35</v>
      </c>
    </row>
    <row r="300" spans="1:11">
      <c r="A300" t="s">
        <v>279</v>
      </c>
      <c r="B300">
        <v>2024</v>
      </c>
      <c r="C300">
        <v>2</v>
      </c>
      <c r="D300" t="s">
        <v>32</v>
      </c>
      <c r="E300" t="s">
        <v>54</v>
      </c>
      <c r="F300" t="s">
        <v>12</v>
      </c>
      <c r="G300" t="s">
        <v>16</v>
      </c>
      <c r="H300" t="s">
        <v>34</v>
      </c>
      <c r="I300" s="2">
        <v>774289</v>
      </c>
      <c r="J300" s="2">
        <v>768662</v>
      </c>
      <c r="K300" t="s">
        <v>35</v>
      </c>
    </row>
    <row r="301" spans="1:11">
      <c r="A301" t="s">
        <v>280</v>
      </c>
      <c r="B301">
        <v>2025</v>
      </c>
      <c r="C301">
        <v>8</v>
      </c>
      <c r="D301" t="s">
        <v>32</v>
      </c>
      <c r="E301" t="s">
        <v>57</v>
      </c>
      <c r="F301" t="s">
        <v>2</v>
      </c>
      <c r="G301" t="s">
        <v>4</v>
      </c>
      <c r="H301" t="s">
        <v>34</v>
      </c>
      <c r="I301" s="2">
        <v>2687830</v>
      </c>
      <c r="J301" s="2">
        <v>2674832</v>
      </c>
      <c r="K301" t="s">
        <v>35</v>
      </c>
    </row>
    <row r="302" spans="1:11">
      <c r="A302" t="s">
        <v>281</v>
      </c>
      <c r="B302">
        <v>2024</v>
      </c>
      <c r="C302">
        <v>10</v>
      </c>
      <c r="D302" t="s">
        <v>32</v>
      </c>
      <c r="E302" t="s">
        <v>54</v>
      </c>
      <c r="F302" t="s">
        <v>2</v>
      </c>
      <c r="G302" t="s">
        <v>5</v>
      </c>
      <c r="H302" t="s">
        <v>34</v>
      </c>
      <c r="I302" s="2">
        <v>2332356</v>
      </c>
      <c r="J302" s="2">
        <v>2778492</v>
      </c>
      <c r="K302" t="s">
        <v>35</v>
      </c>
    </row>
    <row r="303" spans="1:11">
      <c r="A303" t="s">
        <v>134</v>
      </c>
      <c r="B303">
        <v>2024</v>
      </c>
      <c r="C303">
        <v>9</v>
      </c>
      <c r="D303" t="s">
        <v>61</v>
      </c>
      <c r="E303" t="s">
        <v>33</v>
      </c>
      <c r="F303" t="s">
        <v>12</v>
      </c>
      <c r="G303" t="s">
        <v>13</v>
      </c>
      <c r="H303" t="s">
        <v>34</v>
      </c>
      <c r="I303" s="2">
        <v>588899</v>
      </c>
      <c r="J303" s="2">
        <v>619223</v>
      </c>
      <c r="K303" t="s">
        <v>35</v>
      </c>
    </row>
    <row r="304" spans="1:11">
      <c r="A304" t="s">
        <v>45</v>
      </c>
      <c r="B304">
        <v>2024</v>
      </c>
      <c r="C304">
        <v>9</v>
      </c>
      <c r="D304" t="s">
        <v>32</v>
      </c>
      <c r="E304" t="s">
        <v>47</v>
      </c>
      <c r="F304" t="s">
        <v>7</v>
      </c>
      <c r="G304" t="s">
        <v>9</v>
      </c>
      <c r="H304" t="s">
        <v>34</v>
      </c>
      <c r="I304" s="2">
        <v>307583</v>
      </c>
      <c r="J304" s="2">
        <v>316259</v>
      </c>
      <c r="K304" t="s">
        <v>35</v>
      </c>
    </row>
    <row r="305" spans="1:11">
      <c r="A305" t="s">
        <v>267</v>
      </c>
      <c r="B305">
        <v>2025</v>
      </c>
      <c r="C305">
        <v>8</v>
      </c>
      <c r="D305" t="s">
        <v>61</v>
      </c>
      <c r="E305" t="s">
        <v>54</v>
      </c>
      <c r="F305" t="s">
        <v>2</v>
      </c>
      <c r="G305" t="s">
        <v>4</v>
      </c>
      <c r="H305" t="s">
        <v>34</v>
      </c>
      <c r="I305" s="2">
        <v>2164538</v>
      </c>
      <c r="J305" s="2">
        <v>2469006</v>
      </c>
      <c r="K305" t="s">
        <v>35</v>
      </c>
    </row>
    <row r="306" spans="1:11">
      <c r="A306" t="s">
        <v>282</v>
      </c>
      <c r="B306">
        <v>2025</v>
      </c>
      <c r="C306">
        <v>7</v>
      </c>
      <c r="D306" t="s">
        <v>61</v>
      </c>
      <c r="E306" t="s">
        <v>38</v>
      </c>
      <c r="F306" t="s">
        <v>7</v>
      </c>
      <c r="G306" t="s">
        <v>8</v>
      </c>
      <c r="H306" t="s">
        <v>34</v>
      </c>
      <c r="I306" s="2">
        <v>742818</v>
      </c>
      <c r="J306" s="2">
        <v>924797</v>
      </c>
      <c r="K306" t="s">
        <v>35</v>
      </c>
    </row>
    <row r="307" spans="1:11">
      <c r="A307" t="s">
        <v>283</v>
      </c>
      <c r="B307">
        <v>2024</v>
      </c>
      <c r="C307">
        <v>12</v>
      </c>
      <c r="D307" t="s">
        <v>44</v>
      </c>
      <c r="E307" t="s">
        <v>38</v>
      </c>
      <c r="F307" t="s">
        <v>17</v>
      </c>
      <c r="G307" t="s">
        <v>20</v>
      </c>
      <c r="H307" t="s">
        <v>34</v>
      </c>
      <c r="I307" s="2">
        <v>515642</v>
      </c>
      <c r="J307" s="2">
        <v>594739</v>
      </c>
      <c r="K307" t="s">
        <v>35</v>
      </c>
    </row>
    <row r="308" spans="1:11">
      <c r="A308" t="s">
        <v>284</v>
      </c>
      <c r="B308">
        <v>2024</v>
      </c>
      <c r="C308">
        <v>10</v>
      </c>
      <c r="D308" t="s">
        <v>32</v>
      </c>
      <c r="E308" t="s">
        <v>57</v>
      </c>
      <c r="F308" t="s">
        <v>7</v>
      </c>
      <c r="G308" t="s">
        <v>8</v>
      </c>
      <c r="H308" t="s">
        <v>34</v>
      </c>
      <c r="I308" s="2">
        <v>769676</v>
      </c>
      <c r="J308" s="2">
        <v>920246</v>
      </c>
      <c r="K308" t="s">
        <v>35</v>
      </c>
    </row>
    <row r="309" spans="1:11">
      <c r="A309" t="s">
        <v>99</v>
      </c>
      <c r="B309">
        <v>2024</v>
      </c>
      <c r="C309">
        <v>4</v>
      </c>
      <c r="D309" t="s">
        <v>32</v>
      </c>
      <c r="E309" t="s">
        <v>40</v>
      </c>
      <c r="F309" t="s">
        <v>2</v>
      </c>
      <c r="G309" t="s">
        <v>4</v>
      </c>
      <c r="H309" t="s">
        <v>34</v>
      </c>
      <c r="I309" s="2">
        <v>1103847</v>
      </c>
      <c r="J309" s="2">
        <v>1255742</v>
      </c>
      <c r="K309" t="s">
        <v>35</v>
      </c>
    </row>
    <row r="310" spans="1:11">
      <c r="A310" t="s">
        <v>285</v>
      </c>
      <c r="B310">
        <v>2024</v>
      </c>
      <c r="C310">
        <v>1</v>
      </c>
      <c r="D310" t="s">
        <v>32</v>
      </c>
      <c r="E310" t="s">
        <v>42</v>
      </c>
      <c r="F310" t="s">
        <v>2</v>
      </c>
      <c r="G310" t="s">
        <v>5</v>
      </c>
      <c r="H310" t="s">
        <v>34</v>
      </c>
      <c r="I310" s="2">
        <v>1015652</v>
      </c>
      <c r="J310" s="2">
        <v>1215830</v>
      </c>
      <c r="K310" t="s">
        <v>35</v>
      </c>
    </row>
    <row r="311" spans="1:11">
      <c r="A311" t="s">
        <v>286</v>
      </c>
      <c r="B311">
        <v>2024</v>
      </c>
      <c r="C311">
        <v>1</v>
      </c>
      <c r="D311" t="s">
        <v>44</v>
      </c>
      <c r="E311" t="s">
        <v>33</v>
      </c>
      <c r="F311" t="s">
        <v>12</v>
      </c>
      <c r="G311" t="s">
        <v>14</v>
      </c>
      <c r="H311" t="s">
        <v>34</v>
      </c>
      <c r="I311" s="2">
        <v>297672</v>
      </c>
      <c r="J311" s="2">
        <v>327595</v>
      </c>
      <c r="K311" t="s">
        <v>35</v>
      </c>
    </row>
    <row r="312" spans="1:11">
      <c r="A312" t="s">
        <v>287</v>
      </c>
      <c r="B312">
        <v>2024</v>
      </c>
      <c r="C312">
        <v>12</v>
      </c>
      <c r="D312" t="s">
        <v>44</v>
      </c>
      <c r="E312" t="s">
        <v>33</v>
      </c>
      <c r="F312" t="s">
        <v>12</v>
      </c>
      <c r="G312" t="s">
        <v>16</v>
      </c>
      <c r="H312" t="s">
        <v>34</v>
      </c>
      <c r="I312" s="2">
        <v>669627</v>
      </c>
      <c r="J312" s="2">
        <v>584187</v>
      </c>
      <c r="K312" t="s">
        <v>35</v>
      </c>
    </row>
    <row r="313" spans="1:11">
      <c r="A313" t="s">
        <v>288</v>
      </c>
      <c r="B313">
        <v>2024</v>
      </c>
      <c r="C313">
        <v>12</v>
      </c>
      <c r="D313" t="s">
        <v>32</v>
      </c>
      <c r="E313" t="s">
        <v>38</v>
      </c>
      <c r="F313" t="s">
        <v>2</v>
      </c>
      <c r="G313" t="s">
        <v>4</v>
      </c>
      <c r="H313" t="s">
        <v>34</v>
      </c>
      <c r="I313" s="2">
        <v>2050248</v>
      </c>
      <c r="J313" s="2">
        <v>2036178</v>
      </c>
      <c r="K313" t="s">
        <v>35</v>
      </c>
    </row>
    <row r="314" spans="1:11">
      <c r="A314" t="s">
        <v>289</v>
      </c>
      <c r="B314">
        <v>2025</v>
      </c>
      <c r="C314">
        <v>1</v>
      </c>
      <c r="D314" t="s">
        <v>44</v>
      </c>
      <c r="E314" t="s">
        <v>47</v>
      </c>
      <c r="F314" t="s">
        <v>7</v>
      </c>
      <c r="G314" t="s">
        <v>10</v>
      </c>
      <c r="H314" t="s">
        <v>34</v>
      </c>
      <c r="I314" s="2">
        <v>1077081</v>
      </c>
      <c r="J314" s="2">
        <v>1265981</v>
      </c>
      <c r="K314" t="s">
        <v>35</v>
      </c>
    </row>
    <row r="315" spans="1:11">
      <c r="A315" t="s">
        <v>290</v>
      </c>
      <c r="B315">
        <v>2025</v>
      </c>
      <c r="C315">
        <v>5</v>
      </c>
      <c r="D315" t="s">
        <v>37</v>
      </c>
      <c r="E315" t="s">
        <v>42</v>
      </c>
      <c r="F315" t="s">
        <v>17</v>
      </c>
      <c r="G315" t="s">
        <v>20</v>
      </c>
      <c r="H315" t="s">
        <v>34</v>
      </c>
      <c r="I315" s="2">
        <v>974469</v>
      </c>
      <c r="J315" s="2">
        <v>879697</v>
      </c>
      <c r="K315" t="s">
        <v>35</v>
      </c>
    </row>
    <row r="316" spans="1:11">
      <c r="A316" t="s">
        <v>202</v>
      </c>
      <c r="B316">
        <v>2024</v>
      </c>
      <c r="C316">
        <v>1</v>
      </c>
      <c r="D316" t="s">
        <v>44</v>
      </c>
      <c r="E316" t="s">
        <v>38</v>
      </c>
      <c r="F316" t="s">
        <v>12</v>
      </c>
      <c r="G316" t="s">
        <v>14</v>
      </c>
      <c r="H316" t="s">
        <v>34</v>
      </c>
      <c r="I316" s="2">
        <v>344279</v>
      </c>
      <c r="J316" s="2">
        <v>378655</v>
      </c>
      <c r="K316" t="s">
        <v>35</v>
      </c>
    </row>
    <row r="317" spans="1:11">
      <c r="A317" t="s">
        <v>291</v>
      </c>
      <c r="B317">
        <v>2024</v>
      </c>
      <c r="C317">
        <v>5</v>
      </c>
      <c r="D317" t="s">
        <v>37</v>
      </c>
      <c r="E317" t="s">
        <v>40</v>
      </c>
      <c r="F317" t="s">
        <v>7</v>
      </c>
      <c r="G317" t="s">
        <v>10</v>
      </c>
      <c r="H317" t="s">
        <v>34</v>
      </c>
      <c r="I317" s="2">
        <v>1073426</v>
      </c>
      <c r="J317" s="2">
        <v>1286322</v>
      </c>
      <c r="K317" t="s">
        <v>35</v>
      </c>
    </row>
    <row r="318" spans="1:11">
      <c r="A318" t="s">
        <v>292</v>
      </c>
      <c r="B318">
        <v>2024</v>
      </c>
      <c r="C318">
        <v>6</v>
      </c>
      <c r="D318" t="s">
        <v>37</v>
      </c>
      <c r="E318" t="s">
        <v>47</v>
      </c>
      <c r="F318" t="s">
        <v>7</v>
      </c>
      <c r="G318" t="s">
        <v>11</v>
      </c>
      <c r="H318" t="s">
        <v>34</v>
      </c>
      <c r="I318" s="2">
        <v>628185</v>
      </c>
      <c r="J318" s="2">
        <v>649568</v>
      </c>
      <c r="K318" t="s">
        <v>35</v>
      </c>
    </row>
    <row r="319" spans="1:11">
      <c r="A319" t="s">
        <v>31</v>
      </c>
      <c r="B319">
        <v>2024</v>
      </c>
      <c r="C319">
        <v>11</v>
      </c>
      <c r="D319" t="s">
        <v>37</v>
      </c>
      <c r="E319" t="s">
        <v>38</v>
      </c>
      <c r="F319" t="s">
        <v>2</v>
      </c>
      <c r="G319" t="s">
        <v>3</v>
      </c>
      <c r="H319" t="s">
        <v>34</v>
      </c>
      <c r="I319" s="2">
        <v>2973320</v>
      </c>
      <c r="J319" s="2">
        <v>2798627</v>
      </c>
      <c r="K319" t="s">
        <v>35</v>
      </c>
    </row>
    <row r="320" spans="1:11">
      <c r="A320" t="s">
        <v>293</v>
      </c>
      <c r="B320">
        <v>2025</v>
      </c>
      <c r="C320">
        <v>1</v>
      </c>
      <c r="D320" t="s">
        <v>44</v>
      </c>
      <c r="E320" t="s">
        <v>33</v>
      </c>
      <c r="F320" t="s">
        <v>7</v>
      </c>
      <c r="G320" t="s">
        <v>8</v>
      </c>
      <c r="H320" t="s">
        <v>34</v>
      </c>
      <c r="I320" s="2">
        <v>321773</v>
      </c>
      <c r="J320" s="2">
        <v>304632</v>
      </c>
      <c r="K320" t="s">
        <v>35</v>
      </c>
    </row>
    <row r="321" spans="1:11">
      <c r="A321" t="s">
        <v>278</v>
      </c>
      <c r="B321">
        <v>2024</v>
      </c>
      <c r="C321">
        <v>12</v>
      </c>
      <c r="D321" t="s">
        <v>32</v>
      </c>
      <c r="E321" t="s">
        <v>47</v>
      </c>
      <c r="F321" t="s">
        <v>17</v>
      </c>
      <c r="G321" t="s">
        <v>20</v>
      </c>
      <c r="H321" t="s">
        <v>34</v>
      </c>
      <c r="I321" s="2">
        <v>837973</v>
      </c>
      <c r="J321" s="2">
        <v>872286</v>
      </c>
      <c r="K321" t="s">
        <v>35</v>
      </c>
    </row>
    <row r="322" spans="1:11">
      <c r="A322" t="s">
        <v>294</v>
      </c>
      <c r="B322">
        <v>2024</v>
      </c>
      <c r="C322">
        <v>9</v>
      </c>
      <c r="D322" t="s">
        <v>32</v>
      </c>
      <c r="E322" t="s">
        <v>42</v>
      </c>
      <c r="F322" t="s">
        <v>12</v>
      </c>
      <c r="G322" t="s">
        <v>13</v>
      </c>
      <c r="H322" t="s">
        <v>34</v>
      </c>
      <c r="I322" s="2">
        <v>759137</v>
      </c>
      <c r="J322" s="2">
        <v>694336</v>
      </c>
      <c r="K322" t="s">
        <v>35</v>
      </c>
    </row>
    <row r="323" spans="1:11">
      <c r="A323" t="s">
        <v>239</v>
      </c>
      <c r="B323">
        <v>2025</v>
      </c>
      <c r="C323">
        <v>4</v>
      </c>
      <c r="D323" t="s">
        <v>32</v>
      </c>
      <c r="E323" t="s">
        <v>57</v>
      </c>
      <c r="F323" t="s">
        <v>7</v>
      </c>
      <c r="G323" t="s">
        <v>10</v>
      </c>
      <c r="H323" t="s">
        <v>34</v>
      </c>
      <c r="I323" s="2">
        <v>760404</v>
      </c>
      <c r="J323" s="2">
        <v>909128</v>
      </c>
      <c r="K323" t="s">
        <v>35</v>
      </c>
    </row>
    <row r="324" spans="1:11">
      <c r="A324" t="s">
        <v>295</v>
      </c>
      <c r="B324">
        <v>2024</v>
      </c>
      <c r="C324">
        <v>10</v>
      </c>
      <c r="D324" t="s">
        <v>37</v>
      </c>
      <c r="E324" t="s">
        <v>38</v>
      </c>
      <c r="F324" t="s">
        <v>7</v>
      </c>
      <c r="G324" t="s">
        <v>8</v>
      </c>
      <c r="H324" t="s">
        <v>34</v>
      </c>
      <c r="I324" s="2">
        <v>617412</v>
      </c>
      <c r="J324" s="2">
        <v>706570</v>
      </c>
      <c r="K324" t="s">
        <v>35</v>
      </c>
    </row>
    <row r="325" spans="1:11">
      <c r="A325" t="s">
        <v>296</v>
      </c>
      <c r="B325">
        <v>2024</v>
      </c>
      <c r="C325">
        <v>4</v>
      </c>
      <c r="D325" t="s">
        <v>32</v>
      </c>
      <c r="E325" t="s">
        <v>49</v>
      </c>
      <c r="F325" t="s">
        <v>17</v>
      </c>
      <c r="G325" t="s">
        <v>18</v>
      </c>
      <c r="H325" t="s">
        <v>34</v>
      </c>
      <c r="I325" s="2">
        <v>1103944</v>
      </c>
      <c r="J325" s="2">
        <v>1370943</v>
      </c>
      <c r="K325" t="s">
        <v>35</v>
      </c>
    </row>
    <row r="326" spans="1:11">
      <c r="A326" t="s">
        <v>297</v>
      </c>
      <c r="B326">
        <v>2024</v>
      </c>
      <c r="C326">
        <v>2</v>
      </c>
      <c r="D326" t="s">
        <v>32</v>
      </c>
      <c r="E326" t="s">
        <v>40</v>
      </c>
      <c r="F326" t="s">
        <v>2</v>
      </c>
      <c r="G326" t="s">
        <v>3</v>
      </c>
      <c r="H326" t="s">
        <v>34</v>
      </c>
      <c r="I326" s="2">
        <v>1465525</v>
      </c>
      <c r="J326" s="2">
        <v>1582679</v>
      </c>
      <c r="K326" t="s">
        <v>35</v>
      </c>
    </row>
    <row r="327" spans="1:11">
      <c r="A327" t="s">
        <v>95</v>
      </c>
      <c r="B327">
        <v>2024</v>
      </c>
      <c r="C327">
        <v>4</v>
      </c>
      <c r="D327" t="s">
        <v>37</v>
      </c>
      <c r="E327" t="s">
        <v>57</v>
      </c>
      <c r="F327" t="s">
        <v>12</v>
      </c>
      <c r="G327" t="s">
        <v>13</v>
      </c>
      <c r="H327" t="s">
        <v>34</v>
      </c>
      <c r="I327" s="2">
        <v>761028</v>
      </c>
      <c r="J327" s="2">
        <v>806816</v>
      </c>
      <c r="K327" t="s">
        <v>35</v>
      </c>
    </row>
    <row r="328" spans="1:11">
      <c r="A328" t="s">
        <v>158</v>
      </c>
      <c r="B328">
        <v>2024</v>
      </c>
      <c r="C328">
        <v>1</v>
      </c>
      <c r="D328" t="s">
        <v>32</v>
      </c>
      <c r="E328" t="s">
        <v>40</v>
      </c>
      <c r="F328" t="s">
        <v>7</v>
      </c>
      <c r="G328" t="s">
        <v>8</v>
      </c>
      <c r="H328" t="s">
        <v>34</v>
      </c>
      <c r="I328" s="2">
        <v>820373</v>
      </c>
      <c r="J328" s="2">
        <v>1015782</v>
      </c>
      <c r="K328" t="s">
        <v>35</v>
      </c>
    </row>
    <row r="329" spans="1:11">
      <c r="A329" t="s">
        <v>298</v>
      </c>
      <c r="B329">
        <v>2024</v>
      </c>
      <c r="C329">
        <v>8</v>
      </c>
      <c r="D329" t="s">
        <v>37</v>
      </c>
      <c r="E329" t="s">
        <v>42</v>
      </c>
      <c r="F329" t="s">
        <v>7</v>
      </c>
      <c r="G329" t="s">
        <v>8</v>
      </c>
      <c r="H329" t="s">
        <v>34</v>
      </c>
      <c r="I329" s="2">
        <v>698484</v>
      </c>
      <c r="J329" s="2">
        <v>648597</v>
      </c>
      <c r="K329" t="s">
        <v>35</v>
      </c>
    </row>
    <row r="330" spans="1:11">
      <c r="A330" t="s">
        <v>156</v>
      </c>
      <c r="B330">
        <v>2024</v>
      </c>
      <c r="C330">
        <v>2</v>
      </c>
      <c r="D330" t="s">
        <v>44</v>
      </c>
      <c r="E330" t="s">
        <v>47</v>
      </c>
      <c r="F330" t="s">
        <v>12</v>
      </c>
      <c r="G330" t="s">
        <v>13</v>
      </c>
      <c r="H330" t="s">
        <v>34</v>
      </c>
      <c r="I330" s="2">
        <v>293419</v>
      </c>
      <c r="J330" s="2">
        <v>313250</v>
      </c>
      <c r="K330" t="s">
        <v>35</v>
      </c>
    </row>
    <row r="331" spans="1:11">
      <c r="A331" t="s">
        <v>299</v>
      </c>
      <c r="B331">
        <v>2025</v>
      </c>
      <c r="C331">
        <v>7</v>
      </c>
      <c r="D331" t="s">
        <v>61</v>
      </c>
      <c r="E331" t="s">
        <v>33</v>
      </c>
      <c r="F331" t="s">
        <v>12</v>
      </c>
      <c r="G331" t="s">
        <v>16</v>
      </c>
      <c r="H331" t="s">
        <v>34</v>
      </c>
      <c r="I331" s="2">
        <v>816227</v>
      </c>
      <c r="J331" s="2">
        <v>818830</v>
      </c>
      <c r="K331" t="s">
        <v>35</v>
      </c>
    </row>
    <row r="332" spans="1:11">
      <c r="A332" t="s">
        <v>300</v>
      </c>
      <c r="B332">
        <v>2024</v>
      </c>
      <c r="C332">
        <v>6</v>
      </c>
      <c r="D332" t="s">
        <v>44</v>
      </c>
      <c r="E332" t="s">
        <v>33</v>
      </c>
      <c r="F332" t="s">
        <v>17</v>
      </c>
      <c r="G332" t="s">
        <v>19</v>
      </c>
      <c r="H332" t="s">
        <v>34</v>
      </c>
      <c r="I332" s="2">
        <v>1450781</v>
      </c>
      <c r="J332" s="2">
        <v>1770697</v>
      </c>
      <c r="K332" t="s">
        <v>35</v>
      </c>
    </row>
    <row r="333" spans="1:11">
      <c r="A333" t="s">
        <v>301</v>
      </c>
      <c r="B333">
        <v>2024</v>
      </c>
      <c r="C333">
        <v>9</v>
      </c>
      <c r="D333" t="s">
        <v>44</v>
      </c>
      <c r="E333" t="s">
        <v>40</v>
      </c>
      <c r="F333" t="s">
        <v>7</v>
      </c>
      <c r="G333" t="s">
        <v>8</v>
      </c>
      <c r="H333" t="s">
        <v>34</v>
      </c>
      <c r="I333" s="2">
        <v>950990</v>
      </c>
      <c r="J333" s="2">
        <v>962713</v>
      </c>
      <c r="K333" t="s">
        <v>35</v>
      </c>
    </row>
    <row r="334" spans="1:11">
      <c r="A334" t="s">
        <v>302</v>
      </c>
      <c r="B334">
        <v>2025</v>
      </c>
      <c r="C334">
        <v>7</v>
      </c>
      <c r="D334" t="s">
        <v>61</v>
      </c>
      <c r="E334" t="s">
        <v>49</v>
      </c>
      <c r="F334" t="s">
        <v>12</v>
      </c>
      <c r="G334" t="s">
        <v>16</v>
      </c>
      <c r="H334" t="s">
        <v>34</v>
      </c>
      <c r="I334" s="2">
        <v>743467</v>
      </c>
      <c r="J334" s="2">
        <v>733759</v>
      </c>
      <c r="K334" t="s">
        <v>35</v>
      </c>
    </row>
    <row r="335" spans="1:11">
      <c r="A335" t="s">
        <v>303</v>
      </c>
      <c r="B335">
        <v>2025</v>
      </c>
      <c r="C335">
        <v>7</v>
      </c>
      <c r="D335" t="s">
        <v>44</v>
      </c>
      <c r="E335" t="s">
        <v>40</v>
      </c>
      <c r="F335" t="s">
        <v>17</v>
      </c>
      <c r="G335" t="s">
        <v>20</v>
      </c>
      <c r="H335" t="s">
        <v>34</v>
      </c>
      <c r="I335" s="2">
        <v>958701</v>
      </c>
      <c r="J335" s="2">
        <v>1049897</v>
      </c>
      <c r="K335" t="s">
        <v>35</v>
      </c>
    </row>
    <row r="336" spans="1:11">
      <c r="A336" t="s">
        <v>304</v>
      </c>
      <c r="B336">
        <v>2024</v>
      </c>
      <c r="C336">
        <v>11</v>
      </c>
      <c r="D336" t="s">
        <v>37</v>
      </c>
      <c r="E336" t="s">
        <v>40</v>
      </c>
      <c r="F336" t="s">
        <v>12</v>
      </c>
      <c r="G336" t="s">
        <v>15</v>
      </c>
      <c r="H336" t="s">
        <v>34</v>
      </c>
      <c r="I336" s="2">
        <v>706871</v>
      </c>
      <c r="J336" s="2">
        <v>767518</v>
      </c>
      <c r="K336" t="s">
        <v>35</v>
      </c>
    </row>
    <row r="337" spans="1:11">
      <c r="A337" t="s">
        <v>305</v>
      </c>
      <c r="B337">
        <v>2025</v>
      </c>
      <c r="C337">
        <v>8</v>
      </c>
      <c r="D337" t="s">
        <v>32</v>
      </c>
      <c r="E337" t="s">
        <v>54</v>
      </c>
      <c r="F337" t="s">
        <v>2</v>
      </c>
      <c r="G337" t="s">
        <v>5</v>
      </c>
      <c r="H337" t="s">
        <v>34</v>
      </c>
      <c r="I337" s="2">
        <v>1759167</v>
      </c>
      <c r="J337" s="2">
        <v>1663216</v>
      </c>
      <c r="K337" t="s">
        <v>35</v>
      </c>
    </row>
    <row r="338" spans="1:11">
      <c r="A338" t="s">
        <v>306</v>
      </c>
      <c r="B338">
        <v>2024</v>
      </c>
      <c r="C338">
        <v>6</v>
      </c>
      <c r="D338" t="s">
        <v>32</v>
      </c>
      <c r="E338" t="s">
        <v>49</v>
      </c>
      <c r="F338" t="s">
        <v>7</v>
      </c>
      <c r="G338" t="s">
        <v>8</v>
      </c>
      <c r="H338" t="s">
        <v>34</v>
      </c>
      <c r="I338" s="2">
        <v>839738</v>
      </c>
      <c r="J338" s="2">
        <v>755103</v>
      </c>
      <c r="K338" t="s">
        <v>35</v>
      </c>
    </row>
    <row r="339" spans="1:11">
      <c r="A339" t="s">
        <v>307</v>
      </c>
      <c r="B339">
        <v>2024</v>
      </c>
      <c r="C339">
        <v>6</v>
      </c>
      <c r="D339" t="s">
        <v>61</v>
      </c>
      <c r="E339" t="s">
        <v>33</v>
      </c>
      <c r="F339" t="s">
        <v>2</v>
      </c>
      <c r="G339" t="s">
        <v>5</v>
      </c>
      <c r="H339" t="s">
        <v>34</v>
      </c>
      <c r="I339" s="2">
        <v>2395884</v>
      </c>
      <c r="J339" s="2">
        <v>2326308</v>
      </c>
      <c r="K339" t="s">
        <v>35</v>
      </c>
    </row>
    <row r="340" spans="1:11">
      <c r="A340" t="s">
        <v>308</v>
      </c>
      <c r="B340">
        <v>2024</v>
      </c>
      <c r="C340">
        <v>3</v>
      </c>
      <c r="D340" t="s">
        <v>61</v>
      </c>
      <c r="E340" t="s">
        <v>33</v>
      </c>
      <c r="F340" t="s">
        <v>12</v>
      </c>
      <c r="G340" t="s">
        <v>16</v>
      </c>
      <c r="H340" t="s">
        <v>34</v>
      </c>
      <c r="I340" s="2">
        <v>751575</v>
      </c>
      <c r="J340" s="2">
        <v>866957</v>
      </c>
      <c r="K340" t="s">
        <v>35</v>
      </c>
    </row>
    <row r="341" spans="1:11">
      <c r="A341" t="s">
        <v>73</v>
      </c>
      <c r="B341">
        <v>2024</v>
      </c>
      <c r="C341">
        <v>6</v>
      </c>
      <c r="D341" t="s">
        <v>37</v>
      </c>
      <c r="E341" t="s">
        <v>54</v>
      </c>
      <c r="F341" t="s">
        <v>12</v>
      </c>
      <c r="G341" t="s">
        <v>16</v>
      </c>
      <c r="H341" t="s">
        <v>34</v>
      </c>
      <c r="I341" s="2">
        <v>638784</v>
      </c>
      <c r="J341" s="2">
        <v>629865</v>
      </c>
      <c r="K341" t="s">
        <v>35</v>
      </c>
    </row>
    <row r="342" spans="1:11">
      <c r="A342" t="s">
        <v>89</v>
      </c>
      <c r="B342">
        <v>2025</v>
      </c>
      <c r="C342">
        <v>1</v>
      </c>
      <c r="D342" t="s">
        <v>61</v>
      </c>
      <c r="E342" t="s">
        <v>57</v>
      </c>
      <c r="F342" t="s">
        <v>7</v>
      </c>
      <c r="G342" t="s">
        <v>8</v>
      </c>
      <c r="H342" t="s">
        <v>34</v>
      </c>
      <c r="I342" s="2">
        <v>360539</v>
      </c>
      <c r="J342" s="2">
        <v>350665</v>
      </c>
      <c r="K342" t="s">
        <v>35</v>
      </c>
    </row>
    <row r="343" spans="1:11">
      <c r="A343" t="s">
        <v>309</v>
      </c>
      <c r="B343">
        <v>2025</v>
      </c>
      <c r="C343">
        <v>7</v>
      </c>
      <c r="D343" t="s">
        <v>61</v>
      </c>
      <c r="E343" t="s">
        <v>47</v>
      </c>
      <c r="F343" t="s">
        <v>12</v>
      </c>
      <c r="G343" t="s">
        <v>14</v>
      </c>
      <c r="H343" t="s">
        <v>34</v>
      </c>
      <c r="I343" s="2">
        <v>345765</v>
      </c>
      <c r="J343" s="2">
        <v>412690</v>
      </c>
      <c r="K343" t="s">
        <v>35</v>
      </c>
    </row>
    <row r="344" spans="1:11">
      <c r="A344" t="s">
        <v>310</v>
      </c>
      <c r="B344">
        <v>2024</v>
      </c>
      <c r="C344">
        <v>7</v>
      </c>
      <c r="D344" t="s">
        <v>32</v>
      </c>
      <c r="E344" t="s">
        <v>33</v>
      </c>
      <c r="F344" t="s">
        <v>12</v>
      </c>
      <c r="G344" t="s">
        <v>15</v>
      </c>
      <c r="H344" t="s">
        <v>34</v>
      </c>
      <c r="I344" s="2">
        <v>714026</v>
      </c>
      <c r="J344" s="2">
        <v>711790</v>
      </c>
      <c r="K344" t="s">
        <v>35</v>
      </c>
    </row>
    <row r="345" spans="1:11">
      <c r="A345" t="s">
        <v>311</v>
      </c>
      <c r="B345">
        <v>2024</v>
      </c>
      <c r="C345">
        <v>10</v>
      </c>
      <c r="D345" t="s">
        <v>44</v>
      </c>
      <c r="E345" t="s">
        <v>33</v>
      </c>
      <c r="F345" t="s">
        <v>12</v>
      </c>
      <c r="G345" t="s">
        <v>15</v>
      </c>
      <c r="H345" t="s">
        <v>34</v>
      </c>
      <c r="I345" s="2">
        <v>856811</v>
      </c>
      <c r="J345" s="2">
        <v>1045246</v>
      </c>
      <c r="K345" t="s">
        <v>35</v>
      </c>
    </row>
    <row r="346" spans="1:11">
      <c r="A346" t="s">
        <v>117</v>
      </c>
      <c r="B346">
        <v>2024</v>
      </c>
      <c r="C346">
        <v>7</v>
      </c>
      <c r="D346" t="s">
        <v>61</v>
      </c>
      <c r="E346" t="s">
        <v>38</v>
      </c>
      <c r="F346" t="s">
        <v>7</v>
      </c>
      <c r="G346" t="s">
        <v>10</v>
      </c>
      <c r="H346" t="s">
        <v>34</v>
      </c>
      <c r="I346" s="2">
        <v>460586</v>
      </c>
      <c r="J346" s="2">
        <v>463950</v>
      </c>
      <c r="K346" t="s">
        <v>35</v>
      </c>
    </row>
    <row r="347" spans="1:11">
      <c r="A347" t="s">
        <v>109</v>
      </c>
      <c r="B347">
        <v>2025</v>
      </c>
      <c r="C347">
        <v>2</v>
      </c>
      <c r="D347" t="s">
        <v>44</v>
      </c>
      <c r="E347" t="s">
        <v>57</v>
      </c>
      <c r="F347" t="s">
        <v>2</v>
      </c>
      <c r="G347" t="s">
        <v>6</v>
      </c>
      <c r="H347" t="s">
        <v>34</v>
      </c>
      <c r="I347" s="2">
        <v>2838515</v>
      </c>
      <c r="J347" s="2">
        <v>3542387</v>
      </c>
      <c r="K347" t="s">
        <v>35</v>
      </c>
    </row>
    <row r="348" spans="1:11">
      <c r="A348" t="s">
        <v>312</v>
      </c>
      <c r="B348">
        <v>2024</v>
      </c>
      <c r="C348">
        <v>6</v>
      </c>
      <c r="D348" t="s">
        <v>37</v>
      </c>
      <c r="E348" t="s">
        <v>49</v>
      </c>
      <c r="F348" t="s">
        <v>17</v>
      </c>
      <c r="G348" t="s">
        <v>21</v>
      </c>
      <c r="H348" t="s">
        <v>34</v>
      </c>
      <c r="I348" s="2">
        <v>887410</v>
      </c>
      <c r="J348" s="2">
        <v>1017130</v>
      </c>
      <c r="K348" t="s">
        <v>35</v>
      </c>
    </row>
    <row r="349" spans="1:11">
      <c r="A349" t="s">
        <v>313</v>
      </c>
      <c r="B349">
        <v>2025</v>
      </c>
      <c r="C349">
        <v>2</v>
      </c>
      <c r="D349" t="s">
        <v>37</v>
      </c>
      <c r="E349" t="s">
        <v>42</v>
      </c>
      <c r="F349" t="s">
        <v>12</v>
      </c>
      <c r="G349" t="s">
        <v>16</v>
      </c>
      <c r="H349" t="s">
        <v>34</v>
      </c>
      <c r="I349" s="2">
        <v>344426</v>
      </c>
      <c r="J349" s="2">
        <v>409576</v>
      </c>
      <c r="K349" t="s">
        <v>35</v>
      </c>
    </row>
    <row r="350" spans="1:11">
      <c r="A350" t="s">
        <v>305</v>
      </c>
      <c r="B350">
        <v>2025</v>
      </c>
      <c r="C350">
        <v>8</v>
      </c>
      <c r="D350" t="s">
        <v>37</v>
      </c>
      <c r="E350" t="s">
        <v>38</v>
      </c>
      <c r="F350" t="s">
        <v>17</v>
      </c>
      <c r="G350" t="s">
        <v>18</v>
      </c>
      <c r="H350" t="s">
        <v>34</v>
      </c>
      <c r="I350" s="2">
        <v>515353</v>
      </c>
      <c r="J350" s="2">
        <v>607909</v>
      </c>
      <c r="K350" t="s">
        <v>35</v>
      </c>
    </row>
    <row r="351" spans="1:11">
      <c r="A351" t="s">
        <v>314</v>
      </c>
      <c r="B351">
        <v>2024</v>
      </c>
      <c r="C351">
        <v>7</v>
      </c>
      <c r="D351" t="s">
        <v>61</v>
      </c>
      <c r="E351" t="s">
        <v>49</v>
      </c>
      <c r="F351" t="s">
        <v>2</v>
      </c>
      <c r="G351" t="s">
        <v>6</v>
      </c>
      <c r="H351" t="s">
        <v>34</v>
      </c>
      <c r="I351" s="2">
        <v>1488124</v>
      </c>
      <c r="J351" s="2">
        <v>1455676</v>
      </c>
      <c r="K351" t="s">
        <v>35</v>
      </c>
    </row>
    <row r="352" spans="1:11">
      <c r="A352" t="s">
        <v>315</v>
      </c>
      <c r="B352">
        <v>2024</v>
      </c>
      <c r="C352">
        <v>7</v>
      </c>
      <c r="D352" t="s">
        <v>37</v>
      </c>
      <c r="E352" t="s">
        <v>54</v>
      </c>
      <c r="F352" t="s">
        <v>12</v>
      </c>
      <c r="G352" t="s">
        <v>15</v>
      </c>
      <c r="H352" t="s">
        <v>34</v>
      </c>
      <c r="I352" s="2">
        <v>652364</v>
      </c>
      <c r="J352" s="2">
        <v>727765</v>
      </c>
      <c r="K352" t="s">
        <v>35</v>
      </c>
    </row>
    <row r="353" spans="1:11">
      <c r="A353" t="s">
        <v>316</v>
      </c>
      <c r="B353">
        <v>2024</v>
      </c>
      <c r="C353">
        <v>11</v>
      </c>
      <c r="D353" t="s">
        <v>44</v>
      </c>
      <c r="E353" t="s">
        <v>33</v>
      </c>
      <c r="F353" t="s">
        <v>2</v>
      </c>
      <c r="G353" t="s">
        <v>5</v>
      </c>
      <c r="H353" t="s">
        <v>34</v>
      </c>
      <c r="I353" s="2">
        <v>2503690</v>
      </c>
      <c r="J353" s="2">
        <v>2986042</v>
      </c>
      <c r="K353" t="s">
        <v>35</v>
      </c>
    </row>
    <row r="354" spans="1:11">
      <c r="A354" t="s">
        <v>317</v>
      </c>
      <c r="B354">
        <v>2024</v>
      </c>
      <c r="C354">
        <v>9</v>
      </c>
      <c r="D354" t="s">
        <v>61</v>
      </c>
      <c r="E354" t="s">
        <v>40</v>
      </c>
      <c r="F354" t="s">
        <v>7</v>
      </c>
      <c r="G354" t="s">
        <v>8</v>
      </c>
      <c r="H354" t="s">
        <v>34</v>
      </c>
      <c r="I354" s="2">
        <v>862926</v>
      </c>
      <c r="J354" s="2">
        <v>960029</v>
      </c>
      <c r="K354" t="s">
        <v>35</v>
      </c>
    </row>
    <row r="355" spans="1:11">
      <c r="A355" t="s">
        <v>318</v>
      </c>
      <c r="B355">
        <v>2025</v>
      </c>
      <c r="C355">
        <v>8</v>
      </c>
      <c r="D355" t="s">
        <v>32</v>
      </c>
      <c r="E355" t="s">
        <v>47</v>
      </c>
      <c r="F355" t="s">
        <v>12</v>
      </c>
      <c r="G355" t="s">
        <v>14</v>
      </c>
      <c r="H355" t="s">
        <v>34</v>
      </c>
      <c r="I355" s="2">
        <v>833141</v>
      </c>
      <c r="J355" s="2">
        <v>951200</v>
      </c>
      <c r="K355" t="s">
        <v>35</v>
      </c>
    </row>
    <row r="356" spans="1:11">
      <c r="A356" t="s">
        <v>319</v>
      </c>
      <c r="B356">
        <v>2024</v>
      </c>
      <c r="C356">
        <v>1</v>
      </c>
      <c r="D356" t="s">
        <v>37</v>
      </c>
      <c r="E356" t="s">
        <v>33</v>
      </c>
      <c r="F356" t="s">
        <v>12</v>
      </c>
      <c r="G356" t="s">
        <v>13</v>
      </c>
      <c r="H356" t="s">
        <v>34</v>
      </c>
      <c r="I356" s="2">
        <v>710437</v>
      </c>
      <c r="J356" s="2">
        <v>660862</v>
      </c>
      <c r="K356" t="s">
        <v>35</v>
      </c>
    </row>
    <row r="357" spans="1:11">
      <c r="A357" t="s">
        <v>320</v>
      </c>
      <c r="B357">
        <v>2024</v>
      </c>
      <c r="C357">
        <v>8</v>
      </c>
      <c r="D357" t="s">
        <v>44</v>
      </c>
      <c r="E357" t="s">
        <v>33</v>
      </c>
      <c r="F357" t="s">
        <v>17</v>
      </c>
      <c r="G357" t="s">
        <v>19</v>
      </c>
      <c r="H357" t="s">
        <v>34</v>
      </c>
      <c r="I357" s="2">
        <v>1309578</v>
      </c>
      <c r="J357" s="2">
        <v>1562653</v>
      </c>
      <c r="K357" t="s">
        <v>35</v>
      </c>
    </row>
    <row r="358" spans="1:11">
      <c r="A358" t="s">
        <v>213</v>
      </c>
      <c r="B358">
        <v>2024</v>
      </c>
      <c r="C358">
        <v>5</v>
      </c>
      <c r="D358" t="s">
        <v>37</v>
      </c>
      <c r="E358" t="s">
        <v>54</v>
      </c>
      <c r="F358" t="s">
        <v>2</v>
      </c>
      <c r="G358" t="s">
        <v>6</v>
      </c>
      <c r="H358" t="s">
        <v>34</v>
      </c>
      <c r="I358" s="2">
        <v>1655669</v>
      </c>
      <c r="J358" s="2">
        <v>1737271</v>
      </c>
      <c r="K358" t="s">
        <v>35</v>
      </c>
    </row>
    <row r="359" spans="1:11">
      <c r="A359" t="s">
        <v>321</v>
      </c>
      <c r="B359">
        <v>2024</v>
      </c>
      <c r="C359">
        <v>10</v>
      </c>
      <c r="D359" t="s">
        <v>32</v>
      </c>
      <c r="E359" t="s">
        <v>54</v>
      </c>
      <c r="F359" t="s">
        <v>7</v>
      </c>
      <c r="G359" t="s">
        <v>9</v>
      </c>
      <c r="H359" t="s">
        <v>34</v>
      </c>
      <c r="I359" s="2">
        <v>788283</v>
      </c>
      <c r="J359" s="2">
        <v>917325</v>
      </c>
      <c r="K359" t="s">
        <v>35</v>
      </c>
    </row>
    <row r="360" spans="1:11">
      <c r="A360" t="s">
        <v>322</v>
      </c>
      <c r="B360">
        <v>2024</v>
      </c>
      <c r="C360">
        <v>2</v>
      </c>
      <c r="D360" t="s">
        <v>44</v>
      </c>
      <c r="E360" t="s">
        <v>40</v>
      </c>
      <c r="F360" t="s">
        <v>12</v>
      </c>
      <c r="G360" t="s">
        <v>16</v>
      </c>
      <c r="H360" t="s">
        <v>34</v>
      </c>
      <c r="I360" s="2">
        <v>309417</v>
      </c>
      <c r="J360" s="2">
        <v>268172</v>
      </c>
      <c r="K360" t="s">
        <v>35</v>
      </c>
    </row>
    <row r="361" spans="1:11">
      <c r="A361" t="s">
        <v>148</v>
      </c>
      <c r="B361">
        <v>2025</v>
      </c>
      <c r="C361">
        <v>4</v>
      </c>
      <c r="D361" t="s">
        <v>61</v>
      </c>
      <c r="E361" t="s">
        <v>40</v>
      </c>
      <c r="F361" t="s">
        <v>12</v>
      </c>
      <c r="G361" t="s">
        <v>14</v>
      </c>
      <c r="H361" t="s">
        <v>34</v>
      </c>
      <c r="I361" s="2">
        <v>590150</v>
      </c>
      <c r="J361" s="2">
        <v>537484</v>
      </c>
      <c r="K361" t="s">
        <v>35</v>
      </c>
    </row>
    <row r="362" spans="1:11">
      <c r="A362" t="s">
        <v>323</v>
      </c>
      <c r="B362">
        <v>2024</v>
      </c>
      <c r="C362">
        <v>8</v>
      </c>
      <c r="D362" t="s">
        <v>44</v>
      </c>
      <c r="E362" t="s">
        <v>57</v>
      </c>
      <c r="F362" t="s">
        <v>12</v>
      </c>
      <c r="G362" t="s">
        <v>16</v>
      </c>
      <c r="H362" t="s">
        <v>34</v>
      </c>
      <c r="I362" s="2">
        <v>555198</v>
      </c>
      <c r="J362" s="2">
        <v>617342</v>
      </c>
      <c r="K362" t="s">
        <v>35</v>
      </c>
    </row>
    <row r="363" spans="1:11">
      <c r="A363" t="s">
        <v>324</v>
      </c>
      <c r="B363">
        <v>2024</v>
      </c>
      <c r="C363">
        <v>4</v>
      </c>
      <c r="D363" t="s">
        <v>32</v>
      </c>
      <c r="E363" t="s">
        <v>49</v>
      </c>
      <c r="F363" t="s">
        <v>7</v>
      </c>
      <c r="G363" t="s">
        <v>9</v>
      </c>
      <c r="H363" t="s">
        <v>34</v>
      </c>
      <c r="I363" s="2">
        <v>649366</v>
      </c>
      <c r="J363" s="2">
        <v>562042</v>
      </c>
      <c r="K363" t="s">
        <v>35</v>
      </c>
    </row>
    <row r="364" spans="1:11">
      <c r="A364" t="s">
        <v>237</v>
      </c>
      <c r="B364">
        <v>2024</v>
      </c>
      <c r="C364">
        <v>12</v>
      </c>
      <c r="D364" t="s">
        <v>37</v>
      </c>
      <c r="E364" t="s">
        <v>40</v>
      </c>
      <c r="F364" t="s">
        <v>2</v>
      </c>
      <c r="G364" t="s">
        <v>5</v>
      </c>
      <c r="H364" t="s">
        <v>34</v>
      </c>
      <c r="I364" s="2">
        <v>3398084</v>
      </c>
      <c r="J364" s="2">
        <v>4097264</v>
      </c>
      <c r="K364" t="s">
        <v>35</v>
      </c>
    </row>
    <row r="365" spans="1:11">
      <c r="A365" t="s">
        <v>324</v>
      </c>
      <c r="B365">
        <v>2024</v>
      </c>
      <c r="C365">
        <v>4</v>
      </c>
      <c r="D365" t="s">
        <v>32</v>
      </c>
      <c r="E365" t="s">
        <v>49</v>
      </c>
      <c r="F365" t="s">
        <v>12</v>
      </c>
      <c r="G365" t="s">
        <v>15</v>
      </c>
      <c r="H365" t="s">
        <v>34</v>
      </c>
      <c r="I365" s="2">
        <v>396494</v>
      </c>
      <c r="J365" s="2">
        <v>380027</v>
      </c>
      <c r="K365" t="s">
        <v>35</v>
      </c>
    </row>
    <row r="366" spans="1:11">
      <c r="A366" t="s">
        <v>325</v>
      </c>
      <c r="B366">
        <v>2024</v>
      </c>
      <c r="C366">
        <v>8</v>
      </c>
      <c r="D366" t="s">
        <v>61</v>
      </c>
      <c r="E366" t="s">
        <v>57</v>
      </c>
      <c r="F366" t="s">
        <v>2</v>
      </c>
      <c r="G366" t="s">
        <v>3</v>
      </c>
      <c r="H366" t="s">
        <v>34</v>
      </c>
      <c r="I366" s="2">
        <v>2344092</v>
      </c>
      <c r="J366" s="2">
        <v>2039412</v>
      </c>
      <c r="K366" t="s">
        <v>35</v>
      </c>
    </row>
    <row r="367" spans="1:11">
      <c r="A367" t="s">
        <v>326</v>
      </c>
      <c r="B367">
        <v>2024</v>
      </c>
      <c r="C367">
        <v>12</v>
      </c>
      <c r="D367" t="s">
        <v>61</v>
      </c>
      <c r="E367" t="s">
        <v>49</v>
      </c>
      <c r="F367" t="s">
        <v>17</v>
      </c>
      <c r="G367" t="s">
        <v>19</v>
      </c>
      <c r="H367" t="s">
        <v>34</v>
      </c>
      <c r="I367" s="2">
        <v>891354</v>
      </c>
      <c r="J367" s="2">
        <v>796745</v>
      </c>
      <c r="K367" t="s">
        <v>35</v>
      </c>
    </row>
    <row r="368" spans="1:11">
      <c r="A368" t="s">
        <v>316</v>
      </c>
      <c r="B368">
        <v>2024</v>
      </c>
      <c r="C368">
        <v>11</v>
      </c>
      <c r="D368" t="s">
        <v>37</v>
      </c>
      <c r="E368" t="s">
        <v>49</v>
      </c>
      <c r="F368" t="s">
        <v>2</v>
      </c>
      <c r="G368" t="s">
        <v>3</v>
      </c>
      <c r="H368" t="s">
        <v>34</v>
      </c>
      <c r="I368" s="2">
        <v>1813362</v>
      </c>
      <c r="J368" s="2">
        <v>1567396</v>
      </c>
      <c r="K368" t="s">
        <v>35</v>
      </c>
    </row>
    <row r="369" spans="1:11">
      <c r="A369" t="s">
        <v>260</v>
      </c>
      <c r="B369">
        <v>2024</v>
      </c>
      <c r="C369">
        <v>2</v>
      </c>
      <c r="D369" t="s">
        <v>37</v>
      </c>
      <c r="E369" t="s">
        <v>33</v>
      </c>
      <c r="F369" t="s">
        <v>7</v>
      </c>
      <c r="G369" t="s">
        <v>11</v>
      </c>
      <c r="H369" t="s">
        <v>34</v>
      </c>
      <c r="I369" s="2">
        <v>379936</v>
      </c>
      <c r="J369" s="2">
        <v>377570</v>
      </c>
      <c r="K369" t="s">
        <v>35</v>
      </c>
    </row>
    <row r="370" spans="1:11">
      <c r="A370" t="s">
        <v>141</v>
      </c>
      <c r="B370">
        <v>2024</v>
      </c>
      <c r="C370">
        <v>4</v>
      </c>
      <c r="D370" t="s">
        <v>61</v>
      </c>
      <c r="E370" t="s">
        <v>57</v>
      </c>
      <c r="F370" t="s">
        <v>17</v>
      </c>
      <c r="G370" t="s">
        <v>20</v>
      </c>
      <c r="H370" t="s">
        <v>34</v>
      </c>
      <c r="I370" s="2">
        <v>623421</v>
      </c>
      <c r="J370" s="2">
        <v>749118</v>
      </c>
      <c r="K370" t="s">
        <v>35</v>
      </c>
    </row>
    <row r="371" spans="1:11">
      <c r="A371" t="s">
        <v>327</v>
      </c>
      <c r="B371">
        <v>2024</v>
      </c>
      <c r="C371">
        <v>4</v>
      </c>
      <c r="D371" t="s">
        <v>32</v>
      </c>
      <c r="E371" t="s">
        <v>49</v>
      </c>
      <c r="F371" t="s">
        <v>12</v>
      </c>
      <c r="G371" t="s">
        <v>13</v>
      </c>
      <c r="H371" t="s">
        <v>34</v>
      </c>
      <c r="I371" s="2">
        <v>507918</v>
      </c>
      <c r="J371" s="2">
        <v>547205</v>
      </c>
      <c r="K371" t="s">
        <v>35</v>
      </c>
    </row>
    <row r="372" spans="1:11">
      <c r="A372" t="s">
        <v>245</v>
      </c>
      <c r="B372">
        <v>2024</v>
      </c>
      <c r="C372">
        <v>2</v>
      </c>
      <c r="D372" t="s">
        <v>61</v>
      </c>
      <c r="E372" t="s">
        <v>47</v>
      </c>
      <c r="F372" t="s">
        <v>7</v>
      </c>
      <c r="G372" t="s">
        <v>10</v>
      </c>
      <c r="H372" t="s">
        <v>34</v>
      </c>
      <c r="I372" s="2">
        <v>882265</v>
      </c>
      <c r="J372" s="2">
        <v>1070505</v>
      </c>
      <c r="K372" t="s">
        <v>35</v>
      </c>
    </row>
    <row r="373" spans="1:11">
      <c r="A373" t="s">
        <v>328</v>
      </c>
      <c r="B373">
        <v>2025</v>
      </c>
      <c r="C373">
        <v>7</v>
      </c>
      <c r="D373" t="s">
        <v>32</v>
      </c>
      <c r="E373" t="s">
        <v>38</v>
      </c>
      <c r="F373" t="s">
        <v>2</v>
      </c>
      <c r="G373" t="s">
        <v>3</v>
      </c>
      <c r="H373" t="s">
        <v>34</v>
      </c>
      <c r="I373" s="2">
        <v>1125084</v>
      </c>
      <c r="J373" s="2">
        <v>1266376</v>
      </c>
      <c r="K373" t="s">
        <v>35</v>
      </c>
    </row>
    <row r="374" spans="1:11">
      <c r="A374" t="s">
        <v>329</v>
      </c>
      <c r="B374">
        <v>2024</v>
      </c>
      <c r="C374">
        <v>8</v>
      </c>
      <c r="D374" t="s">
        <v>37</v>
      </c>
      <c r="E374" t="s">
        <v>54</v>
      </c>
      <c r="F374" t="s">
        <v>7</v>
      </c>
      <c r="G374" t="s">
        <v>10</v>
      </c>
      <c r="H374" t="s">
        <v>34</v>
      </c>
      <c r="I374" s="2">
        <v>893518</v>
      </c>
      <c r="J374" s="2">
        <v>798666</v>
      </c>
      <c r="K374" t="s">
        <v>35</v>
      </c>
    </row>
    <row r="375" spans="1:11">
      <c r="A375" t="s">
        <v>234</v>
      </c>
      <c r="B375">
        <v>2025</v>
      </c>
      <c r="C375">
        <v>8</v>
      </c>
      <c r="D375" t="s">
        <v>37</v>
      </c>
      <c r="E375" t="s">
        <v>38</v>
      </c>
      <c r="F375" t="s">
        <v>7</v>
      </c>
      <c r="G375" t="s">
        <v>9</v>
      </c>
      <c r="H375" t="s">
        <v>34</v>
      </c>
      <c r="I375" s="2">
        <v>1109053</v>
      </c>
      <c r="J375" s="2">
        <v>1307070</v>
      </c>
      <c r="K375" t="s">
        <v>35</v>
      </c>
    </row>
    <row r="376" spans="1:11">
      <c r="A376" t="s">
        <v>330</v>
      </c>
      <c r="B376">
        <v>2024</v>
      </c>
      <c r="C376">
        <v>3</v>
      </c>
      <c r="D376" t="s">
        <v>61</v>
      </c>
      <c r="E376" t="s">
        <v>38</v>
      </c>
      <c r="F376" t="s">
        <v>2</v>
      </c>
      <c r="G376" t="s">
        <v>4</v>
      </c>
      <c r="H376" t="s">
        <v>34</v>
      </c>
      <c r="I376" s="2">
        <v>1632745</v>
      </c>
      <c r="J376" s="2">
        <v>1917202</v>
      </c>
      <c r="K376" t="s">
        <v>35</v>
      </c>
    </row>
    <row r="377" spans="1:11">
      <c r="A377" t="s">
        <v>331</v>
      </c>
      <c r="B377">
        <v>2025</v>
      </c>
      <c r="C377">
        <v>4</v>
      </c>
      <c r="D377" t="s">
        <v>32</v>
      </c>
      <c r="E377" t="s">
        <v>57</v>
      </c>
      <c r="F377" t="s">
        <v>12</v>
      </c>
      <c r="G377" t="s">
        <v>16</v>
      </c>
      <c r="H377" t="s">
        <v>34</v>
      </c>
      <c r="I377" s="2">
        <v>342325</v>
      </c>
      <c r="J377" s="2">
        <v>311250</v>
      </c>
      <c r="K377" t="s">
        <v>35</v>
      </c>
    </row>
    <row r="378" spans="1:11">
      <c r="A378" t="s">
        <v>233</v>
      </c>
      <c r="B378">
        <v>2025</v>
      </c>
      <c r="C378">
        <v>6</v>
      </c>
      <c r="D378" t="s">
        <v>32</v>
      </c>
      <c r="E378" t="s">
        <v>54</v>
      </c>
      <c r="F378" t="s">
        <v>12</v>
      </c>
      <c r="G378" t="s">
        <v>14</v>
      </c>
      <c r="H378" t="s">
        <v>34</v>
      </c>
      <c r="I378" s="2">
        <v>480312</v>
      </c>
      <c r="J378" s="2">
        <v>544404</v>
      </c>
      <c r="K378" t="s">
        <v>35</v>
      </c>
    </row>
    <row r="379" spans="1:11">
      <c r="A379" t="s">
        <v>143</v>
      </c>
      <c r="B379">
        <v>2024</v>
      </c>
      <c r="C379">
        <v>3</v>
      </c>
      <c r="D379" t="s">
        <v>37</v>
      </c>
      <c r="E379" t="s">
        <v>49</v>
      </c>
      <c r="F379" t="s">
        <v>2</v>
      </c>
      <c r="G379" t="s">
        <v>6</v>
      </c>
      <c r="H379" t="s">
        <v>34</v>
      </c>
      <c r="I379" s="2">
        <v>2284127</v>
      </c>
      <c r="J379" s="2">
        <v>2123360</v>
      </c>
      <c r="K379" t="s">
        <v>35</v>
      </c>
    </row>
    <row r="380" spans="1:11">
      <c r="A380" t="s">
        <v>322</v>
      </c>
      <c r="B380">
        <v>2024</v>
      </c>
      <c r="C380">
        <v>2</v>
      </c>
      <c r="D380" t="s">
        <v>61</v>
      </c>
      <c r="E380" t="s">
        <v>33</v>
      </c>
      <c r="F380" t="s">
        <v>2</v>
      </c>
      <c r="G380" t="s">
        <v>5</v>
      </c>
      <c r="H380" t="s">
        <v>34</v>
      </c>
      <c r="I380" s="2">
        <v>1580430</v>
      </c>
      <c r="J380" s="2">
        <v>1507291</v>
      </c>
      <c r="K380" t="s">
        <v>35</v>
      </c>
    </row>
    <row r="381" spans="1:11">
      <c r="A381" t="s">
        <v>332</v>
      </c>
      <c r="B381">
        <v>2024</v>
      </c>
      <c r="C381">
        <v>11</v>
      </c>
      <c r="D381" t="s">
        <v>37</v>
      </c>
      <c r="E381" t="s">
        <v>49</v>
      </c>
      <c r="F381" t="s">
        <v>7</v>
      </c>
      <c r="G381" t="s">
        <v>11</v>
      </c>
      <c r="H381" t="s">
        <v>34</v>
      </c>
      <c r="I381" s="2">
        <v>1116464</v>
      </c>
      <c r="J381" s="2">
        <v>1283051</v>
      </c>
      <c r="K381" t="s">
        <v>35</v>
      </c>
    </row>
    <row r="382" spans="1:11">
      <c r="A382" t="s">
        <v>209</v>
      </c>
      <c r="B382">
        <v>2025</v>
      </c>
      <c r="C382">
        <v>8</v>
      </c>
      <c r="D382" t="s">
        <v>37</v>
      </c>
      <c r="E382" t="s">
        <v>38</v>
      </c>
      <c r="F382" t="s">
        <v>12</v>
      </c>
      <c r="G382" t="s">
        <v>14</v>
      </c>
      <c r="H382" t="s">
        <v>34</v>
      </c>
      <c r="I382" s="2">
        <v>866170</v>
      </c>
      <c r="J382" s="2">
        <v>930822</v>
      </c>
      <c r="K382" t="s">
        <v>35</v>
      </c>
    </row>
    <row r="383" spans="1:11">
      <c r="A383" t="s">
        <v>65</v>
      </c>
      <c r="B383">
        <v>2025</v>
      </c>
      <c r="C383">
        <v>5</v>
      </c>
      <c r="D383" t="s">
        <v>37</v>
      </c>
      <c r="E383" t="s">
        <v>33</v>
      </c>
      <c r="F383" t="s">
        <v>17</v>
      </c>
      <c r="G383" t="s">
        <v>20</v>
      </c>
      <c r="H383" t="s">
        <v>34</v>
      </c>
      <c r="I383" s="2">
        <v>878878</v>
      </c>
      <c r="J383" s="2">
        <v>976425</v>
      </c>
      <c r="K383" t="s">
        <v>35</v>
      </c>
    </row>
    <row r="384" spans="1:11">
      <c r="A384" t="s">
        <v>128</v>
      </c>
      <c r="B384">
        <v>2024</v>
      </c>
      <c r="C384">
        <v>12</v>
      </c>
      <c r="D384" t="s">
        <v>44</v>
      </c>
      <c r="E384" t="s">
        <v>42</v>
      </c>
      <c r="F384" t="s">
        <v>2</v>
      </c>
      <c r="G384" t="s">
        <v>5</v>
      </c>
      <c r="H384" t="s">
        <v>34</v>
      </c>
      <c r="I384" s="2">
        <v>3393921</v>
      </c>
      <c r="J384" s="2">
        <v>4077053</v>
      </c>
      <c r="K384" t="s">
        <v>35</v>
      </c>
    </row>
    <row r="385" spans="1:11">
      <c r="A385" t="s">
        <v>197</v>
      </c>
      <c r="B385">
        <v>2025</v>
      </c>
      <c r="C385">
        <v>5</v>
      </c>
      <c r="D385" t="s">
        <v>44</v>
      </c>
      <c r="E385" t="s">
        <v>33</v>
      </c>
      <c r="F385" t="s">
        <v>12</v>
      </c>
      <c r="G385" t="s">
        <v>16</v>
      </c>
      <c r="H385" t="s">
        <v>34</v>
      </c>
      <c r="I385" s="2">
        <v>821897</v>
      </c>
      <c r="J385" s="2">
        <v>725932</v>
      </c>
      <c r="K385" t="s">
        <v>35</v>
      </c>
    </row>
    <row r="386" spans="1:11">
      <c r="A386" t="s">
        <v>110</v>
      </c>
      <c r="B386">
        <v>2025</v>
      </c>
      <c r="C386">
        <v>2</v>
      </c>
      <c r="D386" t="s">
        <v>44</v>
      </c>
      <c r="E386" t="s">
        <v>57</v>
      </c>
      <c r="F386" t="s">
        <v>12</v>
      </c>
      <c r="G386" t="s">
        <v>15</v>
      </c>
      <c r="H386" t="s">
        <v>34</v>
      </c>
      <c r="I386" s="2">
        <v>446386</v>
      </c>
      <c r="J386" s="2">
        <v>452179</v>
      </c>
      <c r="K386" t="s">
        <v>35</v>
      </c>
    </row>
    <row r="387" spans="1:11">
      <c r="A387" t="s">
        <v>333</v>
      </c>
      <c r="B387">
        <v>2025</v>
      </c>
      <c r="C387">
        <v>7</v>
      </c>
      <c r="D387" t="s">
        <v>32</v>
      </c>
      <c r="E387" t="s">
        <v>38</v>
      </c>
      <c r="F387" t="s">
        <v>7</v>
      </c>
      <c r="G387" t="s">
        <v>8</v>
      </c>
      <c r="H387" t="s">
        <v>34</v>
      </c>
      <c r="I387" s="2">
        <v>591658</v>
      </c>
      <c r="J387" s="2">
        <v>581637</v>
      </c>
      <c r="K387" t="s">
        <v>35</v>
      </c>
    </row>
    <row r="388" spans="1:11">
      <c r="A388" t="s">
        <v>300</v>
      </c>
      <c r="B388">
        <v>2024</v>
      </c>
      <c r="C388">
        <v>6</v>
      </c>
      <c r="D388" t="s">
        <v>61</v>
      </c>
      <c r="E388" t="s">
        <v>54</v>
      </c>
      <c r="F388" t="s">
        <v>7</v>
      </c>
      <c r="G388" t="s">
        <v>10</v>
      </c>
      <c r="H388" t="s">
        <v>34</v>
      </c>
      <c r="I388" s="2">
        <v>748268</v>
      </c>
      <c r="J388" s="2">
        <v>922100</v>
      </c>
      <c r="K388" t="s">
        <v>35</v>
      </c>
    </row>
    <row r="389" spans="1:11">
      <c r="A389" t="s">
        <v>334</v>
      </c>
      <c r="B389">
        <v>2025</v>
      </c>
      <c r="C389">
        <v>6</v>
      </c>
      <c r="D389" t="s">
        <v>32</v>
      </c>
      <c r="E389" t="s">
        <v>54</v>
      </c>
      <c r="F389" t="s">
        <v>17</v>
      </c>
      <c r="G389" t="s">
        <v>18</v>
      </c>
      <c r="H389" t="s">
        <v>34</v>
      </c>
      <c r="I389" s="2">
        <v>915634</v>
      </c>
      <c r="J389" s="2">
        <v>944777</v>
      </c>
      <c r="K389" t="s">
        <v>35</v>
      </c>
    </row>
    <row r="390" spans="1:11">
      <c r="A390" t="s">
        <v>231</v>
      </c>
      <c r="B390">
        <v>2024</v>
      </c>
      <c r="C390">
        <v>9</v>
      </c>
      <c r="D390" t="s">
        <v>61</v>
      </c>
      <c r="E390" t="s">
        <v>38</v>
      </c>
      <c r="F390" t="s">
        <v>17</v>
      </c>
      <c r="G390" t="s">
        <v>19</v>
      </c>
      <c r="H390" t="s">
        <v>34</v>
      </c>
      <c r="I390" s="2">
        <v>559179</v>
      </c>
      <c r="J390" s="2">
        <v>590330</v>
      </c>
      <c r="K390" t="s">
        <v>35</v>
      </c>
    </row>
    <row r="391" spans="1:11">
      <c r="A391" t="s">
        <v>124</v>
      </c>
      <c r="B391">
        <v>2024</v>
      </c>
      <c r="C391">
        <v>12</v>
      </c>
      <c r="D391" t="s">
        <v>44</v>
      </c>
      <c r="E391" t="s">
        <v>42</v>
      </c>
      <c r="F391" t="s">
        <v>12</v>
      </c>
      <c r="G391" t="s">
        <v>15</v>
      </c>
      <c r="H391" t="s">
        <v>34</v>
      </c>
      <c r="I391" s="2">
        <v>740739</v>
      </c>
      <c r="J391" s="2">
        <v>869235</v>
      </c>
      <c r="K391" t="s">
        <v>35</v>
      </c>
    </row>
    <row r="392" spans="1:11">
      <c r="A392" t="s">
        <v>335</v>
      </c>
      <c r="B392">
        <v>2024</v>
      </c>
      <c r="C392">
        <v>3</v>
      </c>
      <c r="D392" t="s">
        <v>44</v>
      </c>
      <c r="E392" t="s">
        <v>49</v>
      </c>
      <c r="F392" t="s">
        <v>12</v>
      </c>
      <c r="G392" t="s">
        <v>13</v>
      </c>
      <c r="H392" t="s">
        <v>34</v>
      </c>
      <c r="I392" s="2">
        <v>374837</v>
      </c>
      <c r="J392" s="2">
        <v>385742</v>
      </c>
      <c r="K392" t="s">
        <v>35</v>
      </c>
    </row>
    <row r="393" spans="1:11">
      <c r="A393" t="s">
        <v>336</v>
      </c>
      <c r="B393">
        <v>2025</v>
      </c>
      <c r="C393">
        <v>6</v>
      </c>
      <c r="D393" t="s">
        <v>32</v>
      </c>
      <c r="E393" t="s">
        <v>49</v>
      </c>
      <c r="F393" t="s">
        <v>2</v>
      </c>
      <c r="G393" t="s">
        <v>5</v>
      </c>
      <c r="H393" t="s">
        <v>34</v>
      </c>
      <c r="I393" s="2">
        <v>2923632</v>
      </c>
      <c r="J393" s="2">
        <v>2654103</v>
      </c>
      <c r="K393" t="s">
        <v>35</v>
      </c>
    </row>
    <row r="394" spans="1:11">
      <c r="A394" t="s">
        <v>179</v>
      </c>
      <c r="B394">
        <v>2025</v>
      </c>
      <c r="C394">
        <v>8</v>
      </c>
      <c r="D394" t="s">
        <v>37</v>
      </c>
      <c r="E394" t="s">
        <v>33</v>
      </c>
      <c r="F394" t="s">
        <v>7</v>
      </c>
      <c r="G394" t="s">
        <v>10</v>
      </c>
      <c r="H394" t="s">
        <v>34</v>
      </c>
      <c r="I394" s="2">
        <v>726378</v>
      </c>
      <c r="J394" s="2">
        <v>739656</v>
      </c>
      <c r="K394" t="s">
        <v>35</v>
      </c>
    </row>
    <row r="395" spans="1:11">
      <c r="A395" t="s">
        <v>337</v>
      </c>
      <c r="B395">
        <v>2025</v>
      </c>
      <c r="C395">
        <v>2</v>
      </c>
      <c r="D395" t="s">
        <v>37</v>
      </c>
      <c r="E395" t="s">
        <v>33</v>
      </c>
      <c r="F395" t="s">
        <v>17</v>
      </c>
      <c r="G395" t="s">
        <v>20</v>
      </c>
      <c r="H395" t="s">
        <v>34</v>
      </c>
      <c r="I395" s="2">
        <v>1439687</v>
      </c>
      <c r="J395" s="2">
        <v>1699334</v>
      </c>
      <c r="K395" t="s">
        <v>35</v>
      </c>
    </row>
    <row r="396" spans="1:11">
      <c r="A396" t="s">
        <v>338</v>
      </c>
      <c r="B396">
        <v>2025</v>
      </c>
      <c r="C396">
        <v>6</v>
      </c>
      <c r="D396" t="s">
        <v>61</v>
      </c>
      <c r="E396" t="s">
        <v>54</v>
      </c>
      <c r="F396" t="s">
        <v>7</v>
      </c>
      <c r="G396" t="s">
        <v>8</v>
      </c>
      <c r="H396" t="s">
        <v>34</v>
      </c>
      <c r="I396" s="2">
        <v>747554</v>
      </c>
      <c r="J396" s="2">
        <v>839176</v>
      </c>
      <c r="K396" t="s">
        <v>35</v>
      </c>
    </row>
    <row r="397" spans="1:11">
      <c r="A397" t="s">
        <v>339</v>
      </c>
      <c r="B397">
        <v>2024</v>
      </c>
      <c r="C397">
        <v>2</v>
      </c>
      <c r="D397" t="s">
        <v>61</v>
      </c>
      <c r="E397" t="s">
        <v>33</v>
      </c>
      <c r="F397" t="s">
        <v>12</v>
      </c>
      <c r="G397" t="s">
        <v>14</v>
      </c>
      <c r="H397" t="s">
        <v>34</v>
      </c>
      <c r="I397" s="2">
        <v>747794</v>
      </c>
      <c r="J397" s="2">
        <v>821291</v>
      </c>
      <c r="K397" t="s">
        <v>35</v>
      </c>
    </row>
    <row r="398" spans="1:11">
      <c r="A398" t="s">
        <v>340</v>
      </c>
      <c r="B398">
        <v>2025</v>
      </c>
      <c r="C398">
        <v>3</v>
      </c>
      <c r="D398" t="s">
        <v>44</v>
      </c>
      <c r="E398" t="s">
        <v>38</v>
      </c>
      <c r="F398" t="s">
        <v>12</v>
      </c>
      <c r="G398" t="s">
        <v>15</v>
      </c>
      <c r="H398" t="s">
        <v>34</v>
      </c>
      <c r="I398" s="2">
        <v>654243</v>
      </c>
      <c r="J398" s="2">
        <v>625940</v>
      </c>
      <c r="K398" t="s">
        <v>35</v>
      </c>
    </row>
    <row r="399" spans="1:11">
      <c r="A399" t="s">
        <v>341</v>
      </c>
      <c r="B399">
        <v>2024</v>
      </c>
      <c r="C399">
        <v>7</v>
      </c>
      <c r="D399" t="s">
        <v>44</v>
      </c>
      <c r="E399" t="s">
        <v>33</v>
      </c>
      <c r="F399" t="s">
        <v>7</v>
      </c>
      <c r="G399" t="s">
        <v>10</v>
      </c>
      <c r="H399" t="s">
        <v>34</v>
      </c>
      <c r="I399" s="2">
        <v>551348</v>
      </c>
      <c r="J399" s="2">
        <v>614501</v>
      </c>
      <c r="K399" t="s">
        <v>35</v>
      </c>
    </row>
    <row r="400" spans="1:11">
      <c r="A400" t="s">
        <v>342</v>
      </c>
      <c r="B400">
        <v>2025</v>
      </c>
      <c r="C400">
        <v>2</v>
      </c>
      <c r="D400" t="s">
        <v>37</v>
      </c>
      <c r="E400" t="s">
        <v>42</v>
      </c>
      <c r="F400" t="s">
        <v>17</v>
      </c>
      <c r="G400" t="s">
        <v>20</v>
      </c>
      <c r="H400" t="s">
        <v>34</v>
      </c>
      <c r="I400" s="2">
        <v>653956</v>
      </c>
      <c r="J400" s="2">
        <v>623802</v>
      </c>
      <c r="K400" t="s">
        <v>35</v>
      </c>
    </row>
    <row r="401" spans="1:11">
      <c r="A401" t="s">
        <v>343</v>
      </c>
      <c r="B401">
        <v>2024</v>
      </c>
      <c r="C401">
        <v>1</v>
      </c>
      <c r="D401" t="s">
        <v>37</v>
      </c>
      <c r="E401" t="s">
        <v>42</v>
      </c>
      <c r="F401" t="s">
        <v>12</v>
      </c>
      <c r="G401" t="s">
        <v>15</v>
      </c>
      <c r="H401" t="s">
        <v>34</v>
      </c>
      <c r="I401" s="2">
        <v>323261</v>
      </c>
      <c r="J401" s="2">
        <v>372233</v>
      </c>
      <c r="K401" t="s">
        <v>35</v>
      </c>
    </row>
    <row r="402" spans="1:11">
      <c r="A402" t="s">
        <v>344</v>
      </c>
      <c r="B402">
        <v>2025</v>
      </c>
      <c r="C402">
        <v>2</v>
      </c>
      <c r="D402" t="s">
        <v>37</v>
      </c>
      <c r="E402" t="s">
        <v>42</v>
      </c>
      <c r="F402" t="s">
        <v>7</v>
      </c>
      <c r="G402" t="s">
        <v>9</v>
      </c>
      <c r="H402" t="s">
        <v>34</v>
      </c>
      <c r="I402" s="2">
        <v>723450</v>
      </c>
      <c r="J402" s="2">
        <v>730678</v>
      </c>
      <c r="K402" t="s">
        <v>35</v>
      </c>
    </row>
    <row r="403" spans="1:11">
      <c r="A403" t="s">
        <v>345</v>
      </c>
      <c r="B403">
        <v>2025</v>
      </c>
      <c r="C403">
        <v>5</v>
      </c>
      <c r="D403" t="s">
        <v>61</v>
      </c>
      <c r="E403" t="s">
        <v>47</v>
      </c>
      <c r="F403" t="s">
        <v>7</v>
      </c>
      <c r="G403" t="s">
        <v>9</v>
      </c>
      <c r="H403" t="s">
        <v>34</v>
      </c>
      <c r="I403" s="2">
        <v>1001927</v>
      </c>
      <c r="J403" s="2">
        <v>937023</v>
      </c>
      <c r="K403" t="s">
        <v>35</v>
      </c>
    </row>
    <row r="404" spans="1:11">
      <c r="A404" t="s">
        <v>346</v>
      </c>
      <c r="B404">
        <v>2024</v>
      </c>
      <c r="C404">
        <v>3</v>
      </c>
      <c r="D404" t="s">
        <v>44</v>
      </c>
      <c r="E404" t="s">
        <v>38</v>
      </c>
      <c r="F404" t="s">
        <v>2</v>
      </c>
      <c r="G404" t="s">
        <v>4</v>
      </c>
      <c r="H404" t="s">
        <v>34</v>
      </c>
      <c r="I404" s="2">
        <v>2714260</v>
      </c>
      <c r="J404" s="2">
        <v>3159625</v>
      </c>
      <c r="K404" t="s">
        <v>35</v>
      </c>
    </row>
    <row r="405" spans="1:11">
      <c r="A405" t="s">
        <v>130</v>
      </c>
      <c r="B405">
        <v>2024</v>
      </c>
      <c r="C405">
        <v>5</v>
      </c>
      <c r="D405" t="s">
        <v>32</v>
      </c>
      <c r="E405" t="s">
        <v>40</v>
      </c>
      <c r="F405" t="s">
        <v>7</v>
      </c>
      <c r="G405" t="s">
        <v>8</v>
      </c>
      <c r="H405" t="s">
        <v>34</v>
      </c>
      <c r="I405" s="2">
        <v>335097</v>
      </c>
      <c r="J405" s="2">
        <v>302428</v>
      </c>
      <c r="K405" t="s">
        <v>35</v>
      </c>
    </row>
    <row r="406" spans="1:11">
      <c r="A406" t="s">
        <v>347</v>
      </c>
      <c r="B406">
        <v>2025</v>
      </c>
      <c r="C406">
        <v>1</v>
      </c>
      <c r="D406" t="s">
        <v>61</v>
      </c>
      <c r="E406" t="s">
        <v>38</v>
      </c>
      <c r="F406" t="s">
        <v>12</v>
      </c>
      <c r="G406" t="s">
        <v>14</v>
      </c>
      <c r="H406" t="s">
        <v>34</v>
      </c>
      <c r="I406" s="2">
        <v>348398</v>
      </c>
      <c r="J406" s="2">
        <v>390346</v>
      </c>
      <c r="K406" t="s">
        <v>35</v>
      </c>
    </row>
    <row r="407" spans="1:11">
      <c r="A407" t="s">
        <v>348</v>
      </c>
      <c r="B407">
        <v>2024</v>
      </c>
      <c r="C407">
        <v>3</v>
      </c>
      <c r="D407" t="s">
        <v>61</v>
      </c>
      <c r="E407" t="s">
        <v>57</v>
      </c>
      <c r="F407" t="s">
        <v>2</v>
      </c>
      <c r="G407" t="s">
        <v>3</v>
      </c>
      <c r="H407" t="s">
        <v>34</v>
      </c>
      <c r="I407" s="2">
        <v>2263744</v>
      </c>
      <c r="J407" s="2">
        <v>2493958</v>
      </c>
      <c r="K407" t="s">
        <v>35</v>
      </c>
    </row>
    <row r="408" spans="1:11">
      <c r="A408" t="s">
        <v>349</v>
      </c>
      <c r="B408">
        <v>2024</v>
      </c>
      <c r="C408">
        <v>5</v>
      </c>
      <c r="D408" t="s">
        <v>44</v>
      </c>
      <c r="E408" t="s">
        <v>42</v>
      </c>
      <c r="F408" t="s">
        <v>2</v>
      </c>
      <c r="G408" t="s">
        <v>6</v>
      </c>
      <c r="H408" t="s">
        <v>34</v>
      </c>
      <c r="I408" s="2">
        <v>1035330</v>
      </c>
      <c r="J408" s="2">
        <v>925811</v>
      </c>
      <c r="K408" t="s">
        <v>35</v>
      </c>
    </row>
    <row r="409" spans="1:11">
      <c r="A409" t="s">
        <v>298</v>
      </c>
      <c r="B409">
        <v>2024</v>
      </c>
      <c r="C409">
        <v>8</v>
      </c>
      <c r="D409" t="s">
        <v>61</v>
      </c>
      <c r="E409" t="s">
        <v>47</v>
      </c>
      <c r="F409" t="s">
        <v>12</v>
      </c>
      <c r="G409" t="s">
        <v>14</v>
      </c>
      <c r="H409" t="s">
        <v>34</v>
      </c>
      <c r="I409" s="2">
        <v>469134</v>
      </c>
      <c r="J409" s="2">
        <v>556281</v>
      </c>
      <c r="K409" t="s">
        <v>35</v>
      </c>
    </row>
    <row r="410" spans="1:11">
      <c r="A410" t="s">
        <v>350</v>
      </c>
      <c r="B410">
        <v>2025</v>
      </c>
      <c r="C410">
        <v>8</v>
      </c>
      <c r="D410" t="s">
        <v>37</v>
      </c>
      <c r="E410" t="s">
        <v>40</v>
      </c>
      <c r="F410" t="s">
        <v>7</v>
      </c>
      <c r="G410" t="s">
        <v>8</v>
      </c>
      <c r="H410" t="s">
        <v>34</v>
      </c>
      <c r="I410" s="2">
        <v>893403</v>
      </c>
      <c r="J410" s="2">
        <v>1100500</v>
      </c>
      <c r="K410" t="s">
        <v>35</v>
      </c>
    </row>
    <row r="411" spans="1:11">
      <c r="A411" t="s">
        <v>351</v>
      </c>
      <c r="B411">
        <v>2024</v>
      </c>
      <c r="C411">
        <v>10</v>
      </c>
      <c r="D411" t="s">
        <v>37</v>
      </c>
      <c r="E411" t="s">
        <v>38</v>
      </c>
      <c r="F411" t="s">
        <v>17</v>
      </c>
      <c r="G411" t="s">
        <v>21</v>
      </c>
      <c r="H411" t="s">
        <v>34</v>
      </c>
      <c r="I411" s="2">
        <v>1178774</v>
      </c>
      <c r="J411" s="2">
        <v>1455239</v>
      </c>
      <c r="K411" t="s">
        <v>35</v>
      </c>
    </row>
    <row r="412" spans="1:11">
      <c r="A412" t="s">
        <v>288</v>
      </c>
      <c r="B412">
        <v>2024</v>
      </c>
      <c r="C412">
        <v>12</v>
      </c>
      <c r="D412" t="s">
        <v>61</v>
      </c>
      <c r="E412" t="s">
        <v>38</v>
      </c>
      <c r="F412" t="s">
        <v>17</v>
      </c>
      <c r="G412" t="s">
        <v>19</v>
      </c>
      <c r="H412" t="s">
        <v>34</v>
      </c>
      <c r="I412" s="2">
        <v>1556498</v>
      </c>
      <c r="J412" s="2">
        <v>1441775</v>
      </c>
      <c r="K412" t="s">
        <v>35</v>
      </c>
    </row>
    <row r="413" spans="1:11">
      <c r="A413" t="s">
        <v>315</v>
      </c>
      <c r="B413">
        <v>2024</v>
      </c>
      <c r="C413">
        <v>7</v>
      </c>
      <c r="D413" t="s">
        <v>37</v>
      </c>
      <c r="E413" t="s">
        <v>33</v>
      </c>
      <c r="F413" t="s">
        <v>7</v>
      </c>
      <c r="G413" t="s">
        <v>10</v>
      </c>
      <c r="H413" t="s">
        <v>34</v>
      </c>
      <c r="I413" s="2">
        <v>456195</v>
      </c>
      <c r="J413" s="2">
        <v>467803</v>
      </c>
      <c r="K413" t="s">
        <v>35</v>
      </c>
    </row>
    <row r="414" spans="1:11">
      <c r="A414" t="s">
        <v>352</v>
      </c>
      <c r="B414">
        <v>2024</v>
      </c>
      <c r="C414">
        <v>7</v>
      </c>
      <c r="D414" t="s">
        <v>32</v>
      </c>
      <c r="E414" t="s">
        <v>42</v>
      </c>
      <c r="F414" t="s">
        <v>7</v>
      </c>
      <c r="G414" t="s">
        <v>10</v>
      </c>
      <c r="H414" t="s">
        <v>34</v>
      </c>
      <c r="I414" s="2">
        <v>1290304</v>
      </c>
      <c r="J414" s="2">
        <v>1129134</v>
      </c>
      <c r="K414" t="s">
        <v>35</v>
      </c>
    </row>
    <row r="415" spans="1:11">
      <c r="A415" t="s">
        <v>43</v>
      </c>
      <c r="B415">
        <v>2024</v>
      </c>
      <c r="C415">
        <v>7</v>
      </c>
      <c r="D415" t="s">
        <v>44</v>
      </c>
      <c r="E415" t="s">
        <v>57</v>
      </c>
      <c r="F415" t="s">
        <v>12</v>
      </c>
      <c r="G415" t="s">
        <v>15</v>
      </c>
      <c r="H415" t="s">
        <v>34</v>
      </c>
      <c r="I415" s="2">
        <v>581012</v>
      </c>
      <c r="J415" s="2">
        <v>564917</v>
      </c>
      <c r="K415" t="s">
        <v>35</v>
      </c>
    </row>
    <row r="416" spans="1:11">
      <c r="A416" t="s">
        <v>353</v>
      </c>
      <c r="B416">
        <v>2024</v>
      </c>
      <c r="C416">
        <v>2</v>
      </c>
      <c r="D416" t="s">
        <v>32</v>
      </c>
      <c r="E416" t="s">
        <v>47</v>
      </c>
      <c r="F416" t="s">
        <v>17</v>
      </c>
      <c r="G416" t="s">
        <v>18</v>
      </c>
      <c r="H416" t="s">
        <v>34</v>
      </c>
      <c r="I416" s="2">
        <v>623765</v>
      </c>
      <c r="J416" s="2">
        <v>744307</v>
      </c>
      <c r="K416" t="s">
        <v>35</v>
      </c>
    </row>
    <row r="417" spans="1:11">
      <c r="A417" t="s">
        <v>354</v>
      </c>
      <c r="B417">
        <v>2025</v>
      </c>
      <c r="C417">
        <v>1</v>
      </c>
      <c r="D417" t="s">
        <v>44</v>
      </c>
      <c r="E417" t="s">
        <v>49</v>
      </c>
      <c r="F417" t="s">
        <v>2</v>
      </c>
      <c r="G417" t="s">
        <v>5</v>
      </c>
      <c r="H417" t="s">
        <v>34</v>
      </c>
      <c r="I417" s="2">
        <v>2235991</v>
      </c>
      <c r="J417" s="2">
        <v>2373103</v>
      </c>
      <c r="K417" t="s">
        <v>35</v>
      </c>
    </row>
    <row r="418" spans="1:11">
      <c r="A418" t="s">
        <v>272</v>
      </c>
      <c r="B418">
        <v>2024</v>
      </c>
      <c r="C418">
        <v>9</v>
      </c>
      <c r="D418" t="s">
        <v>44</v>
      </c>
      <c r="E418" t="s">
        <v>40</v>
      </c>
      <c r="F418" t="s">
        <v>12</v>
      </c>
      <c r="G418" t="s">
        <v>15</v>
      </c>
      <c r="H418" t="s">
        <v>34</v>
      </c>
      <c r="I418" s="2">
        <v>541830</v>
      </c>
      <c r="J418" s="2">
        <v>555212</v>
      </c>
      <c r="K418" t="s">
        <v>35</v>
      </c>
    </row>
    <row r="419" spans="1:11">
      <c r="A419" t="s">
        <v>347</v>
      </c>
      <c r="B419">
        <v>2025</v>
      </c>
      <c r="C419">
        <v>1</v>
      </c>
      <c r="D419" t="s">
        <v>32</v>
      </c>
      <c r="E419" t="s">
        <v>33</v>
      </c>
      <c r="F419" t="s">
        <v>7</v>
      </c>
      <c r="G419" t="s">
        <v>9</v>
      </c>
      <c r="H419" t="s">
        <v>34</v>
      </c>
      <c r="I419" s="2">
        <v>416527</v>
      </c>
      <c r="J419" s="2">
        <v>358646</v>
      </c>
      <c r="K419" t="s">
        <v>35</v>
      </c>
    </row>
    <row r="420" spans="1:11">
      <c r="A420" t="s">
        <v>355</v>
      </c>
      <c r="B420">
        <v>2024</v>
      </c>
      <c r="C420">
        <v>3</v>
      </c>
      <c r="D420" t="s">
        <v>44</v>
      </c>
      <c r="E420" t="s">
        <v>57</v>
      </c>
      <c r="F420" t="s">
        <v>7</v>
      </c>
      <c r="G420" t="s">
        <v>8</v>
      </c>
      <c r="H420" t="s">
        <v>34</v>
      </c>
      <c r="I420" s="2">
        <v>654890</v>
      </c>
      <c r="J420" s="2">
        <v>683581</v>
      </c>
      <c r="K420" t="s">
        <v>35</v>
      </c>
    </row>
    <row r="421" spans="1:11">
      <c r="A421" t="s">
        <v>43</v>
      </c>
      <c r="B421">
        <v>2024</v>
      </c>
      <c r="C421">
        <v>7</v>
      </c>
      <c r="D421" t="s">
        <v>37</v>
      </c>
      <c r="E421" t="s">
        <v>40</v>
      </c>
      <c r="F421" t="s">
        <v>7</v>
      </c>
      <c r="G421" t="s">
        <v>10</v>
      </c>
      <c r="H421" t="s">
        <v>34</v>
      </c>
      <c r="I421" s="2">
        <v>490884</v>
      </c>
      <c r="J421" s="2">
        <v>602770</v>
      </c>
      <c r="K421" t="s">
        <v>35</v>
      </c>
    </row>
    <row r="422" spans="1:11">
      <c r="A422" t="s">
        <v>253</v>
      </c>
      <c r="B422">
        <v>2025</v>
      </c>
      <c r="C422">
        <v>3</v>
      </c>
      <c r="D422" t="s">
        <v>44</v>
      </c>
      <c r="E422" t="s">
        <v>49</v>
      </c>
      <c r="F422" t="s">
        <v>2</v>
      </c>
      <c r="G422" t="s">
        <v>3</v>
      </c>
      <c r="H422" t="s">
        <v>34</v>
      </c>
      <c r="I422" s="2">
        <v>2874085</v>
      </c>
      <c r="J422" s="2">
        <v>3267062</v>
      </c>
      <c r="K422" t="s">
        <v>35</v>
      </c>
    </row>
    <row r="423" spans="1:11">
      <c r="A423" t="s">
        <v>187</v>
      </c>
      <c r="B423">
        <v>2025</v>
      </c>
      <c r="C423">
        <v>4</v>
      </c>
      <c r="D423" t="s">
        <v>44</v>
      </c>
      <c r="E423" t="s">
        <v>54</v>
      </c>
      <c r="F423" t="s">
        <v>2</v>
      </c>
      <c r="G423" t="s">
        <v>6</v>
      </c>
      <c r="H423" t="s">
        <v>34</v>
      </c>
      <c r="I423" s="2">
        <v>2500941</v>
      </c>
      <c r="J423" s="2">
        <v>2130701</v>
      </c>
      <c r="K423" t="s">
        <v>35</v>
      </c>
    </row>
    <row r="424" spans="1:11">
      <c r="A424" t="s">
        <v>39</v>
      </c>
      <c r="B424">
        <v>2025</v>
      </c>
      <c r="C424">
        <v>8</v>
      </c>
      <c r="D424" t="s">
        <v>32</v>
      </c>
      <c r="E424" t="s">
        <v>57</v>
      </c>
      <c r="F424" t="s">
        <v>7</v>
      </c>
      <c r="G424" t="s">
        <v>8</v>
      </c>
      <c r="H424" t="s">
        <v>34</v>
      </c>
      <c r="I424" s="2">
        <v>361189</v>
      </c>
      <c r="J424" s="2">
        <v>314043</v>
      </c>
      <c r="K424" t="s">
        <v>35</v>
      </c>
    </row>
    <row r="425" spans="1:11">
      <c r="A425" t="s">
        <v>77</v>
      </c>
      <c r="B425">
        <v>2024</v>
      </c>
      <c r="C425">
        <v>9</v>
      </c>
      <c r="D425" t="s">
        <v>32</v>
      </c>
      <c r="E425" t="s">
        <v>57</v>
      </c>
      <c r="F425" t="s">
        <v>17</v>
      </c>
      <c r="G425" t="s">
        <v>20</v>
      </c>
      <c r="H425" t="s">
        <v>34</v>
      </c>
      <c r="I425" s="2">
        <v>438214</v>
      </c>
      <c r="J425" s="2">
        <v>456416</v>
      </c>
      <c r="K425" t="s">
        <v>35</v>
      </c>
    </row>
    <row r="426" spans="1:11">
      <c r="A426" t="s">
        <v>356</v>
      </c>
      <c r="B426">
        <v>2024</v>
      </c>
      <c r="C426">
        <v>4</v>
      </c>
      <c r="D426" t="s">
        <v>37</v>
      </c>
      <c r="E426" t="s">
        <v>54</v>
      </c>
      <c r="F426" t="s">
        <v>7</v>
      </c>
      <c r="G426" t="s">
        <v>9</v>
      </c>
      <c r="H426" t="s">
        <v>34</v>
      </c>
      <c r="I426" s="2">
        <v>410934</v>
      </c>
      <c r="J426" s="2">
        <v>499917</v>
      </c>
      <c r="K426" t="s">
        <v>35</v>
      </c>
    </row>
    <row r="427" spans="1:11">
      <c r="A427" t="s">
        <v>158</v>
      </c>
      <c r="B427">
        <v>2024</v>
      </c>
      <c r="C427">
        <v>1</v>
      </c>
      <c r="D427" t="s">
        <v>37</v>
      </c>
      <c r="E427" t="s">
        <v>57</v>
      </c>
      <c r="F427" t="s">
        <v>2</v>
      </c>
      <c r="G427" t="s">
        <v>3</v>
      </c>
      <c r="H427" t="s">
        <v>34</v>
      </c>
      <c r="I427" s="2">
        <v>1127488</v>
      </c>
      <c r="J427" s="2">
        <v>1164506</v>
      </c>
      <c r="K427" t="s">
        <v>35</v>
      </c>
    </row>
    <row r="428" spans="1:11">
      <c r="A428" t="s">
        <v>357</v>
      </c>
      <c r="B428">
        <v>2024</v>
      </c>
      <c r="C428">
        <v>1</v>
      </c>
      <c r="D428" t="s">
        <v>32</v>
      </c>
      <c r="E428" t="s">
        <v>57</v>
      </c>
      <c r="F428" t="s">
        <v>7</v>
      </c>
      <c r="G428" t="s">
        <v>11</v>
      </c>
      <c r="H428" t="s">
        <v>34</v>
      </c>
      <c r="I428" s="2">
        <v>428087</v>
      </c>
      <c r="J428" s="2">
        <v>532250</v>
      </c>
      <c r="K428" t="s">
        <v>35</v>
      </c>
    </row>
    <row r="429" spans="1:11">
      <c r="A429" t="s">
        <v>355</v>
      </c>
      <c r="B429">
        <v>2024</v>
      </c>
      <c r="C429">
        <v>3</v>
      </c>
      <c r="D429" t="s">
        <v>61</v>
      </c>
      <c r="E429" t="s">
        <v>38</v>
      </c>
      <c r="F429" t="s">
        <v>2</v>
      </c>
      <c r="G429" t="s">
        <v>4</v>
      </c>
      <c r="H429" t="s">
        <v>34</v>
      </c>
      <c r="I429" s="2">
        <v>1325371</v>
      </c>
      <c r="J429" s="2">
        <v>1287053</v>
      </c>
      <c r="K429" t="s">
        <v>35</v>
      </c>
    </row>
    <row r="430" spans="1:11">
      <c r="A430" t="s">
        <v>311</v>
      </c>
      <c r="B430">
        <v>2024</v>
      </c>
      <c r="C430">
        <v>10</v>
      </c>
      <c r="D430" t="s">
        <v>32</v>
      </c>
      <c r="E430" t="s">
        <v>49</v>
      </c>
      <c r="F430" t="s">
        <v>12</v>
      </c>
      <c r="G430" t="s">
        <v>14</v>
      </c>
      <c r="H430" t="s">
        <v>34</v>
      </c>
      <c r="I430" s="2">
        <v>328638</v>
      </c>
      <c r="J430" s="2">
        <v>294284</v>
      </c>
      <c r="K430" t="s">
        <v>35</v>
      </c>
    </row>
    <row r="431" spans="1:11">
      <c r="A431" t="s">
        <v>36</v>
      </c>
      <c r="B431">
        <v>2024</v>
      </c>
      <c r="C431">
        <v>8</v>
      </c>
      <c r="D431" t="s">
        <v>44</v>
      </c>
      <c r="E431" t="s">
        <v>49</v>
      </c>
      <c r="F431" t="s">
        <v>17</v>
      </c>
      <c r="G431" t="s">
        <v>19</v>
      </c>
      <c r="H431" t="s">
        <v>34</v>
      </c>
      <c r="I431" s="2">
        <v>464217</v>
      </c>
      <c r="J431" s="2">
        <v>519017</v>
      </c>
      <c r="K431" t="s">
        <v>35</v>
      </c>
    </row>
    <row r="432" spans="1:11">
      <c r="A432" t="s">
        <v>358</v>
      </c>
      <c r="B432">
        <v>2024</v>
      </c>
      <c r="C432">
        <v>5</v>
      </c>
      <c r="D432" t="s">
        <v>44</v>
      </c>
      <c r="E432" t="s">
        <v>57</v>
      </c>
      <c r="F432" t="s">
        <v>7</v>
      </c>
      <c r="G432" t="s">
        <v>10</v>
      </c>
      <c r="H432" t="s">
        <v>34</v>
      </c>
      <c r="I432" s="2">
        <v>567871</v>
      </c>
      <c r="J432" s="2">
        <v>661612</v>
      </c>
      <c r="K432" t="s">
        <v>35</v>
      </c>
    </row>
    <row r="433" spans="1:11">
      <c r="A433" t="s">
        <v>359</v>
      </c>
      <c r="B433">
        <v>2024</v>
      </c>
      <c r="C433">
        <v>12</v>
      </c>
      <c r="D433" t="s">
        <v>37</v>
      </c>
      <c r="E433" t="s">
        <v>47</v>
      </c>
      <c r="F433" t="s">
        <v>17</v>
      </c>
      <c r="G433" t="s">
        <v>18</v>
      </c>
      <c r="H433" t="s">
        <v>34</v>
      </c>
      <c r="I433" s="2">
        <v>1601501</v>
      </c>
      <c r="J433" s="2">
        <v>1849625</v>
      </c>
      <c r="K433" t="s">
        <v>35</v>
      </c>
    </row>
    <row r="434" spans="1:11">
      <c r="A434" t="s">
        <v>360</v>
      </c>
      <c r="B434">
        <v>2024</v>
      </c>
      <c r="C434">
        <v>11</v>
      </c>
      <c r="D434" t="s">
        <v>61</v>
      </c>
      <c r="E434" t="s">
        <v>40</v>
      </c>
      <c r="F434" t="s">
        <v>2</v>
      </c>
      <c r="G434" t="s">
        <v>6</v>
      </c>
      <c r="H434" t="s">
        <v>34</v>
      </c>
      <c r="I434" s="2">
        <v>1135933</v>
      </c>
      <c r="J434" s="2">
        <v>1383976</v>
      </c>
      <c r="K434" t="s">
        <v>35</v>
      </c>
    </row>
    <row r="435" spans="1:11">
      <c r="A435" t="s">
        <v>361</v>
      </c>
      <c r="B435">
        <v>2024</v>
      </c>
      <c r="C435">
        <v>12</v>
      </c>
      <c r="D435" t="s">
        <v>37</v>
      </c>
      <c r="E435" t="s">
        <v>40</v>
      </c>
      <c r="F435" t="s">
        <v>12</v>
      </c>
      <c r="G435" t="s">
        <v>13</v>
      </c>
      <c r="H435" t="s">
        <v>34</v>
      </c>
      <c r="I435" s="2">
        <v>330166</v>
      </c>
      <c r="J435" s="2">
        <v>336769</v>
      </c>
      <c r="K435" t="s">
        <v>35</v>
      </c>
    </row>
    <row r="436" spans="1:11">
      <c r="A436" t="s">
        <v>362</v>
      </c>
      <c r="B436">
        <v>2024</v>
      </c>
      <c r="C436">
        <v>12</v>
      </c>
      <c r="D436" t="s">
        <v>61</v>
      </c>
      <c r="E436" t="s">
        <v>38</v>
      </c>
      <c r="F436" t="s">
        <v>2</v>
      </c>
      <c r="G436" t="s">
        <v>6</v>
      </c>
      <c r="H436" t="s">
        <v>34</v>
      </c>
      <c r="I436" s="2">
        <v>1812123</v>
      </c>
      <c r="J436" s="2">
        <v>2011413</v>
      </c>
      <c r="K436" t="s">
        <v>35</v>
      </c>
    </row>
    <row r="437" spans="1:11">
      <c r="A437" t="s">
        <v>333</v>
      </c>
      <c r="B437">
        <v>2025</v>
      </c>
      <c r="C437">
        <v>7</v>
      </c>
      <c r="D437" t="s">
        <v>32</v>
      </c>
      <c r="E437" t="s">
        <v>33</v>
      </c>
      <c r="F437" t="s">
        <v>2</v>
      </c>
      <c r="G437" t="s">
        <v>4</v>
      </c>
      <c r="H437" t="s">
        <v>34</v>
      </c>
      <c r="I437" s="2">
        <v>1814609</v>
      </c>
      <c r="J437" s="2">
        <v>1855538</v>
      </c>
      <c r="K437" t="s">
        <v>35</v>
      </c>
    </row>
    <row r="438" spans="1:11">
      <c r="A438" t="s">
        <v>363</v>
      </c>
      <c r="B438">
        <v>2024</v>
      </c>
      <c r="C438">
        <v>5</v>
      </c>
      <c r="D438" t="s">
        <v>32</v>
      </c>
      <c r="E438" t="s">
        <v>49</v>
      </c>
      <c r="F438" t="s">
        <v>7</v>
      </c>
      <c r="G438" t="s">
        <v>10</v>
      </c>
      <c r="H438" t="s">
        <v>34</v>
      </c>
      <c r="I438" s="2">
        <v>560560</v>
      </c>
      <c r="J438" s="2">
        <v>691863</v>
      </c>
      <c r="K438" t="s">
        <v>35</v>
      </c>
    </row>
    <row r="439" spans="1:11">
      <c r="A439" t="s">
        <v>149</v>
      </c>
      <c r="B439">
        <v>2024</v>
      </c>
      <c r="C439">
        <v>4</v>
      </c>
      <c r="D439" t="s">
        <v>32</v>
      </c>
      <c r="E439" t="s">
        <v>42</v>
      </c>
      <c r="F439" t="s">
        <v>7</v>
      </c>
      <c r="G439" t="s">
        <v>8</v>
      </c>
      <c r="H439" t="s">
        <v>34</v>
      </c>
      <c r="I439" s="2">
        <v>1028672</v>
      </c>
      <c r="J439" s="2">
        <v>906441</v>
      </c>
      <c r="K439" t="s">
        <v>35</v>
      </c>
    </row>
    <row r="440" spans="1:11">
      <c r="A440" t="s">
        <v>143</v>
      </c>
      <c r="B440">
        <v>2024</v>
      </c>
      <c r="C440">
        <v>3</v>
      </c>
      <c r="D440" t="s">
        <v>37</v>
      </c>
      <c r="E440" t="s">
        <v>38</v>
      </c>
      <c r="F440" t="s">
        <v>12</v>
      </c>
      <c r="G440" t="s">
        <v>13</v>
      </c>
      <c r="H440" t="s">
        <v>34</v>
      </c>
      <c r="I440" s="2">
        <v>368345</v>
      </c>
      <c r="J440" s="2">
        <v>408627</v>
      </c>
      <c r="K440" t="s">
        <v>35</v>
      </c>
    </row>
    <row r="441" spans="1:11">
      <c r="A441" t="s">
        <v>364</v>
      </c>
      <c r="B441">
        <v>2025</v>
      </c>
      <c r="C441">
        <v>6</v>
      </c>
      <c r="D441" t="s">
        <v>61</v>
      </c>
      <c r="E441" t="s">
        <v>49</v>
      </c>
      <c r="F441" t="s">
        <v>7</v>
      </c>
      <c r="G441" t="s">
        <v>8</v>
      </c>
      <c r="H441" t="s">
        <v>34</v>
      </c>
      <c r="I441" s="2">
        <v>741469</v>
      </c>
      <c r="J441" s="2">
        <v>836902</v>
      </c>
      <c r="K441" t="s">
        <v>35</v>
      </c>
    </row>
    <row r="442" spans="1:11">
      <c r="A442" t="s">
        <v>249</v>
      </c>
      <c r="B442">
        <v>2024</v>
      </c>
      <c r="C442">
        <v>6</v>
      </c>
      <c r="D442" t="s">
        <v>44</v>
      </c>
      <c r="E442" t="s">
        <v>38</v>
      </c>
      <c r="F442" t="s">
        <v>17</v>
      </c>
      <c r="G442" t="s">
        <v>20</v>
      </c>
      <c r="H442" t="s">
        <v>34</v>
      </c>
      <c r="I442" s="2">
        <v>1213658</v>
      </c>
      <c r="J442" s="2">
        <v>1433942</v>
      </c>
      <c r="K442" t="s">
        <v>35</v>
      </c>
    </row>
    <row r="443" spans="1:11">
      <c r="A443" t="s">
        <v>186</v>
      </c>
      <c r="B443">
        <v>2024</v>
      </c>
      <c r="C443">
        <v>8</v>
      </c>
      <c r="D443" t="s">
        <v>37</v>
      </c>
      <c r="E443" t="s">
        <v>40</v>
      </c>
      <c r="F443" t="s">
        <v>12</v>
      </c>
      <c r="G443" t="s">
        <v>15</v>
      </c>
      <c r="H443" t="s">
        <v>34</v>
      </c>
      <c r="I443" s="2">
        <v>260281</v>
      </c>
      <c r="J443" s="2">
        <v>228802</v>
      </c>
      <c r="K443" t="s">
        <v>35</v>
      </c>
    </row>
    <row r="444" spans="1:11">
      <c r="A444" t="s">
        <v>92</v>
      </c>
      <c r="B444">
        <v>2024</v>
      </c>
      <c r="C444">
        <v>4</v>
      </c>
      <c r="D444" t="s">
        <v>32</v>
      </c>
      <c r="E444" t="s">
        <v>42</v>
      </c>
      <c r="F444" t="s">
        <v>12</v>
      </c>
      <c r="G444" t="s">
        <v>14</v>
      </c>
      <c r="H444" t="s">
        <v>34</v>
      </c>
      <c r="I444" s="2">
        <v>754775</v>
      </c>
      <c r="J444" s="2">
        <v>894217</v>
      </c>
      <c r="K444" t="s">
        <v>35</v>
      </c>
    </row>
    <row r="445" spans="1:11">
      <c r="A445" t="s">
        <v>218</v>
      </c>
      <c r="B445">
        <v>2024</v>
      </c>
      <c r="C445">
        <v>2</v>
      </c>
      <c r="D445" t="s">
        <v>44</v>
      </c>
      <c r="E445" t="s">
        <v>42</v>
      </c>
      <c r="F445" t="s">
        <v>2</v>
      </c>
      <c r="G445" t="s">
        <v>4</v>
      </c>
      <c r="H445" t="s">
        <v>34</v>
      </c>
      <c r="I445" s="2">
        <v>1160275</v>
      </c>
      <c r="J445" s="2">
        <v>1110766</v>
      </c>
      <c r="K445" t="s">
        <v>35</v>
      </c>
    </row>
    <row r="446" spans="1:11">
      <c r="A446" t="s">
        <v>365</v>
      </c>
      <c r="B446">
        <v>2024</v>
      </c>
      <c r="C446">
        <v>5</v>
      </c>
      <c r="D446" t="s">
        <v>61</v>
      </c>
      <c r="E446" t="s">
        <v>47</v>
      </c>
      <c r="F446" t="s">
        <v>7</v>
      </c>
      <c r="G446" t="s">
        <v>9</v>
      </c>
      <c r="H446" t="s">
        <v>34</v>
      </c>
      <c r="I446" s="2">
        <v>1072988</v>
      </c>
      <c r="J446" s="2">
        <v>1069224</v>
      </c>
      <c r="K446" t="s">
        <v>35</v>
      </c>
    </row>
    <row r="447" spans="1:11">
      <c r="A447" t="s">
        <v>165</v>
      </c>
      <c r="B447">
        <v>2025</v>
      </c>
      <c r="C447">
        <v>6</v>
      </c>
      <c r="D447" t="s">
        <v>37</v>
      </c>
      <c r="E447" t="s">
        <v>40</v>
      </c>
      <c r="F447" t="s">
        <v>7</v>
      </c>
      <c r="G447" t="s">
        <v>10</v>
      </c>
      <c r="H447" t="s">
        <v>34</v>
      </c>
      <c r="I447" s="2">
        <v>397861</v>
      </c>
      <c r="J447" s="2">
        <v>479282</v>
      </c>
      <c r="K447" t="s">
        <v>35</v>
      </c>
    </row>
    <row r="448" spans="1:11">
      <c r="A448" t="s">
        <v>347</v>
      </c>
      <c r="B448">
        <v>2025</v>
      </c>
      <c r="C448">
        <v>1</v>
      </c>
      <c r="D448" t="s">
        <v>61</v>
      </c>
      <c r="E448" t="s">
        <v>40</v>
      </c>
      <c r="F448" t="s">
        <v>17</v>
      </c>
      <c r="G448" t="s">
        <v>20</v>
      </c>
      <c r="H448" t="s">
        <v>34</v>
      </c>
      <c r="I448" s="2">
        <v>1191491</v>
      </c>
      <c r="J448" s="2">
        <v>1411404</v>
      </c>
      <c r="K448" t="s">
        <v>35</v>
      </c>
    </row>
    <row r="449" spans="1:11">
      <c r="A449" t="s">
        <v>366</v>
      </c>
      <c r="B449">
        <v>2024</v>
      </c>
      <c r="C449">
        <v>8</v>
      </c>
      <c r="D449" t="s">
        <v>61</v>
      </c>
      <c r="E449" t="s">
        <v>57</v>
      </c>
      <c r="F449" t="s">
        <v>17</v>
      </c>
      <c r="G449" t="s">
        <v>21</v>
      </c>
      <c r="H449" t="s">
        <v>34</v>
      </c>
      <c r="I449" s="2">
        <v>1364591</v>
      </c>
      <c r="J449" s="2">
        <v>1463004</v>
      </c>
      <c r="K449" t="s">
        <v>35</v>
      </c>
    </row>
    <row r="450" spans="1:11">
      <c r="A450" t="s">
        <v>367</v>
      </c>
      <c r="B450">
        <v>2025</v>
      </c>
      <c r="C450">
        <v>5</v>
      </c>
      <c r="D450" t="s">
        <v>37</v>
      </c>
      <c r="E450" t="s">
        <v>33</v>
      </c>
      <c r="F450" t="s">
        <v>2</v>
      </c>
      <c r="G450" t="s">
        <v>6</v>
      </c>
      <c r="H450" t="s">
        <v>34</v>
      </c>
      <c r="I450" s="2">
        <v>2911255</v>
      </c>
      <c r="J450" s="2">
        <v>2987257</v>
      </c>
      <c r="K450" t="s">
        <v>35</v>
      </c>
    </row>
    <row r="451" spans="1:11">
      <c r="A451" t="s">
        <v>363</v>
      </c>
      <c r="B451">
        <v>2024</v>
      </c>
      <c r="C451">
        <v>5</v>
      </c>
      <c r="D451" t="s">
        <v>32</v>
      </c>
      <c r="E451" t="s">
        <v>38</v>
      </c>
      <c r="F451" t="s">
        <v>12</v>
      </c>
      <c r="G451" t="s">
        <v>15</v>
      </c>
      <c r="H451" t="s">
        <v>34</v>
      </c>
      <c r="I451" s="2">
        <v>500693</v>
      </c>
      <c r="J451" s="2">
        <v>536700</v>
      </c>
      <c r="K451" t="s">
        <v>35</v>
      </c>
    </row>
    <row r="452" spans="1:11">
      <c r="A452" t="s">
        <v>223</v>
      </c>
      <c r="B452">
        <v>2024</v>
      </c>
      <c r="C452">
        <v>3</v>
      </c>
      <c r="D452" t="s">
        <v>32</v>
      </c>
      <c r="E452" t="s">
        <v>49</v>
      </c>
      <c r="F452" t="s">
        <v>7</v>
      </c>
      <c r="G452" t="s">
        <v>11</v>
      </c>
      <c r="H452" t="s">
        <v>34</v>
      </c>
      <c r="I452" s="2">
        <v>362811</v>
      </c>
      <c r="J452" s="2">
        <v>343181</v>
      </c>
      <c r="K452" t="s">
        <v>35</v>
      </c>
    </row>
    <row r="453" spans="1:11">
      <c r="A453" t="s">
        <v>368</v>
      </c>
      <c r="B453">
        <v>2024</v>
      </c>
      <c r="C453">
        <v>6</v>
      </c>
      <c r="D453" t="s">
        <v>61</v>
      </c>
      <c r="E453" t="s">
        <v>40</v>
      </c>
      <c r="F453" t="s">
        <v>2</v>
      </c>
      <c r="G453" t="s">
        <v>3</v>
      </c>
      <c r="H453" t="s">
        <v>34</v>
      </c>
      <c r="I453" s="2">
        <v>2902149</v>
      </c>
      <c r="J453" s="2">
        <v>3378171</v>
      </c>
      <c r="K453" t="s">
        <v>35</v>
      </c>
    </row>
    <row r="454" spans="1:11">
      <c r="A454" t="s">
        <v>70</v>
      </c>
      <c r="B454">
        <v>2024</v>
      </c>
      <c r="C454">
        <v>5</v>
      </c>
      <c r="D454" t="s">
        <v>37</v>
      </c>
      <c r="E454" t="s">
        <v>49</v>
      </c>
      <c r="F454" t="s">
        <v>12</v>
      </c>
      <c r="G454" t="s">
        <v>13</v>
      </c>
      <c r="H454" t="s">
        <v>34</v>
      </c>
      <c r="I454" s="2">
        <v>628782</v>
      </c>
      <c r="J454" s="2">
        <v>564572</v>
      </c>
      <c r="K454" t="s">
        <v>35</v>
      </c>
    </row>
    <row r="455" spans="1:11">
      <c r="A455" t="s">
        <v>197</v>
      </c>
      <c r="B455">
        <v>2025</v>
      </c>
      <c r="C455">
        <v>5</v>
      </c>
      <c r="D455" t="s">
        <v>44</v>
      </c>
      <c r="E455" t="s">
        <v>42</v>
      </c>
      <c r="F455" t="s">
        <v>7</v>
      </c>
      <c r="G455" t="s">
        <v>8</v>
      </c>
      <c r="H455" t="s">
        <v>34</v>
      </c>
      <c r="I455" s="2">
        <v>974825</v>
      </c>
      <c r="J455" s="2">
        <v>1038043</v>
      </c>
      <c r="K455" t="s">
        <v>35</v>
      </c>
    </row>
    <row r="456" spans="1:11">
      <c r="A456" t="s">
        <v>175</v>
      </c>
      <c r="B456">
        <v>2024</v>
      </c>
      <c r="C456">
        <v>8</v>
      </c>
      <c r="D456" t="s">
        <v>44</v>
      </c>
      <c r="E456" t="s">
        <v>54</v>
      </c>
      <c r="F456" t="s">
        <v>12</v>
      </c>
      <c r="G456" t="s">
        <v>14</v>
      </c>
      <c r="H456" t="s">
        <v>34</v>
      </c>
      <c r="I456" s="2">
        <v>293780</v>
      </c>
      <c r="J456" s="2">
        <v>326854</v>
      </c>
      <c r="K456" t="s">
        <v>35</v>
      </c>
    </row>
    <row r="457" spans="1:11">
      <c r="A457" t="s">
        <v>369</v>
      </c>
      <c r="B457">
        <v>2024</v>
      </c>
      <c r="C457">
        <v>7</v>
      </c>
      <c r="D457" t="s">
        <v>32</v>
      </c>
      <c r="E457" t="s">
        <v>57</v>
      </c>
      <c r="F457" t="s">
        <v>17</v>
      </c>
      <c r="G457" t="s">
        <v>18</v>
      </c>
      <c r="H457" t="s">
        <v>34</v>
      </c>
      <c r="I457" s="2">
        <v>998047</v>
      </c>
      <c r="J457" s="2">
        <v>1023603</v>
      </c>
      <c r="K457" t="s">
        <v>35</v>
      </c>
    </row>
    <row r="458" spans="1:11">
      <c r="A458" t="s">
        <v>370</v>
      </c>
      <c r="B458">
        <v>2024</v>
      </c>
      <c r="C458">
        <v>5</v>
      </c>
      <c r="D458" t="s">
        <v>32</v>
      </c>
      <c r="E458" t="s">
        <v>42</v>
      </c>
      <c r="F458" t="s">
        <v>12</v>
      </c>
      <c r="G458" t="s">
        <v>14</v>
      </c>
      <c r="H458" t="s">
        <v>34</v>
      </c>
      <c r="I458" s="2">
        <v>276241</v>
      </c>
      <c r="J458" s="2">
        <v>236198</v>
      </c>
      <c r="K458" t="s">
        <v>35</v>
      </c>
    </row>
    <row r="459" spans="1:11">
      <c r="A459" t="s">
        <v>371</v>
      </c>
      <c r="B459">
        <v>2025</v>
      </c>
      <c r="C459">
        <v>5</v>
      </c>
      <c r="D459" t="s">
        <v>32</v>
      </c>
      <c r="E459" t="s">
        <v>38</v>
      </c>
      <c r="F459" t="s">
        <v>17</v>
      </c>
      <c r="G459" t="s">
        <v>20</v>
      </c>
      <c r="H459" t="s">
        <v>34</v>
      </c>
      <c r="I459" s="2">
        <v>853782</v>
      </c>
      <c r="J459" s="2">
        <v>791422</v>
      </c>
      <c r="K459" t="s">
        <v>35</v>
      </c>
    </row>
    <row r="460" spans="1:11">
      <c r="A460" t="s">
        <v>372</v>
      </c>
      <c r="B460">
        <v>2025</v>
      </c>
      <c r="C460">
        <v>4</v>
      </c>
      <c r="D460" t="s">
        <v>32</v>
      </c>
      <c r="E460" t="s">
        <v>42</v>
      </c>
      <c r="F460" t="s">
        <v>17</v>
      </c>
      <c r="G460" t="s">
        <v>20</v>
      </c>
      <c r="H460" t="s">
        <v>34</v>
      </c>
      <c r="I460" s="2">
        <v>466621</v>
      </c>
      <c r="J460" s="2">
        <v>472589</v>
      </c>
      <c r="K460" t="s">
        <v>35</v>
      </c>
    </row>
    <row r="461" spans="1:11">
      <c r="A461" t="s">
        <v>373</v>
      </c>
      <c r="B461">
        <v>2024</v>
      </c>
      <c r="C461">
        <v>12</v>
      </c>
      <c r="D461" t="s">
        <v>44</v>
      </c>
      <c r="E461" t="s">
        <v>57</v>
      </c>
      <c r="F461" t="s">
        <v>12</v>
      </c>
      <c r="G461" t="s">
        <v>14</v>
      </c>
      <c r="H461" t="s">
        <v>34</v>
      </c>
      <c r="I461" s="2">
        <v>474180</v>
      </c>
      <c r="J461" s="2">
        <v>518117</v>
      </c>
      <c r="K461" t="s">
        <v>35</v>
      </c>
    </row>
    <row r="462" spans="1:11">
      <c r="A462" t="s">
        <v>197</v>
      </c>
      <c r="B462">
        <v>2025</v>
      </c>
      <c r="C462">
        <v>5</v>
      </c>
      <c r="D462" t="s">
        <v>44</v>
      </c>
      <c r="E462" t="s">
        <v>54</v>
      </c>
      <c r="F462" t="s">
        <v>12</v>
      </c>
      <c r="G462" t="s">
        <v>14</v>
      </c>
      <c r="H462" t="s">
        <v>34</v>
      </c>
      <c r="I462" s="2">
        <v>686235</v>
      </c>
      <c r="J462" s="2">
        <v>833190</v>
      </c>
      <c r="K462" t="s">
        <v>35</v>
      </c>
    </row>
    <row r="463" spans="1:11">
      <c r="A463" t="s">
        <v>200</v>
      </c>
      <c r="B463">
        <v>2025</v>
      </c>
      <c r="C463">
        <v>6</v>
      </c>
      <c r="D463" t="s">
        <v>32</v>
      </c>
      <c r="E463" t="s">
        <v>47</v>
      </c>
      <c r="F463" t="s">
        <v>2</v>
      </c>
      <c r="G463" t="s">
        <v>4</v>
      </c>
      <c r="H463" t="s">
        <v>34</v>
      </c>
      <c r="I463" s="2">
        <v>1882768</v>
      </c>
      <c r="J463" s="2">
        <v>2041363</v>
      </c>
      <c r="K463" t="s">
        <v>35</v>
      </c>
    </row>
    <row r="464" spans="1:11">
      <c r="A464" t="s">
        <v>239</v>
      </c>
      <c r="B464">
        <v>2025</v>
      </c>
      <c r="C464">
        <v>4</v>
      </c>
      <c r="D464" t="s">
        <v>44</v>
      </c>
      <c r="E464" t="s">
        <v>42</v>
      </c>
      <c r="F464" t="s">
        <v>7</v>
      </c>
      <c r="G464" t="s">
        <v>9</v>
      </c>
      <c r="H464" t="s">
        <v>34</v>
      </c>
      <c r="I464" s="2">
        <v>1046652</v>
      </c>
      <c r="J464" s="2">
        <v>911253</v>
      </c>
      <c r="K464" t="s">
        <v>35</v>
      </c>
    </row>
    <row r="465" spans="1:11">
      <c r="A465" t="s">
        <v>356</v>
      </c>
      <c r="B465">
        <v>2024</v>
      </c>
      <c r="C465">
        <v>4</v>
      </c>
      <c r="D465" t="s">
        <v>37</v>
      </c>
      <c r="E465" t="s">
        <v>42</v>
      </c>
      <c r="F465" t="s">
        <v>2</v>
      </c>
      <c r="G465" t="s">
        <v>5</v>
      </c>
      <c r="H465" t="s">
        <v>34</v>
      </c>
      <c r="I465" s="2">
        <v>1634735</v>
      </c>
      <c r="J465" s="2">
        <v>1735685</v>
      </c>
      <c r="K465" t="s">
        <v>35</v>
      </c>
    </row>
    <row r="466" spans="1:11">
      <c r="A466" t="s">
        <v>374</v>
      </c>
      <c r="B466">
        <v>2024</v>
      </c>
      <c r="C466">
        <v>11</v>
      </c>
      <c r="D466" t="s">
        <v>37</v>
      </c>
      <c r="E466" t="s">
        <v>49</v>
      </c>
      <c r="F466" t="s">
        <v>7</v>
      </c>
      <c r="G466" t="s">
        <v>11</v>
      </c>
      <c r="H466" t="s">
        <v>34</v>
      </c>
      <c r="I466" s="2">
        <v>974336</v>
      </c>
      <c r="J466" s="2">
        <v>998107</v>
      </c>
      <c r="K466" t="s">
        <v>35</v>
      </c>
    </row>
    <row r="467" spans="1:11">
      <c r="A467" t="s">
        <v>375</v>
      </c>
      <c r="B467">
        <v>2025</v>
      </c>
      <c r="C467">
        <v>8</v>
      </c>
      <c r="D467" t="s">
        <v>61</v>
      </c>
      <c r="E467" t="s">
        <v>33</v>
      </c>
      <c r="F467" t="s">
        <v>7</v>
      </c>
      <c r="G467" t="s">
        <v>10</v>
      </c>
      <c r="H467" t="s">
        <v>34</v>
      </c>
      <c r="I467" s="2">
        <v>878467</v>
      </c>
      <c r="J467" s="2">
        <v>837157</v>
      </c>
      <c r="K467" t="s">
        <v>35</v>
      </c>
    </row>
    <row r="468" spans="1:11">
      <c r="A468" t="s">
        <v>273</v>
      </c>
      <c r="B468">
        <v>2024</v>
      </c>
      <c r="C468">
        <v>3</v>
      </c>
      <c r="D468" t="s">
        <v>37</v>
      </c>
      <c r="E468" t="s">
        <v>49</v>
      </c>
      <c r="F468" t="s">
        <v>7</v>
      </c>
      <c r="G468" t="s">
        <v>10</v>
      </c>
      <c r="H468" t="s">
        <v>34</v>
      </c>
      <c r="I468" s="2">
        <v>766508</v>
      </c>
      <c r="J468" s="2">
        <v>859389</v>
      </c>
      <c r="K468" t="s">
        <v>35</v>
      </c>
    </row>
    <row r="469" spans="1:11">
      <c r="A469" t="s">
        <v>376</v>
      </c>
      <c r="B469">
        <v>2024</v>
      </c>
      <c r="C469">
        <v>7</v>
      </c>
      <c r="D469" t="s">
        <v>44</v>
      </c>
      <c r="E469" t="s">
        <v>47</v>
      </c>
      <c r="F469" t="s">
        <v>7</v>
      </c>
      <c r="G469" t="s">
        <v>11</v>
      </c>
      <c r="H469" t="s">
        <v>34</v>
      </c>
      <c r="I469" s="2">
        <v>620656</v>
      </c>
      <c r="J469" s="2">
        <v>627122</v>
      </c>
      <c r="K469" t="s">
        <v>35</v>
      </c>
    </row>
    <row r="470" spans="1:11">
      <c r="A470" t="s">
        <v>377</v>
      </c>
      <c r="B470">
        <v>2024</v>
      </c>
      <c r="C470">
        <v>5</v>
      </c>
      <c r="D470" t="s">
        <v>32</v>
      </c>
      <c r="E470" t="s">
        <v>47</v>
      </c>
      <c r="F470" t="s">
        <v>12</v>
      </c>
      <c r="G470" t="s">
        <v>16</v>
      </c>
      <c r="H470" t="s">
        <v>34</v>
      </c>
      <c r="I470" s="2">
        <v>383760</v>
      </c>
      <c r="J470" s="2">
        <v>424407</v>
      </c>
      <c r="K470" t="s">
        <v>35</v>
      </c>
    </row>
    <row r="471" spans="1:11">
      <c r="A471" t="s">
        <v>217</v>
      </c>
      <c r="B471">
        <v>2024</v>
      </c>
      <c r="C471">
        <v>9</v>
      </c>
      <c r="D471" t="s">
        <v>37</v>
      </c>
      <c r="E471" t="s">
        <v>57</v>
      </c>
      <c r="F471" t="s">
        <v>7</v>
      </c>
      <c r="G471" t="s">
        <v>11</v>
      </c>
      <c r="H471" t="s">
        <v>34</v>
      </c>
      <c r="I471" s="2">
        <v>977765</v>
      </c>
      <c r="J471" s="2">
        <v>1058861</v>
      </c>
      <c r="K471" t="s">
        <v>35</v>
      </c>
    </row>
    <row r="472" spans="1:11">
      <c r="A472" t="s">
        <v>111</v>
      </c>
      <c r="B472">
        <v>2024</v>
      </c>
      <c r="C472">
        <v>12</v>
      </c>
      <c r="D472" t="s">
        <v>61</v>
      </c>
      <c r="E472" t="s">
        <v>47</v>
      </c>
      <c r="F472" t="s">
        <v>17</v>
      </c>
      <c r="G472" t="s">
        <v>20</v>
      </c>
      <c r="H472" t="s">
        <v>34</v>
      </c>
      <c r="I472" s="2">
        <v>848137</v>
      </c>
      <c r="J472" s="2">
        <v>854592</v>
      </c>
      <c r="K472" t="s">
        <v>35</v>
      </c>
    </row>
    <row r="473" spans="1:11">
      <c r="A473" t="s">
        <v>327</v>
      </c>
      <c r="B473">
        <v>2024</v>
      </c>
      <c r="C473">
        <v>4</v>
      </c>
      <c r="D473" t="s">
        <v>61</v>
      </c>
      <c r="E473" t="s">
        <v>40</v>
      </c>
      <c r="F473" t="s">
        <v>7</v>
      </c>
      <c r="G473" t="s">
        <v>9</v>
      </c>
      <c r="H473" t="s">
        <v>34</v>
      </c>
      <c r="I473" s="2">
        <v>615460</v>
      </c>
      <c r="J473" s="2">
        <v>725399</v>
      </c>
      <c r="K473" t="s">
        <v>35</v>
      </c>
    </row>
    <row r="474" spans="1:11">
      <c r="A474" t="s">
        <v>378</v>
      </c>
      <c r="B474">
        <v>2025</v>
      </c>
      <c r="C474">
        <v>4</v>
      </c>
      <c r="D474" t="s">
        <v>37</v>
      </c>
      <c r="E474" t="s">
        <v>40</v>
      </c>
      <c r="F474" t="s">
        <v>2</v>
      </c>
      <c r="G474" t="s">
        <v>6</v>
      </c>
      <c r="H474" t="s">
        <v>34</v>
      </c>
      <c r="I474" s="2">
        <v>2042688</v>
      </c>
      <c r="J474" s="2">
        <v>2420250</v>
      </c>
      <c r="K474" t="s">
        <v>35</v>
      </c>
    </row>
    <row r="475" spans="1:11">
      <c r="A475" t="s">
        <v>62</v>
      </c>
      <c r="B475">
        <v>2024</v>
      </c>
      <c r="C475">
        <v>3</v>
      </c>
      <c r="D475" t="s">
        <v>32</v>
      </c>
      <c r="E475" t="s">
        <v>57</v>
      </c>
      <c r="F475" t="s">
        <v>7</v>
      </c>
      <c r="G475" t="s">
        <v>9</v>
      </c>
      <c r="H475" t="s">
        <v>34</v>
      </c>
      <c r="I475" s="2">
        <v>578012</v>
      </c>
      <c r="J475" s="2">
        <v>496845</v>
      </c>
      <c r="K475" t="s">
        <v>35</v>
      </c>
    </row>
    <row r="476" spans="1:11">
      <c r="A476" t="s">
        <v>379</v>
      </c>
      <c r="B476">
        <v>2024</v>
      </c>
      <c r="C476">
        <v>3</v>
      </c>
      <c r="D476" t="s">
        <v>37</v>
      </c>
      <c r="E476" t="s">
        <v>40</v>
      </c>
      <c r="F476" t="s">
        <v>7</v>
      </c>
      <c r="G476" t="s">
        <v>11</v>
      </c>
      <c r="H476" t="s">
        <v>34</v>
      </c>
      <c r="I476" s="2">
        <v>376911</v>
      </c>
      <c r="J476" s="2">
        <v>368642</v>
      </c>
      <c r="K476" t="s">
        <v>35</v>
      </c>
    </row>
    <row r="477" spans="1:11">
      <c r="A477" t="s">
        <v>380</v>
      </c>
      <c r="B477">
        <v>2025</v>
      </c>
      <c r="C477">
        <v>3</v>
      </c>
      <c r="D477" t="s">
        <v>44</v>
      </c>
      <c r="E477" t="s">
        <v>42</v>
      </c>
      <c r="F477" t="s">
        <v>12</v>
      </c>
      <c r="G477" t="s">
        <v>13</v>
      </c>
      <c r="H477" t="s">
        <v>34</v>
      </c>
      <c r="I477" s="2">
        <v>420351</v>
      </c>
      <c r="J477" s="2">
        <v>372665</v>
      </c>
      <c r="K477" t="s">
        <v>35</v>
      </c>
    </row>
    <row r="478" spans="1:11">
      <c r="A478" t="s">
        <v>227</v>
      </c>
      <c r="B478">
        <v>2024</v>
      </c>
      <c r="C478">
        <v>2</v>
      </c>
      <c r="D478" t="s">
        <v>61</v>
      </c>
      <c r="E478" t="s">
        <v>54</v>
      </c>
      <c r="F478" t="s">
        <v>12</v>
      </c>
      <c r="G478" t="s">
        <v>15</v>
      </c>
      <c r="H478" t="s">
        <v>34</v>
      </c>
      <c r="I478" s="2">
        <v>447544</v>
      </c>
      <c r="J478" s="2">
        <v>514903</v>
      </c>
      <c r="K478" t="s">
        <v>35</v>
      </c>
    </row>
    <row r="479" spans="1:11">
      <c r="A479" t="s">
        <v>82</v>
      </c>
      <c r="B479">
        <v>2025</v>
      </c>
      <c r="C479">
        <v>3</v>
      </c>
      <c r="D479" t="s">
        <v>44</v>
      </c>
      <c r="E479" t="s">
        <v>42</v>
      </c>
      <c r="F479" t="s">
        <v>2</v>
      </c>
      <c r="G479" t="s">
        <v>4</v>
      </c>
      <c r="H479" t="s">
        <v>34</v>
      </c>
      <c r="I479" s="2">
        <v>2206020</v>
      </c>
      <c r="J479" s="2">
        <v>1933036</v>
      </c>
      <c r="K479" t="s">
        <v>35</v>
      </c>
    </row>
    <row r="480" spans="1:11">
      <c r="A480" t="s">
        <v>381</v>
      </c>
      <c r="B480">
        <v>2024</v>
      </c>
      <c r="C480">
        <v>6</v>
      </c>
      <c r="D480" t="s">
        <v>32</v>
      </c>
      <c r="E480" t="s">
        <v>49</v>
      </c>
      <c r="F480" t="s">
        <v>17</v>
      </c>
      <c r="G480" t="s">
        <v>19</v>
      </c>
      <c r="H480" t="s">
        <v>34</v>
      </c>
      <c r="I480" s="2">
        <v>1313250</v>
      </c>
      <c r="J480" s="2">
        <v>1188863</v>
      </c>
      <c r="K480" t="s">
        <v>35</v>
      </c>
    </row>
    <row r="481" spans="1:11">
      <c r="A481" t="s">
        <v>382</v>
      </c>
      <c r="B481">
        <v>2024</v>
      </c>
      <c r="C481">
        <v>7</v>
      </c>
      <c r="D481" t="s">
        <v>32</v>
      </c>
      <c r="E481" t="s">
        <v>38</v>
      </c>
      <c r="F481" t="s">
        <v>17</v>
      </c>
      <c r="G481" t="s">
        <v>19</v>
      </c>
      <c r="H481" t="s">
        <v>34</v>
      </c>
      <c r="I481" s="2">
        <v>1494390</v>
      </c>
      <c r="J481" s="2">
        <v>1588926</v>
      </c>
      <c r="K481" t="s">
        <v>35</v>
      </c>
    </row>
    <row r="482" spans="1:11">
      <c r="A482" t="s">
        <v>218</v>
      </c>
      <c r="B482">
        <v>2024</v>
      </c>
      <c r="C482">
        <v>2</v>
      </c>
      <c r="D482" t="s">
        <v>37</v>
      </c>
      <c r="E482" t="s">
        <v>40</v>
      </c>
      <c r="F482" t="s">
        <v>2</v>
      </c>
      <c r="G482" t="s">
        <v>4</v>
      </c>
      <c r="H482" t="s">
        <v>34</v>
      </c>
      <c r="I482" s="2">
        <v>2119728</v>
      </c>
      <c r="J482" s="2">
        <v>2566417</v>
      </c>
      <c r="K482" t="s">
        <v>35</v>
      </c>
    </row>
    <row r="483" spans="1:11">
      <c r="A483" t="s">
        <v>159</v>
      </c>
      <c r="B483">
        <v>2024</v>
      </c>
      <c r="C483">
        <v>7</v>
      </c>
      <c r="D483" t="s">
        <v>61</v>
      </c>
      <c r="E483" t="s">
        <v>42</v>
      </c>
      <c r="F483" t="s">
        <v>7</v>
      </c>
      <c r="G483" t="s">
        <v>9</v>
      </c>
      <c r="H483" t="s">
        <v>34</v>
      </c>
      <c r="I483" s="2">
        <v>644764</v>
      </c>
      <c r="J483" s="2">
        <v>761335</v>
      </c>
      <c r="K483" t="s">
        <v>35</v>
      </c>
    </row>
    <row r="484" spans="1:11">
      <c r="A484" t="s">
        <v>50</v>
      </c>
      <c r="B484">
        <v>2024</v>
      </c>
      <c r="C484">
        <v>11</v>
      </c>
      <c r="D484" t="s">
        <v>44</v>
      </c>
      <c r="E484" t="s">
        <v>47</v>
      </c>
      <c r="F484" t="s">
        <v>12</v>
      </c>
      <c r="G484" t="s">
        <v>13</v>
      </c>
      <c r="H484" t="s">
        <v>34</v>
      </c>
      <c r="I484" s="2">
        <v>641374</v>
      </c>
      <c r="J484" s="2">
        <v>628554</v>
      </c>
      <c r="K484" t="s">
        <v>35</v>
      </c>
    </row>
    <row r="485" spans="1:11">
      <c r="A485" t="s">
        <v>383</v>
      </c>
      <c r="B485">
        <v>2024</v>
      </c>
      <c r="C485">
        <v>8</v>
      </c>
      <c r="D485" t="s">
        <v>32</v>
      </c>
      <c r="E485" t="s">
        <v>54</v>
      </c>
      <c r="F485" t="s">
        <v>7</v>
      </c>
      <c r="G485" t="s">
        <v>11</v>
      </c>
      <c r="H485" t="s">
        <v>34</v>
      </c>
      <c r="I485" s="2">
        <v>608773</v>
      </c>
      <c r="J485" s="2">
        <v>708615</v>
      </c>
      <c r="K485" t="s">
        <v>35</v>
      </c>
    </row>
    <row r="486" spans="1:11">
      <c r="A486" t="s">
        <v>384</v>
      </c>
      <c r="B486">
        <v>2025</v>
      </c>
      <c r="C486">
        <v>6</v>
      </c>
      <c r="D486" t="s">
        <v>61</v>
      </c>
      <c r="E486" t="s">
        <v>49</v>
      </c>
      <c r="F486" t="s">
        <v>12</v>
      </c>
      <c r="G486" t="s">
        <v>13</v>
      </c>
      <c r="H486" t="s">
        <v>34</v>
      </c>
      <c r="I486" s="2">
        <v>323456</v>
      </c>
      <c r="J486" s="2">
        <v>331516</v>
      </c>
      <c r="K486" t="s">
        <v>35</v>
      </c>
    </row>
    <row r="487" spans="1:11">
      <c r="A487" t="s">
        <v>143</v>
      </c>
      <c r="B487">
        <v>2024</v>
      </c>
      <c r="C487">
        <v>3</v>
      </c>
      <c r="D487" t="s">
        <v>61</v>
      </c>
      <c r="E487" t="s">
        <v>40</v>
      </c>
      <c r="F487" t="s">
        <v>17</v>
      </c>
      <c r="G487" t="s">
        <v>20</v>
      </c>
      <c r="H487" t="s">
        <v>34</v>
      </c>
      <c r="I487" s="2">
        <v>1179448</v>
      </c>
      <c r="J487" s="2">
        <v>1254923</v>
      </c>
      <c r="K487" t="s">
        <v>35</v>
      </c>
    </row>
    <row r="488" spans="1:11">
      <c r="A488" t="s">
        <v>385</v>
      </c>
      <c r="B488">
        <v>2024</v>
      </c>
      <c r="C488">
        <v>11</v>
      </c>
      <c r="D488" t="s">
        <v>37</v>
      </c>
      <c r="E488" t="s">
        <v>38</v>
      </c>
      <c r="F488" t="s">
        <v>17</v>
      </c>
      <c r="G488" t="s">
        <v>18</v>
      </c>
      <c r="H488" t="s">
        <v>34</v>
      </c>
      <c r="I488" s="2">
        <v>770996</v>
      </c>
      <c r="J488" s="2">
        <v>674836</v>
      </c>
      <c r="K488" t="s">
        <v>35</v>
      </c>
    </row>
    <row r="489" spans="1:11">
      <c r="A489" t="s">
        <v>171</v>
      </c>
      <c r="B489">
        <v>2024</v>
      </c>
      <c r="C489">
        <v>2</v>
      </c>
      <c r="D489" t="s">
        <v>61</v>
      </c>
      <c r="E489" t="s">
        <v>38</v>
      </c>
      <c r="F489" t="s">
        <v>12</v>
      </c>
      <c r="G489" t="s">
        <v>16</v>
      </c>
      <c r="H489" t="s">
        <v>34</v>
      </c>
      <c r="I489" s="2">
        <v>662993</v>
      </c>
      <c r="J489" s="2">
        <v>753391</v>
      </c>
      <c r="K489" t="s">
        <v>35</v>
      </c>
    </row>
    <row r="490" spans="1:11">
      <c r="A490" t="s">
        <v>386</v>
      </c>
      <c r="B490">
        <v>2024</v>
      </c>
      <c r="C490">
        <v>2</v>
      </c>
      <c r="D490" t="s">
        <v>37</v>
      </c>
      <c r="E490" t="s">
        <v>42</v>
      </c>
      <c r="F490" t="s">
        <v>7</v>
      </c>
      <c r="G490" t="s">
        <v>8</v>
      </c>
      <c r="H490" t="s">
        <v>34</v>
      </c>
      <c r="I490" s="2">
        <v>631357</v>
      </c>
      <c r="J490" s="2">
        <v>579361</v>
      </c>
      <c r="K490" t="s">
        <v>35</v>
      </c>
    </row>
    <row r="491" spans="1:11">
      <c r="A491" t="s">
        <v>249</v>
      </c>
      <c r="B491">
        <v>2024</v>
      </c>
      <c r="C491">
        <v>6</v>
      </c>
      <c r="D491" t="s">
        <v>44</v>
      </c>
      <c r="E491" t="s">
        <v>33</v>
      </c>
      <c r="F491" t="s">
        <v>12</v>
      </c>
      <c r="G491" t="s">
        <v>15</v>
      </c>
      <c r="H491" t="s">
        <v>34</v>
      </c>
      <c r="I491" s="2">
        <v>730332</v>
      </c>
      <c r="J491" s="2">
        <v>647566</v>
      </c>
      <c r="K491" t="s">
        <v>35</v>
      </c>
    </row>
    <row r="492" spans="1:11">
      <c r="A492" t="s">
        <v>387</v>
      </c>
      <c r="B492">
        <v>2025</v>
      </c>
      <c r="C492">
        <v>1</v>
      </c>
      <c r="D492" t="s">
        <v>44</v>
      </c>
      <c r="E492" t="s">
        <v>40</v>
      </c>
      <c r="F492" t="s">
        <v>7</v>
      </c>
      <c r="G492" t="s">
        <v>10</v>
      </c>
      <c r="H492" t="s">
        <v>34</v>
      </c>
      <c r="I492" s="2">
        <v>712301</v>
      </c>
      <c r="J492" s="2">
        <v>818860</v>
      </c>
      <c r="K492" t="s">
        <v>35</v>
      </c>
    </row>
    <row r="493" spans="1:11">
      <c r="A493" t="s">
        <v>388</v>
      </c>
      <c r="B493">
        <v>2025</v>
      </c>
      <c r="C493">
        <v>5</v>
      </c>
      <c r="D493" t="s">
        <v>37</v>
      </c>
      <c r="E493" t="s">
        <v>47</v>
      </c>
      <c r="F493" t="s">
        <v>7</v>
      </c>
      <c r="G493" t="s">
        <v>8</v>
      </c>
      <c r="H493" t="s">
        <v>34</v>
      </c>
      <c r="I493" s="2">
        <v>837732</v>
      </c>
      <c r="J493" s="2">
        <v>1039200</v>
      </c>
      <c r="K493" t="s">
        <v>35</v>
      </c>
    </row>
    <row r="494" spans="1:11">
      <c r="A494" t="s">
        <v>389</v>
      </c>
      <c r="B494">
        <v>2024</v>
      </c>
      <c r="C494">
        <v>11</v>
      </c>
      <c r="D494" t="s">
        <v>61</v>
      </c>
      <c r="E494" t="s">
        <v>54</v>
      </c>
      <c r="F494" t="s">
        <v>12</v>
      </c>
      <c r="G494" t="s">
        <v>14</v>
      </c>
      <c r="H494" t="s">
        <v>34</v>
      </c>
      <c r="I494" s="2">
        <v>287642</v>
      </c>
      <c r="J494" s="2">
        <v>310640</v>
      </c>
      <c r="K494" t="s">
        <v>35</v>
      </c>
    </row>
    <row r="495" spans="1:11">
      <c r="A495" t="s">
        <v>241</v>
      </c>
      <c r="B495">
        <v>2024</v>
      </c>
      <c r="C495">
        <v>1</v>
      </c>
      <c r="D495" t="s">
        <v>61</v>
      </c>
      <c r="E495" t="s">
        <v>57</v>
      </c>
      <c r="F495" t="s">
        <v>2</v>
      </c>
      <c r="G495" t="s">
        <v>5</v>
      </c>
      <c r="H495" t="s">
        <v>34</v>
      </c>
      <c r="I495" s="2">
        <v>1855975</v>
      </c>
      <c r="J495" s="2">
        <v>1801460</v>
      </c>
      <c r="K495" t="s">
        <v>35</v>
      </c>
    </row>
    <row r="496" spans="1:11">
      <c r="A496" t="s">
        <v>390</v>
      </c>
      <c r="B496">
        <v>2024</v>
      </c>
      <c r="C496">
        <v>12</v>
      </c>
      <c r="D496" t="s">
        <v>44</v>
      </c>
      <c r="E496" t="s">
        <v>33</v>
      </c>
      <c r="F496" t="s">
        <v>12</v>
      </c>
      <c r="G496" t="s">
        <v>13</v>
      </c>
      <c r="H496" t="s">
        <v>34</v>
      </c>
      <c r="I496" s="2">
        <v>782592</v>
      </c>
      <c r="J496" s="2">
        <v>920941</v>
      </c>
      <c r="K496" t="s">
        <v>35</v>
      </c>
    </row>
    <row r="497" spans="1:11">
      <c r="A497" t="s">
        <v>227</v>
      </c>
      <c r="B497">
        <v>2024</v>
      </c>
      <c r="C497">
        <v>2</v>
      </c>
      <c r="D497" t="s">
        <v>32</v>
      </c>
      <c r="E497" t="s">
        <v>54</v>
      </c>
      <c r="F497" t="s">
        <v>12</v>
      </c>
      <c r="G497" t="s">
        <v>15</v>
      </c>
      <c r="H497" t="s">
        <v>34</v>
      </c>
      <c r="I497" s="2">
        <v>708220</v>
      </c>
      <c r="J497" s="2">
        <v>639832</v>
      </c>
      <c r="K497" t="s">
        <v>35</v>
      </c>
    </row>
    <row r="498" spans="1:11">
      <c r="A498" t="s">
        <v>391</v>
      </c>
      <c r="B498">
        <v>2025</v>
      </c>
      <c r="C498">
        <v>7</v>
      </c>
      <c r="D498" t="s">
        <v>61</v>
      </c>
      <c r="E498" t="s">
        <v>57</v>
      </c>
      <c r="F498" t="s">
        <v>12</v>
      </c>
      <c r="G498" t="s">
        <v>14</v>
      </c>
      <c r="H498" t="s">
        <v>34</v>
      </c>
      <c r="I498" s="2">
        <v>818954</v>
      </c>
      <c r="J498" s="2">
        <v>956077</v>
      </c>
      <c r="K498" t="s">
        <v>35</v>
      </c>
    </row>
    <row r="499" spans="1:11">
      <c r="A499" t="s">
        <v>392</v>
      </c>
      <c r="B499">
        <v>2025</v>
      </c>
      <c r="C499">
        <v>7</v>
      </c>
      <c r="D499" t="s">
        <v>44</v>
      </c>
      <c r="E499" t="s">
        <v>47</v>
      </c>
      <c r="F499" t="s">
        <v>17</v>
      </c>
      <c r="G499" t="s">
        <v>21</v>
      </c>
      <c r="H499" t="s">
        <v>34</v>
      </c>
      <c r="I499" s="2">
        <v>1156866</v>
      </c>
      <c r="J499" s="2">
        <v>1098719</v>
      </c>
      <c r="K499" t="s">
        <v>35</v>
      </c>
    </row>
    <row r="500" spans="1:11">
      <c r="A500" t="s">
        <v>393</v>
      </c>
      <c r="B500">
        <v>2024</v>
      </c>
      <c r="C500">
        <v>4</v>
      </c>
      <c r="D500" t="s">
        <v>37</v>
      </c>
      <c r="E500" t="s">
        <v>47</v>
      </c>
      <c r="F500" t="s">
        <v>2</v>
      </c>
      <c r="G500" t="s">
        <v>3</v>
      </c>
      <c r="H500" t="s">
        <v>34</v>
      </c>
      <c r="I500" s="2">
        <v>1852505</v>
      </c>
      <c r="J500" s="2">
        <v>1943551</v>
      </c>
      <c r="K500" t="s">
        <v>35</v>
      </c>
    </row>
    <row r="501" spans="1:11">
      <c r="A501" t="s">
        <v>227</v>
      </c>
      <c r="B501">
        <v>2024</v>
      </c>
      <c r="C501">
        <v>2</v>
      </c>
      <c r="D501" t="s">
        <v>32</v>
      </c>
      <c r="E501" t="s">
        <v>49</v>
      </c>
      <c r="F501" t="s">
        <v>17</v>
      </c>
      <c r="G501" t="s">
        <v>20</v>
      </c>
      <c r="H501" t="s">
        <v>34</v>
      </c>
      <c r="I501" s="2">
        <v>1386655</v>
      </c>
      <c r="J501" s="2">
        <v>1355330</v>
      </c>
      <c r="K501" t="s">
        <v>35</v>
      </c>
    </row>
    <row r="502" spans="1:11">
      <c r="A502" t="s">
        <v>190</v>
      </c>
      <c r="B502">
        <v>2024</v>
      </c>
      <c r="C502">
        <v>12</v>
      </c>
      <c r="D502" t="s">
        <v>61</v>
      </c>
      <c r="E502" t="s">
        <v>47</v>
      </c>
      <c r="F502" t="s">
        <v>2</v>
      </c>
      <c r="G502" t="s">
        <v>3</v>
      </c>
      <c r="H502" t="s">
        <v>34</v>
      </c>
      <c r="I502" s="2">
        <v>3369670</v>
      </c>
      <c r="J502" s="2">
        <v>4050965</v>
      </c>
      <c r="K502" t="s">
        <v>35</v>
      </c>
    </row>
    <row r="503" spans="1:11">
      <c r="A503" t="s">
        <v>325</v>
      </c>
      <c r="B503">
        <v>2024</v>
      </c>
      <c r="C503">
        <v>8</v>
      </c>
      <c r="D503" t="s">
        <v>32</v>
      </c>
      <c r="E503" t="s">
        <v>40</v>
      </c>
      <c r="F503" t="s">
        <v>12</v>
      </c>
      <c r="G503" t="s">
        <v>15</v>
      </c>
      <c r="H503" t="s">
        <v>34</v>
      </c>
      <c r="I503" s="2">
        <v>845977</v>
      </c>
      <c r="J503" s="2">
        <v>875258</v>
      </c>
      <c r="K503" t="s">
        <v>35</v>
      </c>
    </row>
    <row r="504" spans="1:11">
      <c r="A504" t="s">
        <v>267</v>
      </c>
      <c r="B504">
        <v>2025</v>
      </c>
      <c r="C504">
        <v>8</v>
      </c>
      <c r="D504" t="s">
        <v>44</v>
      </c>
      <c r="E504" t="s">
        <v>57</v>
      </c>
      <c r="F504" t="s">
        <v>7</v>
      </c>
      <c r="G504" t="s">
        <v>11</v>
      </c>
      <c r="H504" t="s">
        <v>34</v>
      </c>
      <c r="I504" s="2">
        <v>591285</v>
      </c>
      <c r="J504" s="2">
        <v>696631</v>
      </c>
      <c r="K504" t="s">
        <v>35</v>
      </c>
    </row>
    <row r="505" spans="1:11">
      <c r="A505" t="s">
        <v>283</v>
      </c>
      <c r="B505">
        <v>2024</v>
      </c>
      <c r="C505">
        <v>12</v>
      </c>
      <c r="D505" t="s">
        <v>37</v>
      </c>
      <c r="E505" t="s">
        <v>40</v>
      </c>
      <c r="F505" t="s">
        <v>2</v>
      </c>
      <c r="G505" t="s">
        <v>4</v>
      </c>
      <c r="H505" t="s">
        <v>34</v>
      </c>
      <c r="I505" s="2">
        <v>2803878</v>
      </c>
      <c r="J505" s="2">
        <v>2810149</v>
      </c>
      <c r="K505" t="s">
        <v>35</v>
      </c>
    </row>
    <row r="506" spans="1:11">
      <c r="A506" t="s">
        <v>394</v>
      </c>
      <c r="B506">
        <v>2024</v>
      </c>
      <c r="C506">
        <v>3</v>
      </c>
      <c r="D506" t="s">
        <v>44</v>
      </c>
      <c r="E506" t="s">
        <v>40</v>
      </c>
      <c r="F506" t="s">
        <v>12</v>
      </c>
      <c r="G506" t="s">
        <v>15</v>
      </c>
      <c r="H506" t="s">
        <v>34</v>
      </c>
      <c r="I506" s="2">
        <v>445890</v>
      </c>
      <c r="J506" s="2">
        <v>476543</v>
      </c>
      <c r="K506" t="s">
        <v>35</v>
      </c>
    </row>
    <row r="507" spans="1:11">
      <c r="A507" t="s">
        <v>226</v>
      </c>
      <c r="B507">
        <v>2025</v>
      </c>
      <c r="C507">
        <v>5</v>
      </c>
      <c r="D507" t="s">
        <v>37</v>
      </c>
      <c r="E507" t="s">
        <v>54</v>
      </c>
      <c r="F507" t="s">
        <v>17</v>
      </c>
      <c r="G507" t="s">
        <v>19</v>
      </c>
      <c r="H507" t="s">
        <v>34</v>
      </c>
      <c r="I507" s="2">
        <v>636563</v>
      </c>
      <c r="J507" s="2">
        <v>762212</v>
      </c>
      <c r="K507" t="s">
        <v>35</v>
      </c>
    </row>
    <row r="508" spans="1:11">
      <c r="A508" t="s">
        <v>289</v>
      </c>
      <c r="B508">
        <v>2025</v>
      </c>
      <c r="C508">
        <v>1</v>
      </c>
      <c r="D508" t="s">
        <v>37</v>
      </c>
      <c r="E508" t="s">
        <v>57</v>
      </c>
      <c r="F508" t="s">
        <v>7</v>
      </c>
      <c r="G508" t="s">
        <v>8</v>
      </c>
      <c r="H508" t="s">
        <v>34</v>
      </c>
      <c r="I508" s="2">
        <v>835610</v>
      </c>
      <c r="J508" s="2">
        <v>897433</v>
      </c>
      <c r="K508" t="s">
        <v>35</v>
      </c>
    </row>
    <row r="509" spans="1:11">
      <c r="A509" t="s">
        <v>41</v>
      </c>
      <c r="B509">
        <v>2024</v>
      </c>
      <c r="C509">
        <v>5</v>
      </c>
      <c r="D509" t="s">
        <v>32</v>
      </c>
      <c r="E509" t="s">
        <v>49</v>
      </c>
      <c r="F509" t="s">
        <v>2</v>
      </c>
      <c r="G509" t="s">
        <v>6</v>
      </c>
      <c r="H509" t="s">
        <v>34</v>
      </c>
      <c r="I509" s="2">
        <v>1471478</v>
      </c>
      <c r="J509" s="2">
        <v>1388357</v>
      </c>
      <c r="K509" t="s">
        <v>35</v>
      </c>
    </row>
    <row r="510" spans="1:11">
      <c r="A510" t="s">
        <v>236</v>
      </c>
      <c r="B510">
        <v>2024</v>
      </c>
      <c r="C510">
        <v>8</v>
      </c>
      <c r="D510" t="s">
        <v>44</v>
      </c>
      <c r="E510" t="s">
        <v>57</v>
      </c>
      <c r="F510" t="s">
        <v>2</v>
      </c>
      <c r="G510" t="s">
        <v>3</v>
      </c>
      <c r="H510" t="s">
        <v>34</v>
      </c>
      <c r="I510" s="2">
        <v>2326925</v>
      </c>
      <c r="J510" s="2">
        <v>2479167</v>
      </c>
      <c r="K510" t="s">
        <v>35</v>
      </c>
    </row>
    <row r="511" spans="1:11">
      <c r="A511" t="s">
        <v>255</v>
      </c>
      <c r="B511">
        <v>2024</v>
      </c>
      <c r="C511">
        <v>8</v>
      </c>
      <c r="D511" t="s">
        <v>32</v>
      </c>
      <c r="E511" t="s">
        <v>40</v>
      </c>
      <c r="F511" t="s">
        <v>7</v>
      </c>
      <c r="G511" t="s">
        <v>9</v>
      </c>
      <c r="H511" t="s">
        <v>34</v>
      </c>
      <c r="I511" s="2">
        <v>1302732</v>
      </c>
      <c r="J511" s="2">
        <v>1249339</v>
      </c>
      <c r="K511" t="s">
        <v>35</v>
      </c>
    </row>
    <row r="512" spans="1:11">
      <c r="A512" t="s">
        <v>262</v>
      </c>
      <c r="B512">
        <v>2025</v>
      </c>
      <c r="C512">
        <v>3</v>
      </c>
      <c r="D512" t="s">
        <v>37</v>
      </c>
      <c r="E512" t="s">
        <v>49</v>
      </c>
      <c r="F512" t="s">
        <v>2</v>
      </c>
      <c r="G512" t="s">
        <v>6</v>
      </c>
      <c r="H512" t="s">
        <v>34</v>
      </c>
      <c r="I512" s="2">
        <v>1262130</v>
      </c>
      <c r="J512" s="2">
        <v>1144553</v>
      </c>
      <c r="K512" t="s">
        <v>35</v>
      </c>
    </row>
    <row r="513" spans="1:11">
      <c r="A513" t="s">
        <v>97</v>
      </c>
      <c r="B513">
        <v>2025</v>
      </c>
      <c r="C513">
        <v>4</v>
      </c>
      <c r="D513" t="s">
        <v>32</v>
      </c>
      <c r="E513" t="s">
        <v>40</v>
      </c>
      <c r="F513" t="s">
        <v>12</v>
      </c>
      <c r="G513" t="s">
        <v>16</v>
      </c>
      <c r="H513" t="s">
        <v>34</v>
      </c>
      <c r="I513" s="2">
        <v>488736</v>
      </c>
      <c r="J513" s="2">
        <v>585364</v>
      </c>
      <c r="K513" t="s">
        <v>35</v>
      </c>
    </row>
    <row r="514" spans="1:11">
      <c r="A514" t="s">
        <v>283</v>
      </c>
      <c r="B514">
        <v>2024</v>
      </c>
      <c r="C514">
        <v>12</v>
      </c>
      <c r="D514" t="s">
        <v>44</v>
      </c>
      <c r="E514" t="s">
        <v>42</v>
      </c>
      <c r="F514" t="s">
        <v>12</v>
      </c>
      <c r="G514" t="s">
        <v>14</v>
      </c>
      <c r="H514" t="s">
        <v>34</v>
      </c>
      <c r="I514" s="2">
        <v>389978</v>
      </c>
      <c r="J514" s="2">
        <v>361606</v>
      </c>
      <c r="K514" t="s">
        <v>35</v>
      </c>
    </row>
    <row r="515" spans="1:11">
      <c r="A515" t="s">
        <v>104</v>
      </c>
      <c r="B515">
        <v>2024</v>
      </c>
      <c r="C515">
        <v>11</v>
      </c>
      <c r="D515" t="s">
        <v>37</v>
      </c>
      <c r="E515" t="s">
        <v>42</v>
      </c>
      <c r="F515" t="s">
        <v>7</v>
      </c>
      <c r="G515" t="s">
        <v>11</v>
      </c>
      <c r="H515" t="s">
        <v>34</v>
      </c>
      <c r="I515" s="2">
        <v>875368</v>
      </c>
      <c r="J515" s="2">
        <v>909706</v>
      </c>
      <c r="K515" t="s">
        <v>35</v>
      </c>
    </row>
    <row r="516" spans="1:11">
      <c r="A516" t="s">
        <v>395</v>
      </c>
      <c r="B516">
        <v>2024</v>
      </c>
      <c r="C516">
        <v>10</v>
      </c>
      <c r="D516" t="s">
        <v>44</v>
      </c>
      <c r="E516" t="s">
        <v>40</v>
      </c>
      <c r="F516" t="s">
        <v>17</v>
      </c>
      <c r="G516" t="s">
        <v>19</v>
      </c>
      <c r="H516" t="s">
        <v>34</v>
      </c>
      <c r="I516" s="2">
        <v>553697</v>
      </c>
      <c r="J516" s="2">
        <v>548554</v>
      </c>
      <c r="K516" t="s">
        <v>35</v>
      </c>
    </row>
    <row r="517" spans="1:11">
      <c r="A517" t="s">
        <v>396</v>
      </c>
      <c r="B517">
        <v>2025</v>
      </c>
      <c r="C517">
        <v>1</v>
      </c>
      <c r="D517" t="s">
        <v>37</v>
      </c>
      <c r="E517" t="s">
        <v>33</v>
      </c>
      <c r="F517" t="s">
        <v>2</v>
      </c>
      <c r="G517" t="s">
        <v>5</v>
      </c>
      <c r="H517" t="s">
        <v>34</v>
      </c>
      <c r="I517" s="2">
        <v>2683277</v>
      </c>
      <c r="J517" s="2">
        <v>2973604</v>
      </c>
      <c r="K517" t="s">
        <v>35</v>
      </c>
    </row>
    <row r="518" spans="1:11">
      <c r="A518" t="s">
        <v>397</v>
      </c>
      <c r="B518">
        <v>2025</v>
      </c>
      <c r="C518">
        <v>4</v>
      </c>
      <c r="D518" t="s">
        <v>37</v>
      </c>
      <c r="E518" t="s">
        <v>57</v>
      </c>
      <c r="F518" t="s">
        <v>17</v>
      </c>
      <c r="G518" t="s">
        <v>20</v>
      </c>
      <c r="H518" t="s">
        <v>34</v>
      </c>
      <c r="I518" s="2">
        <v>1025418</v>
      </c>
      <c r="J518" s="2">
        <v>935783</v>
      </c>
      <c r="K518" t="s">
        <v>35</v>
      </c>
    </row>
    <row r="519" spans="1:11">
      <c r="A519" t="s">
        <v>238</v>
      </c>
      <c r="B519">
        <v>2024</v>
      </c>
      <c r="C519">
        <v>1</v>
      </c>
      <c r="D519" t="s">
        <v>32</v>
      </c>
      <c r="E519" t="s">
        <v>47</v>
      </c>
      <c r="F519" t="s">
        <v>17</v>
      </c>
      <c r="G519" t="s">
        <v>20</v>
      </c>
      <c r="H519" t="s">
        <v>34</v>
      </c>
      <c r="I519" s="2">
        <v>1244155</v>
      </c>
      <c r="J519" s="2">
        <v>1381457</v>
      </c>
      <c r="K519" t="s">
        <v>35</v>
      </c>
    </row>
    <row r="520" spans="1:11">
      <c r="A520" t="s">
        <v>398</v>
      </c>
      <c r="B520">
        <v>2024</v>
      </c>
      <c r="C520">
        <v>10</v>
      </c>
      <c r="D520" t="s">
        <v>37</v>
      </c>
      <c r="E520" t="s">
        <v>54</v>
      </c>
      <c r="F520" t="s">
        <v>2</v>
      </c>
      <c r="G520" t="s">
        <v>5</v>
      </c>
      <c r="H520" t="s">
        <v>34</v>
      </c>
      <c r="I520" s="2">
        <v>2911675</v>
      </c>
      <c r="J520" s="2">
        <v>2898219</v>
      </c>
      <c r="K520" t="s">
        <v>35</v>
      </c>
    </row>
    <row r="521" spans="1:11">
      <c r="A521" t="s">
        <v>399</v>
      </c>
      <c r="B521">
        <v>2024</v>
      </c>
      <c r="C521">
        <v>1</v>
      </c>
      <c r="D521" t="s">
        <v>61</v>
      </c>
      <c r="E521" t="s">
        <v>47</v>
      </c>
      <c r="F521" t="s">
        <v>17</v>
      </c>
      <c r="G521" t="s">
        <v>18</v>
      </c>
      <c r="H521" t="s">
        <v>34</v>
      </c>
      <c r="I521" s="2">
        <v>946522</v>
      </c>
      <c r="J521" s="2">
        <v>810888</v>
      </c>
      <c r="K521" t="s">
        <v>35</v>
      </c>
    </row>
    <row r="522" spans="1:11">
      <c r="A522" t="s">
        <v>144</v>
      </c>
      <c r="B522">
        <v>2025</v>
      </c>
      <c r="C522">
        <v>2</v>
      </c>
      <c r="D522" t="s">
        <v>37</v>
      </c>
      <c r="E522" t="s">
        <v>47</v>
      </c>
      <c r="F522" t="s">
        <v>2</v>
      </c>
      <c r="G522" t="s">
        <v>5</v>
      </c>
      <c r="H522" t="s">
        <v>34</v>
      </c>
      <c r="I522" s="2">
        <v>2294053</v>
      </c>
      <c r="J522" s="2">
        <v>2811857</v>
      </c>
      <c r="K522" t="s">
        <v>35</v>
      </c>
    </row>
    <row r="523" spans="1:11">
      <c r="A523" t="s">
        <v>240</v>
      </c>
      <c r="B523">
        <v>2025</v>
      </c>
      <c r="C523">
        <v>1</v>
      </c>
      <c r="D523" t="s">
        <v>37</v>
      </c>
      <c r="E523" t="s">
        <v>38</v>
      </c>
      <c r="F523" t="s">
        <v>7</v>
      </c>
      <c r="G523" t="s">
        <v>9</v>
      </c>
      <c r="H523" t="s">
        <v>34</v>
      </c>
      <c r="I523" s="2">
        <v>1072508</v>
      </c>
      <c r="J523" s="2">
        <v>1045105</v>
      </c>
      <c r="K523" t="s">
        <v>35</v>
      </c>
    </row>
    <row r="524" spans="1:11">
      <c r="A524" t="s">
        <v>259</v>
      </c>
      <c r="B524">
        <v>2024</v>
      </c>
      <c r="C524">
        <v>8</v>
      </c>
      <c r="D524" t="s">
        <v>37</v>
      </c>
      <c r="E524" t="s">
        <v>33</v>
      </c>
      <c r="F524" t="s">
        <v>12</v>
      </c>
      <c r="G524" t="s">
        <v>13</v>
      </c>
      <c r="H524" t="s">
        <v>34</v>
      </c>
      <c r="I524" s="2">
        <v>827654</v>
      </c>
      <c r="J524" s="2">
        <v>959382</v>
      </c>
      <c r="K524" t="s">
        <v>35</v>
      </c>
    </row>
    <row r="525" spans="1:11">
      <c r="A525" t="s">
        <v>400</v>
      </c>
      <c r="B525">
        <v>2024</v>
      </c>
      <c r="C525">
        <v>6</v>
      </c>
      <c r="D525" t="s">
        <v>44</v>
      </c>
      <c r="E525" t="s">
        <v>40</v>
      </c>
      <c r="F525" t="s">
        <v>2</v>
      </c>
      <c r="G525" t="s">
        <v>6</v>
      </c>
      <c r="H525" t="s">
        <v>34</v>
      </c>
      <c r="I525" s="2">
        <v>2517991</v>
      </c>
      <c r="J525" s="2">
        <v>2741580</v>
      </c>
      <c r="K525" t="s">
        <v>35</v>
      </c>
    </row>
    <row r="526" spans="1:11">
      <c r="A526" t="s">
        <v>401</v>
      </c>
      <c r="B526">
        <v>2024</v>
      </c>
      <c r="C526">
        <v>11</v>
      </c>
      <c r="D526" t="s">
        <v>37</v>
      </c>
      <c r="E526" t="s">
        <v>38</v>
      </c>
      <c r="F526" t="s">
        <v>2</v>
      </c>
      <c r="G526" t="s">
        <v>4</v>
      </c>
      <c r="H526" t="s">
        <v>34</v>
      </c>
      <c r="I526" s="2">
        <v>1634218</v>
      </c>
      <c r="J526" s="2">
        <v>1852083</v>
      </c>
      <c r="K526" t="s">
        <v>35</v>
      </c>
    </row>
    <row r="527" spans="1:11">
      <c r="A527" t="s">
        <v>264</v>
      </c>
      <c r="B527">
        <v>2024</v>
      </c>
      <c r="C527">
        <v>6</v>
      </c>
      <c r="D527" t="s">
        <v>37</v>
      </c>
      <c r="E527" t="s">
        <v>49</v>
      </c>
      <c r="F527" t="s">
        <v>7</v>
      </c>
      <c r="G527" t="s">
        <v>8</v>
      </c>
      <c r="H527" t="s">
        <v>34</v>
      </c>
      <c r="I527" s="2">
        <v>608450</v>
      </c>
      <c r="J527" s="2">
        <v>680852</v>
      </c>
      <c r="K527" t="s">
        <v>35</v>
      </c>
    </row>
    <row r="528" spans="1:11">
      <c r="A528" t="s">
        <v>352</v>
      </c>
      <c r="B528">
        <v>2024</v>
      </c>
      <c r="C528">
        <v>7</v>
      </c>
      <c r="D528" t="s">
        <v>61</v>
      </c>
      <c r="E528" t="s">
        <v>38</v>
      </c>
      <c r="F528" t="s">
        <v>17</v>
      </c>
      <c r="G528" t="s">
        <v>20</v>
      </c>
      <c r="H528" t="s">
        <v>34</v>
      </c>
      <c r="I528" s="2">
        <v>1335657</v>
      </c>
      <c r="J528" s="2">
        <v>1259602</v>
      </c>
      <c r="K528" t="s">
        <v>35</v>
      </c>
    </row>
    <row r="529" spans="1:11">
      <c r="A529" t="s">
        <v>174</v>
      </c>
      <c r="B529">
        <v>2024</v>
      </c>
      <c r="C529">
        <v>1</v>
      </c>
      <c r="D529" t="s">
        <v>32</v>
      </c>
      <c r="E529" t="s">
        <v>54</v>
      </c>
      <c r="F529" t="s">
        <v>7</v>
      </c>
      <c r="G529" t="s">
        <v>9</v>
      </c>
      <c r="H529" t="s">
        <v>34</v>
      </c>
      <c r="I529" s="2">
        <v>956442</v>
      </c>
      <c r="J529" s="2">
        <v>1015822</v>
      </c>
      <c r="K529" t="s">
        <v>35</v>
      </c>
    </row>
    <row r="530" spans="1:11">
      <c r="A530" t="s">
        <v>402</v>
      </c>
      <c r="B530">
        <v>2024</v>
      </c>
      <c r="C530">
        <v>2</v>
      </c>
      <c r="D530" t="s">
        <v>44</v>
      </c>
      <c r="E530" t="s">
        <v>57</v>
      </c>
      <c r="F530" t="s">
        <v>17</v>
      </c>
      <c r="G530" t="s">
        <v>21</v>
      </c>
      <c r="H530" t="s">
        <v>34</v>
      </c>
      <c r="I530" s="2">
        <v>1230327</v>
      </c>
      <c r="J530" s="2">
        <v>1297431</v>
      </c>
      <c r="K530" t="s">
        <v>35</v>
      </c>
    </row>
    <row r="531" spans="1:11">
      <c r="A531" t="s">
        <v>177</v>
      </c>
      <c r="B531">
        <v>2024</v>
      </c>
      <c r="C531">
        <v>5</v>
      </c>
      <c r="D531" t="s">
        <v>37</v>
      </c>
      <c r="E531" t="s">
        <v>54</v>
      </c>
      <c r="F531" t="s">
        <v>17</v>
      </c>
      <c r="G531" t="s">
        <v>19</v>
      </c>
      <c r="H531" t="s">
        <v>34</v>
      </c>
      <c r="I531" s="2">
        <v>1449228</v>
      </c>
      <c r="J531" s="2">
        <v>1696791</v>
      </c>
      <c r="K531" t="s">
        <v>35</v>
      </c>
    </row>
    <row r="532" spans="1:11">
      <c r="A532" t="s">
        <v>79</v>
      </c>
      <c r="B532">
        <v>2025</v>
      </c>
      <c r="C532">
        <v>6</v>
      </c>
      <c r="D532" t="s">
        <v>37</v>
      </c>
      <c r="E532" t="s">
        <v>47</v>
      </c>
      <c r="F532" t="s">
        <v>17</v>
      </c>
      <c r="G532" t="s">
        <v>19</v>
      </c>
      <c r="H532" t="s">
        <v>34</v>
      </c>
      <c r="I532" s="2">
        <v>1099942</v>
      </c>
      <c r="J532" s="2">
        <v>1357304</v>
      </c>
      <c r="K532" t="s">
        <v>35</v>
      </c>
    </row>
    <row r="533" spans="1:11">
      <c r="A533" t="s">
        <v>403</v>
      </c>
      <c r="B533">
        <v>2025</v>
      </c>
      <c r="C533">
        <v>8</v>
      </c>
      <c r="D533" t="s">
        <v>32</v>
      </c>
      <c r="E533" t="s">
        <v>47</v>
      </c>
      <c r="F533" t="s">
        <v>17</v>
      </c>
      <c r="G533" t="s">
        <v>19</v>
      </c>
      <c r="H533" t="s">
        <v>34</v>
      </c>
      <c r="I533" s="2">
        <v>408980</v>
      </c>
      <c r="J533" s="2">
        <v>509717</v>
      </c>
      <c r="K533" t="s">
        <v>35</v>
      </c>
    </row>
    <row r="534" spans="1:11">
      <c r="A534" t="s">
        <v>404</v>
      </c>
      <c r="B534">
        <v>2024</v>
      </c>
      <c r="C534">
        <v>11</v>
      </c>
      <c r="D534" t="s">
        <v>61</v>
      </c>
      <c r="E534" t="s">
        <v>42</v>
      </c>
      <c r="F534" t="s">
        <v>12</v>
      </c>
      <c r="G534" t="s">
        <v>14</v>
      </c>
      <c r="H534" t="s">
        <v>34</v>
      </c>
      <c r="I534" s="2">
        <v>387549</v>
      </c>
      <c r="J534" s="2">
        <v>473617</v>
      </c>
      <c r="K534" t="s">
        <v>35</v>
      </c>
    </row>
    <row r="535" spans="1:11">
      <c r="A535" t="s">
        <v>405</v>
      </c>
      <c r="B535">
        <v>2024</v>
      </c>
      <c r="C535">
        <v>2</v>
      </c>
      <c r="D535" t="s">
        <v>32</v>
      </c>
      <c r="E535" t="s">
        <v>33</v>
      </c>
      <c r="F535" t="s">
        <v>2</v>
      </c>
      <c r="G535" t="s">
        <v>6</v>
      </c>
      <c r="H535" t="s">
        <v>34</v>
      </c>
      <c r="I535" s="2">
        <v>2133497</v>
      </c>
      <c r="J535" s="2">
        <v>2415131</v>
      </c>
      <c r="K535" t="s">
        <v>35</v>
      </c>
    </row>
    <row r="536" spans="1:11">
      <c r="A536" t="s">
        <v>238</v>
      </c>
      <c r="B536">
        <v>2024</v>
      </c>
      <c r="C536">
        <v>1</v>
      </c>
      <c r="D536" t="s">
        <v>37</v>
      </c>
      <c r="E536" t="s">
        <v>54</v>
      </c>
      <c r="F536" t="s">
        <v>2</v>
      </c>
      <c r="G536" t="s">
        <v>6</v>
      </c>
      <c r="H536" t="s">
        <v>34</v>
      </c>
      <c r="I536" s="2">
        <v>2060295</v>
      </c>
      <c r="J536" s="2">
        <v>2115344</v>
      </c>
      <c r="K536" t="s">
        <v>35</v>
      </c>
    </row>
    <row r="537" spans="1:11">
      <c r="A537" t="s">
        <v>211</v>
      </c>
      <c r="B537">
        <v>2024</v>
      </c>
      <c r="C537">
        <v>9</v>
      </c>
      <c r="D537" t="s">
        <v>37</v>
      </c>
      <c r="E537" t="s">
        <v>49</v>
      </c>
      <c r="F537" t="s">
        <v>12</v>
      </c>
      <c r="G537" t="s">
        <v>13</v>
      </c>
      <c r="H537" t="s">
        <v>34</v>
      </c>
      <c r="I537" s="2">
        <v>563849</v>
      </c>
      <c r="J537" s="2">
        <v>493940</v>
      </c>
      <c r="K537" t="s">
        <v>35</v>
      </c>
    </row>
    <row r="538" spans="1:11">
      <c r="A538" t="s">
        <v>406</v>
      </c>
      <c r="B538">
        <v>2024</v>
      </c>
      <c r="C538">
        <v>9</v>
      </c>
      <c r="D538" t="s">
        <v>61</v>
      </c>
      <c r="E538" t="s">
        <v>47</v>
      </c>
      <c r="F538" t="s">
        <v>7</v>
      </c>
      <c r="G538" t="s">
        <v>11</v>
      </c>
      <c r="H538" t="s">
        <v>34</v>
      </c>
      <c r="I538" s="2">
        <v>778377</v>
      </c>
      <c r="J538" s="2">
        <v>874406</v>
      </c>
      <c r="K538" t="s">
        <v>35</v>
      </c>
    </row>
    <row r="539" spans="1:11">
      <c r="A539" t="s">
        <v>407</v>
      </c>
      <c r="B539">
        <v>2025</v>
      </c>
      <c r="C539">
        <v>4</v>
      </c>
      <c r="D539" t="s">
        <v>37</v>
      </c>
      <c r="E539" t="s">
        <v>57</v>
      </c>
      <c r="F539" t="s">
        <v>7</v>
      </c>
      <c r="G539" t="s">
        <v>10</v>
      </c>
      <c r="H539" t="s">
        <v>34</v>
      </c>
      <c r="I539" s="2">
        <v>931159</v>
      </c>
      <c r="J539" s="2">
        <v>922452</v>
      </c>
      <c r="K539" t="s">
        <v>35</v>
      </c>
    </row>
    <row r="540" spans="1:11">
      <c r="A540" t="s">
        <v>293</v>
      </c>
      <c r="B540">
        <v>2025</v>
      </c>
      <c r="C540">
        <v>1</v>
      </c>
      <c r="D540" t="s">
        <v>32</v>
      </c>
      <c r="E540" t="s">
        <v>42</v>
      </c>
      <c r="F540" t="s">
        <v>2</v>
      </c>
      <c r="G540" t="s">
        <v>6</v>
      </c>
      <c r="H540" t="s">
        <v>34</v>
      </c>
      <c r="I540" s="2">
        <v>2904507</v>
      </c>
      <c r="J540" s="2">
        <v>3457983</v>
      </c>
      <c r="K540" t="s">
        <v>35</v>
      </c>
    </row>
    <row r="541" spans="1:11">
      <c r="A541" t="s">
        <v>171</v>
      </c>
      <c r="B541">
        <v>2024</v>
      </c>
      <c r="C541">
        <v>2</v>
      </c>
      <c r="D541" t="s">
        <v>32</v>
      </c>
      <c r="E541" t="s">
        <v>49</v>
      </c>
      <c r="F541" t="s">
        <v>17</v>
      </c>
      <c r="G541" t="s">
        <v>18</v>
      </c>
      <c r="H541" t="s">
        <v>34</v>
      </c>
      <c r="I541" s="2">
        <v>788610</v>
      </c>
      <c r="J541" s="2">
        <v>972128</v>
      </c>
      <c r="K541" t="s">
        <v>35</v>
      </c>
    </row>
    <row r="542" spans="1:11">
      <c r="A542" t="s">
        <v>408</v>
      </c>
      <c r="B542">
        <v>2024</v>
      </c>
      <c r="C542">
        <v>5</v>
      </c>
      <c r="D542" t="s">
        <v>32</v>
      </c>
      <c r="E542" t="s">
        <v>42</v>
      </c>
      <c r="F542" t="s">
        <v>12</v>
      </c>
      <c r="G542" t="s">
        <v>14</v>
      </c>
      <c r="H542" t="s">
        <v>34</v>
      </c>
      <c r="I542" s="2">
        <v>746912</v>
      </c>
      <c r="J542" s="2">
        <v>709621</v>
      </c>
      <c r="K542" t="s">
        <v>35</v>
      </c>
    </row>
    <row r="543" spans="1:11">
      <c r="A543" t="s">
        <v>409</v>
      </c>
      <c r="B543">
        <v>2024</v>
      </c>
      <c r="C543">
        <v>3</v>
      </c>
      <c r="D543" t="s">
        <v>32</v>
      </c>
      <c r="E543" t="s">
        <v>54</v>
      </c>
      <c r="F543" t="s">
        <v>12</v>
      </c>
      <c r="G543" t="s">
        <v>13</v>
      </c>
      <c r="H543" t="s">
        <v>34</v>
      </c>
      <c r="I543" s="2">
        <v>715088</v>
      </c>
      <c r="J543" s="2">
        <v>635952</v>
      </c>
      <c r="K543" t="s">
        <v>35</v>
      </c>
    </row>
    <row r="544" spans="1:11">
      <c r="A544" t="s">
        <v>187</v>
      </c>
      <c r="B544">
        <v>2025</v>
      </c>
      <c r="C544">
        <v>4</v>
      </c>
      <c r="D544" t="s">
        <v>61</v>
      </c>
      <c r="E544" t="s">
        <v>57</v>
      </c>
      <c r="F544" t="s">
        <v>17</v>
      </c>
      <c r="G544" t="s">
        <v>19</v>
      </c>
      <c r="H544" t="s">
        <v>34</v>
      </c>
      <c r="I544" s="2">
        <v>810906</v>
      </c>
      <c r="J544" s="2">
        <v>988731</v>
      </c>
      <c r="K544" t="s">
        <v>35</v>
      </c>
    </row>
    <row r="545" spans="1:11">
      <c r="A545" t="s">
        <v>181</v>
      </c>
      <c r="B545">
        <v>2024</v>
      </c>
      <c r="C545">
        <v>6</v>
      </c>
      <c r="D545" t="s">
        <v>37</v>
      </c>
      <c r="E545" t="s">
        <v>47</v>
      </c>
      <c r="F545" t="s">
        <v>17</v>
      </c>
      <c r="G545" t="s">
        <v>19</v>
      </c>
      <c r="H545" t="s">
        <v>34</v>
      </c>
      <c r="I545" s="2">
        <v>1434233</v>
      </c>
      <c r="J545" s="2">
        <v>1754482</v>
      </c>
      <c r="K545" t="s">
        <v>35</v>
      </c>
    </row>
    <row r="546" spans="1:11">
      <c r="A546" t="s">
        <v>222</v>
      </c>
      <c r="B546">
        <v>2025</v>
      </c>
      <c r="C546">
        <v>7</v>
      </c>
      <c r="D546" t="s">
        <v>61</v>
      </c>
      <c r="E546" t="s">
        <v>38</v>
      </c>
      <c r="F546" t="s">
        <v>17</v>
      </c>
      <c r="G546" t="s">
        <v>20</v>
      </c>
      <c r="H546" t="s">
        <v>34</v>
      </c>
      <c r="I546" s="2">
        <v>1171076</v>
      </c>
      <c r="J546" s="2">
        <v>1173279</v>
      </c>
      <c r="K546" t="s">
        <v>35</v>
      </c>
    </row>
    <row r="547" spans="1:11">
      <c r="A547" t="s">
        <v>261</v>
      </c>
      <c r="B547">
        <v>2024</v>
      </c>
      <c r="C547">
        <v>4</v>
      </c>
      <c r="D547" t="s">
        <v>32</v>
      </c>
      <c r="E547" t="s">
        <v>49</v>
      </c>
      <c r="F547" t="s">
        <v>12</v>
      </c>
      <c r="G547" t="s">
        <v>15</v>
      </c>
      <c r="H547" t="s">
        <v>34</v>
      </c>
      <c r="I547" s="2">
        <v>824076</v>
      </c>
      <c r="J547" s="2">
        <v>803920</v>
      </c>
      <c r="K547" t="s">
        <v>35</v>
      </c>
    </row>
    <row r="548" spans="1:11">
      <c r="A548" t="s">
        <v>192</v>
      </c>
      <c r="B548">
        <v>2024</v>
      </c>
      <c r="C548">
        <v>1</v>
      </c>
      <c r="D548" t="s">
        <v>61</v>
      </c>
      <c r="E548" t="s">
        <v>40</v>
      </c>
      <c r="F548" t="s">
        <v>17</v>
      </c>
      <c r="G548" t="s">
        <v>18</v>
      </c>
      <c r="H548" t="s">
        <v>34</v>
      </c>
      <c r="I548" s="2">
        <v>1159840</v>
      </c>
      <c r="J548" s="2">
        <v>1208883</v>
      </c>
      <c r="K548" t="s">
        <v>35</v>
      </c>
    </row>
    <row r="549" spans="1:11">
      <c r="A549" t="s">
        <v>352</v>
      </c>
      <c r="B549">
        <v>2024</v>
      </c>
      <c r="C549">
        <v>7</v>
      </c>
      <c r="D549" t="s">
        <v>32</v>
      </c>
      <c r="E549" t="s">
        <v>47</v>
      </c>
      <c r="F549" t="s">
        <v>7</v>
      </c>
      <c r="G549" t="s">
        <v>9</v>
      </c>
      <c r="H549" t="s">
        <v>34</v>
      </c>
      <c r="I549" s="2">
        <v>728773</v>
      </c>
      <c r="J549" s="2">
        <v>742034</v>
      </c>
      <c r="K549" t="s">
        <v>35</v>
      </c>
    </row>
    <row r="550" spans="1:11">
      <c r="A550" t="s">
        <v>320</v>
      </c>
      <c r="B550">
        <v>2024</v>
      </c>
      <c r="C550">
        <v>8</v>
      </c>
      <c r="D550" t="s">
        <v>37</v>
      </c>
      <c r="E550" t="s">
        <v>40</v>
      </c>
      <c r="F550" t="s">
        <v>2</v>
      </c>
      <c r="G550" t="s">
        <v>4</v>
      </c>
      <c r="H550" t="s">
        <v>34</v>
      </c>
      <c r="I550" s="2">
        <v>1362890</v>
      </c>
      <c r="J550" s="2">
        <v>1699315</v>
      </c>
      <c r="K550" t="s">
        <v>35</v>
      </c>
    </row>
    <row r="551" spans="1:11">
      <c r="A551" t="s">
        <v>252</v>
      </c>
      <c r="B551">
        <v>2025</v>
      </c>
      <c r="C551">
        <v>8</v>
      </c>
      <c r="D551" t="s">
        <v>37</v>
      </c>
      <c r="E551" t="s">
        <v>42</v>
      </c>
      <c r="F551" t="s">
        <v>2</v>
      </c>
      <c r="G551" t="s">
        <v>6</v>
      </c>
      <c r="H551" t="s">
        <v>34</v>
      </c>
      <c r="I551" s="2">
        <v>1267215</v>
      </c>
      <c r="J551" s="2">
        <v>1338267</v>
      </c>
      <c r="K551" t="s">
        <v>35</v>
      </c>
    </row>
    <row r="552" spans="1:11">
      <c r="A552" t="s">
        <v>48</v>
      </c>
      <c r="B552">
        <v>2024</v>
      </c>
      <c r="C552">
        <v>12</v>
      </c>
      <c r="D552" t="s">
        <v>32</v>
      </c>
      <c r="E552" t="s">
        <v>57</v>
      </c>
      <c r="F552" t="s">
        <v>7</v>
      </c>
      <c r="G552" t="s">
        <v>9</v>
      </c>
      <c r="H552" t="s">
        <v>34</v>
      </c>
      <c r="I552" s="2">
        <v>467583</v>
      </c>
      <c r="J552" s="2">
        <v>447467</v>
      </c>
      <c r="K552" t="s">
        <v>35</v>
      </c>
    </row>
    <row r="553" spans="1:11">
      <c r="A553" t="s">
        <v>79</v>
      </c>
      <c r="B553">
        <v>2025</v>
      </c>
      <c r="C553">
        <v>6</v>
      </c>
      <c r="D553" t="s">
        <v>61</v>
      </c>
      <c r="E553" t="s">
        <v>33</v>
      </c>
      <c r="F553" t="s">
        <v>17</v>
      </c>
      <c r="G553" t="s">
        <v>18</v>
      </c>
      <c r="H553" t="s">
        <v>34</v>
      </c>
      <c r="I553" s="2">
        <v>631739</v>
      </c>
      <c r="J553" s="2">
        <v>746613</v>
      </c>
      <c r="K553" t="s">
        <v>35</v>
      </c>
    </row>
    <row r="554" spans="1:11">
      <c r="A554" t="s">
        <v>254</v>
      </c>
      <c r="B554">
        <v>2024</v>
      </c>
      <c r="C554">
        <v>10</v>
      </c>
      <c r="D554" t="s">
        <v>32</v>
      </c>
      <c r="E554" t="s">
        <v>33</v>
      </c>
      <c r="F554" t="s">
        <v>12</v>
      </c>
      <c r="G554" t="s">
        <v>13</v>
      </c>
      <c r="H554" t="s">
        <v>34</v>
      </c>
      <c r="I554" s="2">
        <v>698313</v>
      </c>
      <c r="J554" s="2">
        <v>638572</v>
      </c>
      <c r="K554" t="s">
        <v>35</v>
      </c>
    </row>
    <row r="555" spans="1:11">
      <c r="A555" t="s">
        <v>410</v>
      </c>
      <c r="B555">
        <v>2025</v>
      </c>
      <c r="C555">
        <v>1</v>
      </c>
      <c r="D555" t="s">
        <v>32</v>
      </c>
      <c r="E555" t="s">
        <v>47</v>
      </c>
      <c r="F555" t="s">
        <v>12</v>
      </c>
      <c r="G555" t="s">
        <v>15</v>
      </c>
      <c r="H555" t="s">
        <v>34</v>
      </c>
      <c r="I555" s="2">
        <v>415848</v>
      </c>
      <c r="J555" s="2">
        <v>378316</v>
      </c>
      <c r="K555" t="s">
        <v>35</v>
      </c>
    </row>
    <row r="556" spans="1:11">
      <c r="A556" t="s">
        <v>411</v>
      </c>
      <c r="B556">
        <v>2025</v>
      </c>
      <c r="C556">
        <v>8</v>
      </c>
      <c r="D556" t="s">
        <v>37</v>
      </c>
      <c r="E556" t="s">
        <v>54</v>
      </c>
      <c r="F556" t="s">
        <v>12</v>
      </c>
      <c r="G556" t="s">
        <v>13</v>
      </c>
      <c r="H556" t="s">
        <v>34</v>
      </c>
      <c r="I556" s="2">
        <v>735835</v>
      </c>
      <c r="J556" s="2">
        <v>839573</v>
      </c>
      <c r="K556" t="s">
        <v>35</v>
      </c>
    </row>
    <row r="557" spans="1:11">
      <c r="A557" t="s">
        <v>176</v>
      </c>
      <c r="B557">
        <v>2024</v>
      </c>
      <c r="C557">
        <v>8</v>
      </c>
      <c r="D557" t="s">
        <v>44</v>
      </c>
      <c r="E557" t="s">
        <v>54</v>
      </c>
      <c r="F557" t="s">
        <v>7</v>
      </c>
      <c r="G557" t="s">
        <v>8</v>
      </c>
      <c r="H557" t="s">
        <v>34</v>
      </c>
      <c r="I557" s="2">
        <v>809728</v>
      </c>
      <c r="J557" s="2">
        <v>958663</v>
      </c>
      <c r="K557" t="s">
        <v>35</v>
      </c>
    </row>
    <row r="558" spans="1:11">
      <c r="A558" t="s">
        <v>55</v>
      </c>
      <c r="B558">
        <v>2025</v>
      </c>
      <c r="C558">
        <v>8</v>
      </c>
      <c r="D558" t="s">
        <v>44</v>
      </c>
      <c r="E558" t="s">
        <v>33</v>
      </c>
      <c r="F558" t="s">
        <v>12</v>
      </c>
      <c r="G558" t="s">
        <v>16</v>
      </c>
      <c r="H558" t="s">
        <v>34</v>
      </c>
      <c r="I558" s="2">
        <v>301327</v>
      </c>
      <c r="J558" s="2">
        <v>375187</v>
      </c>
      <c r="K558" t="s">
        <v>35</v>
      </c>
    </row>
    <row r="559" spans="1:11">
      <c r="A559" t="s">
        <v>85</v>
      </c>
      <c r="B559">
        <v>2024</v>
      </c>
      <c r="C559">
        <v>9</v>
      </c>
      <c r="D559" t="s">
        <v>37</v>
      </c>
      <c r="E559" t="s">
        <v>54</v>
      </c>
      <c r="F559" t="s">
        <v>7</v>
      </c>
      <c r="G559" t="s">
        <v>8</v>
      </c>
      <c r="H559" t="s">
        <v>34</v>
      </c>
      <c r="I559" s="2">
        <v>386157</v>
      </c>
      <c r="J559" s="2">
        <v>380568</v>
      </c>
      <c r="K559" t="s">
        <v>35</v>
      </c>
    </row>
    <row r="560" spans="1:11">
      <c r="A560" t="s">
        <v>348</v>
      </c>
      <c r="B560">
        <v>2024</v>
      </c>
      <c r="C560">
        <v>3</v>
      </c>
      <c r="D560" t="s">
        <v>44</v>
      </c>
      <c r="E560" t="s">
        <v>42</v>
      </c>
      <c r="F560" t="s">
        <v>2</v>
      </c>
      <c r="G560" t="s">
        <v>6</v>
      </c>
      <c r="H560" t="s">
        <v>34</v>
      </c>
      <c r="I560" s="2">
        <v>1925019</v>
      </c>
      <c r="J560" s="2">
        <v>1871383</v>
      </c>
      <c r="K560" t="s">
        <v>35</v>
      </c>
    </row>
    <row r="561" spans="1:11">
      <c r="A561" t="s">
        <v>412</v>
      </c>
      <c r="B561">
        <v>2024</v>
      </c>
      <c r="C561">
        <v>11</v>
      </c>
      <c r="D561" t="s">
        <v>37</v>
      </c>
      <c r="E561" t="s">
        <v>33</v>
      </c>
      <c r="F561" t="s">
        <v>7</v>
      </c>
      <c r="G561" t="s">
        <v>8</v>
      </c>
      <c r="H561" t="s">
        <v>34</v>
      </c>
      <c r="I561" s="2">
        <v>492624</v>
      </c>
      <c r="J561" s="2">
        <v>474871</v>
      </c>
      <c r="K561" t="s">
        <v>35</v>
      </c>
    </row>
    <row r="562" spans="1:11">
      <c r="A562" t="s">
        <v>260</v>
      </c>
      <c r="B562">
        <v>2024</v>
      </c>
      <c r="C562">
        <v>2</v>
      </c>
      <c r="D562" t="s">
        <v>61</v>
      </c>
      <c r="E562" t="s">
        <v>57</v>
      </c>
      <c r="F562" t="s">
        <v>2</v>
      </c>
      <c r="G562" t="s">
        <v>4</v>
      </c>
      <c r="H562" t="s">
        <v>34</v>
      </c>
      <c r="I562" s="2">
        <v>2596298</v>
      </c>
      <c r="J562" s="2">
        <v>2656844</v>
      </c>
      <c r="K562" t="s">
        <v>35</v>
      </c>
    </row>
    <row r="563" spans="1:11">
      <c r="A563" t="s">
        <v>230</v>
      </c>
      <c r="B563">
        <v>2025</v>
      </c>
      <c r="C563">
        <v>4</v>
      </c>
      <c r="D563" t="s">
        <v>37</v>
      </c>
      <c r="E563" t="s">
        <v>40</v>
      </c>
      <c r="F563" t="s">
        <v>17</v>
      </c>
      <c r="G563" t="s">
        <v>18</v>
      </c>
      <c r="H563" t="s">
        <v>34</v>
      </c>
      <c r="I563" s="2">
        <v>611754</v>
      </c>
      <c r="J563" s="2">
        <v>568535</v>
      </c>
      <c r="K563" t="s">
        <v>35</v>
      </c>
    </row>
    <row r="564" spans="1:11">
      <c r="A564" t="s">
        <v>196</v>
      </c>
      <c r="B564">
        <v>2024</v>
      </c>
      <c r="C564">
        <v>3</v>
      </c>
      <c r="D564" t="s">
        <v>61</v>
      </c>
      <c r="E564" t="s">
        <v>47</v>
      </c>
      <c r="F564" t="s">
        <v>12</v>
      </c>
      <c r="G564" t="s">
        <v>14</v>
      </c>
      <c r="H564" t="s">
        <v>34</v>
      </c>
      <c r="I564" s="2">
        <v>596216</v>
      </c>
      <c r="J564" s="2">
        <v>515822</v>
      </c>
      <c r="K564" t="s">
        <v>35</v>
      </c>
    </row>
    <row r="565" spans="1:11">
      <c r="A565" t="s">
        <v>413</v>
      </c>
      <c r="B565">
        <v>2025</v>
      </c>
      <c r="C565">
        <v>3</v>
      </c>
      <c r="D565" t="s">
        <v>44</v>
      </c>
      <c r="E565" t="s">
        <v>38</v>
      </c>
      <c r="F565" t="s">
        <v>7</v>
      </c>
      <c r="G565" t="s">
        <v>8</v>
      </c>
      <c r="H565" t="s">
        <v>34</v>
      </c>
      <c r="I565" s="2">
        <v>359614</v>
      </c>
      <c r="J565" s="2">
        <v>448166</v>
      </c>
      <c r="K565" t="s">
        <v>35</v>
      </c>
    </row>
    <row r="566" spans="1:11">
      <c r="A566" t="s">
        <v>393</v>
      </c>
      <c r="B566">
        <v>2024</v>
      </c>
      <c r="C566">
        <v>4</v>
      </c>
      <c r="D566" t="s">
        <v>44</v>
      </c>
      <c r="E566" t="s">
        <v>49</v>
      </c>
      <c r="F566" t="s">
        <v>12</v>
      </c>
      <c r="G566" t="s">
        <v>14</v>
      </c>
      <c r="H566" t="s">
        <v>34</v>
      </c>
      <c r="I566" s="2">
        <v>769684</v>
      </c>
      <c r="J566" s="2">
        <v>744112</v>
      </c>
      <c r="K566" t="s">
        <v>35</v>
      </c>
    </row>
    <row r="567" spans="1:11">
      <c r="A567" t="s">
        <v>55</v>
      </c>
      <c r="B567">
        <v>2025</v>
      </c>
      <c r="C567">
        <v>8</v>
      </c>
      <c r="D567" t="s">
        <v>44</v>
      </c>
      <c r="E567" t="s">
        <v>54</v>
      </c>
      <c r="F567" t="s">
        <v>7</v>
      </c>
      <c r="G567" t="s">
        <v>8</v>
      </c>
      <c r="H567" t="s">
        <v>34</v>
      </c>
      <c r="I567" s="2">
        <v>910287</v>
      </c>
      <c r="J567" s="2">
        <v>1027702</v>
      </c>
      <c r="K567" t="s">
        <v>35</v>
      </c>
    </row>
    <row r="568" spans="1:11">
      <c r="A568" t="s">
        <v>161</v>
      </c>
      <c r="B568">
        <v>2025</v>
      </c>
      <c r="C568">
        <v>8</v>
      </c>
      <c r="D568" t="s">
        <v>37</v>
      </c>
      <c r="E568" t="s">
        <v>38</v>
      </c>
      <c r="F568" t="s">
        <v>2</v>
      </c>
      <c r="G568" t="s">
        <v>5</v>
      </c>
      <c r="H568" t="s">
        <v>34</v>
      </c>
      <c r="I568" s="2">
        <v>1906735</v>
      </c>
      <c r="J568" s="2">
        <v>1886122</v>
      </c>
      <c r="K568" t="s">
        <v>35</v>
      </c>
    </row>
    <row r="569" spans="1:11">
      <c r="A569" t="s">
        <v>414</v>
      </c>
      <c r="B569">
        <v>2025</v>
      </c>
      <c r="C569">
        <v>1</v>
      </c>
      <c r="D569" t="s">
        <v>44</v>
      </c>
      <c r="E569" t="s">
        <v>42</v>
      </c>
      <c r="F569" t="s">
        <v>7</v>
      </c>
      <c r="G569" t="s">
        <v>11</v>
      </c>
      <c r="H569" t="s">
        <v>34</v>
      </c>
      <c r="I569" s="2">
        <v>488377</v>
      </c>
      <c r="J569" s="2">
        <v>432988</v>
      </c>
      <c r="K569" t="s">
        <v>35</v>
      </c>
    </row>
    <row r="570" spans="1:11">
      <c r="A570" t="s">
        <v>415</v>
      </c>
      <c r="B570">
        <v>2025</v>
      </c>
      <c r="C570">
        <v>3</v>
      </c>
      <c r="D570" t="s">
        <v>32</v>
      </c>
      <c r="E570" t="s">
        <v>54</v>
      </c>
      <c r="F570" t="s">
        <v>12</v>
      </c>
      <c r="G570" t="s">
        <v>13</v>
      </c>
      <c r="H570" t="s">
        <v>34</v>
      </c>
      <c r="I570" s="2">
        <v>346425</v>
      </c>
      <c r="J570" s="2">
        <v>294963</v>
      </c>
      <c r="K570" t="s">
        <v>35</v>
      </c>
    </row>
    <row r="571" spans="1:11">
      <c r="A571" t="s">
        <v>245</v>
      </c>
      <c r="B571">
        <v>2024</v>
      </c>
      <c r="C571">
        <v>2</v>
      </c>
      <c r="D571" t="s">
        <v>61</v>
      </c>
      <c r="E571" t="s">
        <v>38</v>
      </c>
      <c r="F571" t="s">
        <v>12</v>
      </c>
      <c r="G571" t="s">
        <v>15</v>
      </c>
      <c r="H571" t="s">
        <v>34</v>
      </c>
      <c r="I571" s="2">
        <v>843338</v>
      </c>
      <c r="J571" s="2">
        <v>821802</v>
      </c>
      <c r="K571" t="s">
        <v>35</v>
      </c>
    </row>
    <row r="572" spans="1:11">
      <c r="A572" t="s">
        <v>159</v>
      </c>
      <c r="B572">
        <v>2024</v>
      </c>
      <c r="C572">
        <v>7</v>
      </c>
      <c r="D572" t="s">
        <v>44</v>
      </c>
      <c r="E572" t="s">
        <v>47</v>
      </c>
      <c r="F572" t="s">
        <v>7</v>
      </c>
      <c r="G572" t="s">
        <v>10</v>
      </c>
      <c r="H572" t="s">
        <v>34</v>
      </c>
      <c r="I572" s="2">
        <v>1002352</v>
      </c>
      <c r="J572" s="2">
        <v>1100393</v>
      </c>
      <c r="K572" t="s">
        <v>35</v>
      </c>
    </row>
    <row r="573" spans="1:11">
      <c r="A573" t="s">
        <v>416</v>
      </c>
      <c r="B573">
        <v>2025</v>
      </c>
      <c r="C573">
        <v>5</v>
      </c>
      <c r="D573" t="s">
        <v>32</v>
      </c>
      <c r="E573" t="s">
        <v>57</v>
      </c>
      <c r="F573" t="s">
        <v>17</v>
      </c>
      <c r="G573" t="s">
        <v>21</v>
      </c>
      <c r="H573" t="s">
        <v>34</v>
      </c>
      <c r="I573" s="2">
        <v>1014793</v>
      </c>
      <c r="J573" s="2">
        <v>974521</v>
      </c>
      <c r="K573" t="s">
        <v>35</v>
      </c>
    </row>
    <row r="574" spans="1:11">
      <c r="A574" t="s">
        <v>417</v>
      </c>
      <c r="B574">
        <v>2025</v>
      </c>
      <c r="C574">
        <v>4</v>
      </c>
      <c r="D574" t="s">
        <v>61</v>
      </c>
      <c r="E574" t="s">
        <v>49</v>
      </c>
      <c r="F574" t="s">
        <v>7</v>
      </c>
      <c r="G574" t="s">
        <v>11</v>
      </c>
      <c r="H574" t="s">
        <v>34</v>
      </c>
      <c r="I574" s="2">
        <v>607309</v>
      </c>
      <c r="J574" s="2">
        <v>715060</v>
      </c>
      <c r="K574" t="s">
        <v>35</v>
      </c>
    </row>
    <row r="575" spans="1:11">
      <c r="A575" t="s">
        <v>418</v>
      </c>
      <c r="B575">
        <v>2025</v>
      </c>
      <c r="C575">
        <v>5</v>
      </c>
      <c r="D575" t="s">
        <v>61</v>
      </c>
      <c r="E575" t="s">
        <v>40</v>
      </c>
      <c r="F575" t="s">
        <v>17</v>
      </c>
      <c r="G575" t="s">
        <v>20</v>
      </c>
      <c r="H575" t="s">
        <v>34</v>
      </c>
      <c r="I575" s="2">
        <v>580769</v>
      </c>
      <c r="J575" s="2">
        <v>668979</v>
      </c>
      <c r="K575" t="s">
        <v>35</v>
      </c>
    </row>
    <row r="576" spans="1:11">
      <c r="A576" t="s">
        <v>419</v>
      </c>
      <c r="B576">
        <v>2024</v>
      </c>
      <c r="C576">
        <v>7</v>
      </c>
      <c r="D576" t="s">
        <v>32</v>
      </c>
      <c r="E576" t="s">
        <v>33</v>
      </c>
      <c r="F576" t="s">
        <v>12</v>
      </c>
      <c r="G576" t="s">
        <v>15</v>
      </c>
      <c r="H576" t="s">
        <v>34</v>
      </c>
      <c r="I576" s="2">
        <v>825052</v>
      </c>
      <c r="J576" s="2">
        <v>814083</v>
      </c>
      <c r="K576" t="s">
        <v>35</v>
      </c>
    </row>
    <row r="577" spans="1:11">
      <c r="A577" t="s">
        <v>139</v>
      </c>
      <c r="B577">
        <v>2025</v>
      </c>
      <c r="C577">
        <v>2</v>
      </c>
      <c r="D577" t="s">
        <v>37</v>
      </c>
      <c r="E577" t="s">
        <v>33</v>
      </c>
      <c r="F577" t="s">
        <v>12</v>
      </c>
      <c r="G577" t="s">
        <v>14</v>
      </c>
      <c r="H577" t="s">
        <v>34</v>
      </c>
      <c r="I577" s="2">
        <v>745169</v>
      </c>
      <c r="J577" s="2">
        <v>847897</v>
      </c>
      <c r="K577" t="s">
        <v>35</v>
      </c>
    </row>
    <row r="578" spans="1:11">
      <c r="A578" t="s">
        <v>133</v>
      </c>
      <c r="B578">
        <v>2024</v>
      </c>
      <c r="C578">
        <v>7</v>
      </c>
      <c r="D578" t="s">
        <v>44</v>
      </c>
      <c r="E578" t="s">
        <v>38</v>
      </c>
      <c r="F578" t="s">
        <v>12</v>
      </c>
      <c r="G578" t="s">
        <v>14</v>
      </c>
      <c r="H578" t="s">
        <v>34</v>
      </c>
      <c r="I578" s="2">
        <v>295327</v>
      </c>
      <c r="J578" s="2">
        <v>356799</v>
      </c>
      <c r="K578" t="s">
        <v>35</v>
      </c>
    </row>
    <row r="579" spans="1:11">
      <c r="A579" t="s">
        <v>184</v>
      </c>
      <c r="B579">
        <v>2025</v>
      </c>
      <c r="C579">
        <v>3</v>
      </c>
      <c r="D579" t="s">
        <v>44</v>
      </c>
      <c r="E579" t="s">
        <v>42</v>
      </c>
      <c r="F579" t="s">
        <v>17</v>
      </c>
      <c r="G579" t="s">
        <v>19</v>
      </c>
      <c r="H579" t="s">
        <v>34</v>
      </c>
      <c r="I579" s="2">
        <v>730926</v>
      </c>
      <c r="J579" s="2">
        <v>724266</v>
      </c>
      <c r="K579" t="s">
        <v>35</v>
      </c>
    </row>
    <row r="580" spans="1:11">
      <c r="A580" t="s">
        <v>409</v>
      </c>
      <c r="B580">
        <v>2024</v>
      </c>
      <c r="C580">
        <v>3</v>
      </c>
      <c r="D580" t="s">
        <v>32</v>
      </c>
      <c r="E580" t="s">
        <v>47</v>
      </c>
      <c r="F580" t="s">
        <v>2</v>
      </c>
      <c r="G580" t="s">
        <v>4</v>
      </c>
      <c r="H580" t="s">
        <v>34</v>
      </c>
      <c r="I580" s="2">
        <v>1126066</v>
      </c>
      <c r="J580" s="2">
        <v>1025773</v>
      </c>
      <c r="K580" t="s">
        <v>35</v>
      </c>
    </row>
    <row r="581" spans="1:11">
      <c r="A581" t="s">
        <v>420</v>
      </c>
      <c r="B581">
        <v>2025</v>
      </c>
      <c r="C581">
        <v>1</v>
      </c>
      <c r="D581" t="s">
        <v>37</v>
      </c>
      <c r="E581" t="s">
        <v>38</v>
      </c>
      <c r="F581" t="s">
        <v>12</v>
      </c>
      <c r="G581" t="s">
        <v>16</v>
      </c>
      <c r="H581" t="s">
        <v>34</v>
      </c>
      <c r="I581" s="2">
        <v>517677</v>
      </c>
      <c r="J581" s="2">
        <v>521187</v>
      </c>
      <c r="K581" t="s">
        <v>35</v>
      </c>
    </row>
    <row r="582" spans="1:11">
      <c r="A582" t="s">
        <v>133</v>
      </c>
      <c r="B582">
        <v>2024</v>
      </c>
      <c r="C582">
        <v>7</v>
      </c>
      <c r="D582" t="s">
        <v>44</v>
      </c>
      <c r="E582" t="s">
        <v>57</v>
      </c>
      <c r="F582" t="s">
        <v>12</v>
      </c>
      <c r="G582" t="s">
        <v>13</v>
      </c>
      <c r="H582" t="s">
        <v>34</v>
      </c>
      <c r="I582" s="2">
        <v>382896</v>
      </c>
      <c r="J582" s="2">
        <v>421119</v>
      </c>
      <c r="K582" t="s">
        <v>35</v>
      </c>
    </row>
    <row r="583" spans="1:11">
      <c r="A583" t="s">
        <v>421</v>
      </c>
      <c r="B583">
        <v>2024</v>
      </c>
      <c r="C583">
        <v>7</v>
      </c>
      <c r="D583" t="s">
        <v>32</v>
      </c>
      <c r="E583" t="s">
        <v>57</v>
      </c>
      <c r="F583" t="s">
        <v>7</v>
      </c>
      <c r="G583" t="s">
        <v>10</v>
      </c>
      <c r="H583" t="s">
        <v>34</v>
      </c>
      <c r="I583" s="2">
        <v>611896</v>
      </c>
      <c r="J583" s="2">
        <v>635463</v>
      </c>
      <c r="K583" t="s">
        <v>35</v>
      </c>
    </row>
    <row r="584" spans="1:11">
      <c r="A584" t="s">
        <v>422</v>
      </c>
      <c r="B584">
        <v>2025</v>
      </c>
      <c r="C584">
        <v>8</v>
      </c>
      <c r="D584" t="s">
        <v>61</v>
      </c>
      <c r="E584" t="s">
        <v>38</v>
      </c>
      <c r="F584" t="s">
        <v>2</v>
      </c>
      <c r="G584" t="s">
        <v>5</v>
      </c>
      <c r="H584" t="s">
        <v>34</v>
      </c>
      <c r="I584" s="2">
        <v>1277516</v>
      </c>
      <c r="J584" s="2">
        <v>1207185</v>
      </c>
      <c r="K584" t="s">
        <v>35</v>
      </c>
    </row>
    <row r="585" spans="1:11">
      <c r="A585" t="s">
        <v>423</v>
      </c>
      <c r="B585">
        <v>2025</v>
      </c>
      <c r="C585">
        <v>3</v>
      </c>
      <c r="D585" t="s">
        <v>61</v>
      </c>
      <c r="E585" t="s">
        <v>33</v>
      </c>
      <c r="F585" t="s">
        <v>12</v>
      </c>
      <c r="G585" t="s">
        <v>13</v>
      </c>
      <c r="H585" t="s">
        <v>34</v>
      </c>
      <c r="I585" s="2">
        <v>598054</v>
      </c>
      <c r="J585" s="2">
        <v>565849</v>
      </c>
      <c r="K585" t="s">
        <v>35</v>
      </c>
    </row>
    <row r="586" spans="1:11">
      <c r="A586" t="s">
        <v>82</v>
      </c>
      <c r="B586">
        <v>2025</v>
      </c>
      <c r="C586">
        <v>3</v>
      </c>
      <c r="D586" t="s">
        <v>32</v>
      </c>
      <c r="E586" t="s">
        <v>47</v>
      </c>
      <c r="F586" t="s">
        <v>7</v>
      </c>
      <c r="G586" t="s">
        <v>11</v>
      </c>
      <c r="H586" t="s">
        <v>34</v>
      </c>
      <c r="I586" s="2">
        <v>844929</v>
      </c>
      <c r="J586" s="2">
        <v>809165</v>
      </c>
      <c r="K586" t="s">
        <v>35</v>
      </c>
    </row>
    <row r="587" spans="1:11">
      <c r="A587" t="s">
        <v>424</v>
      </c>
      <c r="B587">
        <v>2025</v>
      </c>
      <c r="C587">
        <v>5</v>
      </c>
      <c r="D587" t="s">
        <v>44</v>
      </c>
      <c r="E587" t="s">
        <v>57</v>
      </c>
      <c r="F587" t="s">
        <v>2</v>
      </c>
      <c r="G587" t="s">
        <v>6</v>
      </c>
      <c r="H587" t="s">
        <v>34</v>
      </c>
      <c r="I587" s="2">
        <v>2837539</v>
      </c>
      <c r="J587" s="2">
        <v>3294865</v>
      </c>
      <c r="K587" t="s">
        <v>35</v>
      </c>
    </row>
    <row r="588" spans="1:11">
      <c r="A588" t="s">
        <v>187</v>
      </c>
      <c r="B588">
        <v>2025</v>
      </c>
      <c r="C588">
        <v>4</v>
      </c>
      <c r="D588" t="s">
        <v>44</v>
      </c>
      <c r="E588" t="s">
        <v>54</v>
      </c>
      <c r="F588" t="s">
        <v>2</v>
      </c>
      <c r="G588" t="s">
        <v>5</v>
      </c>
      <c r="H588" t="s">
        <v>34</v>
      </c>
      <c r="I588" s="2">
        <v>2747283</v>
      </c>
      <c r="J588" s="2">
        <v>3292547</v>
      </c>
      <c r="K588" t="s">
        <v>35</v>
      </c>
    </row>
    <row r="589" spans="1:11">
      <c r="A589" t="s">
        <v>158</v>
      </c>
      <c r="B589">
        <v>2024</v>
      </c>
      <c r="C589">
        <v>1</v>
      </c>
      <c r="D589" t="s">
        <v>37</v>
      </c>
      <c r="E589" t="s">
        <v>38</v>
      </c>
      <c r="F589" t="s">
        <v>2</v>
      </c>
      <c r="G589" t="s">
        <v>4</v>
      </c>
      <c r="H589" t="s">
        <v>34</v>
      </c>
      <c r="I589" s="2">
        <v>2447401</v>
      </c>
      <c r="J589" s="2">
        <v>2577395</v>
      </c>
      <c r="K589" t="s">
        <v>35</v>
      </c>
    </row>
    <row r="590" spans="1:11">
      <c r="A590" t="s">
        <v>105</v>
      </c>
      <c r="B590">
        <v>2024</v>
      </c>
      <c r="C590">
        <v>10</v>
      </c>
      <c r="D590" t="s">
        <v>61</v>
      </c>
      <c r="E590" t="s">
        <v>47</v>
      </c>
      <c r="F590" t="s">
        <v>7</v>
      </c>
      <c r="G590" t="s">
        <v>8</v>
      </c>
      <c r="H590" t="s">
        <v>34</v>
      </c>
      <c r="I590" s="2">
        <v>419529</v>
      </c>
      <c r="J590" s="2">
        <v>501118</v>
      </c>
      <c r="K590" t="s">
        <v>35</v>
      </c>
    </row>
    <row r="591" spans="1:11">
      <c r="A591" t="s">
        <v>320</v>
      </c>
      <c r="B591">
        <v>2024</v>
      </c>
      <c r="C591">
        <v>8</v>
      </c>
      <c r="D591" t="s">
        <v>32</v>
      </c>
      <c r="E591" t="s">
        <v>33</v>
      </c>
      <c r="F591" t="s">
        <v>12</v>
      </c>
      <c r="G591" t="s">
        <v>15</v>
      </c>
      <c r="H591" t="s">
        <v>34</v>
      </c>
      <c r="I591" s="2">
        <v>338557</v>
      </c>
      <c r="J591" s="2">
        <v>401983</v>
      </c>
      <c r="K591" t="s">
        <v>35</v>
      </c>
    </row>
    <row r="592" spans="1:11">
      <c r="A592" t="s">
        <v>410</v>
      </c>
      <c r="B592">
        <v>2025</v>
      </c>
      <c r="C592">
        <v>1</v>
      </c>
      <c r="D592" t="s">
        <v>61</v>
      </c>
      <c r="E592" t="s">
        <v>54</v>
      </c>
      <c r="F592" t="s">
        <v>12</v>
      </c>
      <c r="G592" t="s">
        <v>13</v>
      </c>
      <c r="H592" t="s">
        <v>34</v>
      </c>
      <c r="I592" s="2">
        <v>687686</v>
      </c>
      <c r="J592" s="2">
        <v>847750</v>
      </c>
      <c r="K592" t="s">
        <v>35</v>
      </c>
    </row>
    <row r="593" spans="1:11">
      <c r="A593" t="s">
        <v>425</v>
      </c>
      <c r="B593">
        <v>2025</v>
      </c>
      <c r="C593">
        <v>1</v>
      </c>
      <c r="D593" t="s">
        <v>32</v>
      </c>
      <c r="E593" t="s">
        <v>33</v>
      </c>
      <c r="F593" t="s">
        <v>2</v>
      </c>
      <c r="G593" t="s">
        <v>4</v>
      </c>
      <c r="H593" t="s">
        <v>34</v>
      </c>
      <c r="I593" s="2">
        <v>1729234</v>
      </c>
      <c r="J593" s="2">
        <v>1719349</v>
      </c>
      <c r="K593" t="s">
        <v>35</v>
      </c>
    </row>
    <row r="594" spans="1:11">
      <c r="A594" t="s">
        <v>406</v>
      </c>
      <c r="B594">
        <v>2024</v>
      </c>
      <c r="C594">
        <v>9</v>
      </c>
      <c r="D594" t="s">
        <v>32</v>
      </c>
      <c r="E594" t="s">
        <v>54</v>
      </c>
      <c r="F594" t="s">
        <v>17</v>
      </c>
      <c r="G594" t="s">
        <v>19</v>
      </c>
      <c r="H594" t="s">
        <v>34</v>
      </c>
      <c r="I594" s="2">
        <v>460312</v>
      </c>
      <c r="J594" s="2">
        <v>460614</v>
      </c>
      <c r="K594" t="s">
        <v>35</v>
      </c>
    </row>
    <row r="595" spans="1:11">
      <c r="A595" t="s">
        <v>389</v>
      </c>
      <c r="B595">
        <v>2024</v>
      </c>
      <c r="C595">
        <v>11</v>
      </c>
      <c r="D595" t="s">
        <v>44</v>
      </c>
      <c r="E595" t="s">
        <v>57</v>
      </c>
      <c r="F595" t="s">
        <v>17</v>
      </c>
      <c r="G595" t="s">
        <v>21</v>
      </c>
      <c r="H595" t="s">
        <v>34</v>
      </c>
      <c r="I595" s="2">
        <v>622719</v>
      </c>
      <c r="J595" s="2">
        <v>690032</v>
      </c>
      <c r="K595" t="s">
        <v>35</v>
      </c>
    </row>
    <row r="596" spans="1:11">
      <c r="A596" t="s">
        <v>133</v>
      </c>
      <c r="B596">
        <v>2024</v>
      </c>
      <c r="C596">
        <v>7</v>
      </c>
      <c r="D596" t="s">
        <v>61</v>
      </c>
      <c r="E596" t="s">
        <v>54</v>
      </c>
      <c r="F596" t="s">
        <v>7</v>
      </c>
      <c r="G596" t="s">
        <v>10</v>
      </c>
      <c r="H596" t="s">
        <v>34</v>
      </c>
      <c r="I596" s="2">
        <v>1052877</v>
      </c>
      <c r="J596" s="2">
        <v>1196713</v>
      </c>
      <c r="K596" t="s">
        <v>35</v>
      </c>
    </row>
    <row r="597" spans="1:11">
      <c r="A597" t="s">
        <v>426</v>
      </c>
      <c r="B597">
        <v>2024</v>
      </c>
      <c r="C597">
        <v>4</v>
      </c>
      <c r="D597" t="s">
        <v>32</v>
      </c>
      <c r="E597" t="s">
        <v>42</v>
      </c>
      <c r="F597" t="s">
        <v>12</v>
      </c>
      <c r="G597" t="s">
        <v>15</v>
      </c>
      <c r="H597" t="s">
        <v>34</v>
      </c>
      <c r="I597" s="2">
        <v>896659</v>
      </c>
      <c r="J597" s="2">
        <v>1003135</v>
      </c>
      <c r="K597" t="s">
        <v>35</v>
      </c>
    </row>
    <row r="598" spans="1:11">
      <c r="A598" t="s">
        <v>427</v>
      </c>
      <c r="B598">
        <v>2024</v>
      </c>
      <c r="C598">
        <v>11</v>
      </c>
      <c r="D598" t="s">
        <v>32</v>
      </c>
      <c r="E598" t="s">
        <v>47</v>
      </c>
      <c r="F598" t="s">
        <v>17</v>
      </c>
      <c r="G598" t="s">
        <v>21</v>
      </c>
      <c r="H598" t="s">
        <v>34</v>
      </c>
      <c r="I598" s="2">
        <v>654838</v>
      </c>
      <c r="J598" s="2">
        <v>716879</v>
      </c>
      <c r="K598" t="s">
        <v>35</v>
      </c>
    </row>
    <row r="599" spans="1:11">
      <c r="A599" t="s">
        <v>297</v>
      </c>
      <c r="B599">
        <v>2024</v>
      </c>
      <c r="C599">
        <v>2</v>
      </c>
      <c r="D599" t="s">
        <v>32</v>
      </c>
      <c r="E599" t="s">
        <v>42</v>
      </c>
      <c r="F599" t="s">
        <v>2</v>
      </c>
      <c r="G599" t="s">
        <v>4</v>
      </c>
      <c r="H599" t="s">
        <v>34</v>
      </c>
      <c r="I599" s="2">
        <v>998006</v>
      </c>
      <c r="J599" s="2">
        <v>1023965</v>
      </c>
      <c r="K599" t="s">
        <v>35</v>
      </c>
    </row>
    <row r="600" spans="1:11">
      <c r="A600" t="s">
        <v>230</v>
      </c>
      <c r="B600">
        <v>2025</v>
      </c>
      <c r="C600">
        <v>4</v>
      </c>
      <c r="D600" t="s">
        <v>32</v>
      </c>
      <c r="E600" t="s">
        <v>54</v>
      </c>
      <c r="F600" t="s">
        <v>7</v>
      </c>
      <c r="G600" t="s">
        <v>10</v>
      </c>
      <c r="H600" t="s">
        <v>34</v>
      </c>
      <c r="I600" s="2">
        <v>932582</v>
      </c>
      <c r="J600" s="2">
        <v>918247</v>
      </c>
      <c r="K600" t="s">
        <v>35</v>
      </c>
    </row>
    <row r="601" spans="1:11">
      <c r="A601" t="s">
        <v>346</v>
      </c>
      <c r="B601">
        <v>2024</v>
      </c>
      <c r="C601">
        <v>3</v>
      </c>
      <c r="D601" t="s">
        <v>37</v>
      </c>
      <c r="E601" t="s">
        <v>57</v>
      </c>
      <c r="F601" t="s">
        <v>2</v>
      </c>
      <c r="G601" t="s">
        <v>3</v>
      </c>
      <c r="H601" t="s">
        <v>34</v>
      </c>
      <c r="I601" s="2">
        <v>1569755</v>
      </c>
      <c r="J601" s="2">
        <v>1523105</v>
      </c>
      <c r="K601" t="s">
        <v>35</v>
      </c>
    </row>
    <row r="602" spans="1:11">
      <c r="A602" t="s">
        <v>196</v>
      </c>
      <c r="B602">
        <v>2024</v>
      </c>
      <c r="C602">
        <v>3</v>
      </c>
      <c r="D602" t="s">
        <v>32</v>
      </c>
      <c r="E602" t="s">
        <v>49</v>
      </c>
      <c r="F602" t="s">
        <v>12</v>
      </c>
      <c r="G602" t="s">
        <v>13</v>
      </c>
      <c r="H602" t="s">
        <v>34</v>
      </c>
      <c r="I602" s="2">
        <v>550220</v>
      </c>
      <c r="J602" s="2">
        <v>535451</v>
      </c>
      <c r="K602" t="s">
        <v>35</v>
      </c>
    </row>
    <row r="603" spans="1:11">
      <c r="A603" t="s">
        <v>428</v>
      </c>
      <c r="B603">
        <v>2025</v>
      </c>
      <c r="C603">
        <v>7</v>
      </c>
      <c r="D603" t="s">
        <v>44</v>
      </c>
      <c r="E603" t="s">
        <v>54</v>
      </c>
      <c r="F603" t="s">
        <v>17</v>
      </c>
      <c r="G603" t="s">
        <v>21</v>
      </c>
      <c r="H603" t="s">
        <v>34</v>
      </c>
      <c r="I603" s="2">
        <v>862327</v>
      </c>
      <c r="J603" s="2">
        <v>829960</v>
      </c>
      <c r="K603" t="s">
        <v>35</v>
      </c>
    </row>
    <row r="604" spans="1:11">
      <c r="A604" t="s">
        <v>364</v>
      </c>
      <c r="B604">
        <v>2025</v>
      </c>
      <c r="C604">
        <v>6</v>
      </c>
      <c r="D604" t="s">
        <v>32</v>
      </c>
      <c r="E604" t="s">
        <v>54</v>
      </c>
      <c r="F604" t="s">
        <v>12</v>
      </c>
      <c r="G604" t="s">
        <v>16</v>
      </c>
      <c r="H604" t="s">
        <v>34</v>
      </c>
      <c r="I604" s="2">
        <v>349587</v>
      </c>
      <c r="J604" s="2">
        <v>358647</v>
      </c>
      <c r="K604" t="s">
        <v>35</v>
      </c>
    </row>
    <row r="605" spans="1:11">
      <c r="A605" t="s">
        <v>137</v>
      </c>
      <c r="B605">
        <v>2025</v>
      </c>
      <c r="C605">
        <v>1</v>
      </c>
      <c r="D605" t="s">
        <v>44</v>
      </c>
      <c r="E605" t="s">
        <v>47</v>
      </c>
      <c r="F605" t="s">
        <v>17</v>
      </c>
      <c r="G605" t="s">
        <v>18</v>
      </c>
      <c r="H605" t="s">
        <v>34</v>
      </c>
      <c r="I605" s="2">
        <v>735438</v>
      </c>
      <c r="J605" s="2">
        <v>727328</v>
      </c>
      <c r="K605" t="s">
        <v>35</v>
      </c>
    </row>
    <row r="606" spans="1:11">
      <c r="A606" t="s">
        <v>266</v>
      </c>
      <c r="B606">
        <v>2025</v>
      </c>
      <c r="C606">
        <v>2</v>
      </c>
      <c r="D606" t="s">
        <v>32</v>
      </c>
      <c r="E606" t="s">
        <v>54</v>
      </c>
      <c r="F606" t="s">
        <v>17</v>
      </c>
      <c r="G606" t="s">
        <v>19</v>
      </c>
      <c r="H606" t="s">
        <v>34</v>
      </c>
      <c r="I606" s="2">
        <v>814939</v>
      </c>
      <c r="J606" s="2">
        <v>905783</v>
      </c>
      <c r="K606" t="s">
        <v>35</v>
      </c>
    </row>
    <row r="607" spans="1:11">
      <c r="A607" t="s">
        <v>429</v>
      </c>
      <c r="B607">
        <v>2024</v>
      </c>
      <c r="C607">
        <v>9</v>
      </c>
      <c r="D607" t="s">
        <v>61</v>
      </c>
      <c r="E607" t="s">
        <v>38</v>
      </c>
      <c r="F607" t="s">
        <v>12</v>
      </c>
      <c r="G607" t="s">
        <v>15</v>
      </c>
      <c r="H607" t="s">
        <v>34</v>
      </c>
      <c r="I607" s="2">
        <v>377078</v>
      </c>
      <c r="J607" s="2">
        <v>363035</v>
      </c>
      <c r="K607" t="s">
        <v>35</v>
      </c>
    </row>
    <row r="608" spans="1:11">
      <c r="A608" t="s">
        <v>209</v>
      </c>
      <c r="B608">
        <v>2025</v>
      </c>
      <c r="C608">
        <v>8</v>
      </c>
      <c r="D608" t="s">
        <v>32</v>
      </c>
      <c r="E608" t="s">
        <v>47</v>
      </c>
      <c r="F608" t="s">
        <v>17</v>
      </c>
      <c r="G608" t="s">
        <v>18</v>
      </c>
      <c r="H608" t="s">
        <v>34</v>
      </c>
      <c r="I608" s="2">
        <v>663083</v>
      </c>
      <c r="J608" s="2">
        <v>749465</v>
      </c>
      <c r="K608" t="s">
        <v>35</v>
      </c>
    </row>
    <row r="609" spans="1:11">
      <c r="A609" t="s">
        <v>368</v>
      </c>
      <c r="B609">
        <v>2024</v>
      </c>
      <c r="C609">
        <v>6</v>
      </c>
      <c r="D609" t="s">
        <v>61</v>
      </c>
      <c r="E609" t="s">
        <v>38</v>
      </c>
      <c r="F609" t="s">
        <v>17</v>
      </c>
      <c r="G609" t="s">
        <v>21</v>
      </c>
      <c r="H609" t="s">
        <v>34</v>
      </c>
      <c r="I609" s="2">
        <v>796561</v>
      </c>
      <c r="J609" s="2">
        <v>947183</v>
      </c>
      <c r="K609" t="s">
        <v>35</v>
      </c>
    </row>
    <row r="610" spans="1:11">
      <c r="A610" t="s">
        <v>201</v>
      </c>
      <c r="B610">
        <v>2024</v>
      </c>
      <c r="C610">
        <v>6</v>
      </c>
      <c r="D610" t="s">
        <v>44</v>
      </c>
      <c r="E610" t="s">
        <v>54</v>
      </c>
      <c r="F610" t="s">
        <v>7</v>
      </c>
      <c r="G610" t="s">
        <v>10</v>
      </c>
      <c r="H610" t="s">
        <v>34</v>
      </c>
      <c r="I610" s="2">
        <v>1170831</v>
      </c>
      <c r="J610" s="2">
        <v>1125207</v>
      </c>
      <c r="K610" t="s">
        <v>35</v>
      </c>
    </row>
    <row r="611" spans="1:11">
      <c r="A611" t="s">
        <v>393</v>
      </c>
      <c r="B611">
        <v>2024</v>
      </c>
      <c r="C611">
        <v>4</v>
      </c>
      <c r="D611" t="s">
        <v>32</v>
      </c>
      <c r="E611" t="s">
        <v>40</v>
      </c>
      <c r="F611" t="s">
        <v>7</v>
      </c>
      <c r="G611" t="s">
        <v>11</v>
      </c>
      <c r="H611" t="s">
        <v>34</v>
      </c>
      <c r="I611" s="2">
        <v>761028</v>
      </c>
      <c r="J611" s="2">
        <v>901610</v>
      </c>
      <c r="K611" t="s">
        <v>35</v>
      </c>
    </row>
    <row r="612" spans="1:11">
      <c r="A612" t="s">
        <v>430</v>
      </c>
      <c r="B612">
        <v>2024</v>
      </c>
      <c r="C612">
        <v>1</v>
      </c>
      <c r="D612" t="s">
        <v>32</v>
      </c>
      <c r="E612" t="s">
        <v>49</v>
      </c>
      <c r="F612" t="s">
        <v>2</v>
      </c>
      <c r="G612" t="s">
        <v>3</v>
      </c>
      <c r="H612" t="s">
        <v>34</v>
      </c>
      <c r="I612" s="2">
        <v>2725964</v>
      </c>
      <c r="J612" s="2">
        <v>3341487</v>
      </c>
      <c r="K612" t="s">
        <v>35</v>
      </c>
    </row>
    <row r="613" spans="1:11">
      <c r="A613" t="s">
        <v>306</v>
      </c>
      <c r="B613">
        <v>2024</v>
      </c>
      <c r="C613">
        <v>6</v>
      </c>
      <c r="D613" t="s">
        <v>61</v>
      </c>
      <c r="E613" t="s">
        <v>47</v>
      </c>
      <c r="F613" t="s">
        <v>2</v>
      </c>
      <c r="G613" t="s">
        <v>6</v>
      </c>
      <c r="H613" t="s">
        <v>34</v>
      </c>
      <c r="I613" s="2">
        <v>1173626</v>
      </c>
      <c r="J613" s="2">
        <v>1069589</v>
      </c>
      <c r="K613" t="s">
        <v>35</v>
      </c>
    </row>
    <row r="614" spans="1:11">
      <c r="A614" t="s">
        <v>431</v>
      </c>
      <c r="B614">
        <v>2025</v>
      </c>
      <c r="C614">
        <v>7</v>
      </c>
      <c r="D614" t="s">
        <v>37</v>
      </c>
      <c r="E614" t="s">
        <v>57</v>
      </c>
      <c r="F614" t="s">
        <v>2</v>
      </c>
      <c r="G614" t="s">
        <v>4</v>
      </c>
      <c r="H614" t="s">
        <v>34</v>
      </c>
      <c r="I614" s="2">
        <v>1941910</v>
      </c>
      <c r="J614" s="2">
        <v>1846894</v>
      </c>
      <c r="K614" t="s">
        <v>35</v>
      </c>
    </row>
    <row r="615" spans="1:11">
      <c r="A615" t="s">
        <v>355</v>
      </c>
      <c r="B615">
        <v>2024</v>
      </c>
      <c r="C615">
        <v>3</v>
      </c>
      <c r="D615" t="s">
        <v>61</v>
      </c>
      <c r="E615" t="s">
        <v>49</v>
      </c>
      <c r="F615" t="s">
        <v>7</v>
      </c>
      <c r="G615" t="s">
        <v>10</v>
      </c>
      <c r="H615" t="s">
        <v>34</v>
      </c>
      <c r="I615" s="2">
        <v>614701</v>
      </c>
      <c r="J615" s="2">
        <v>613851</v>
      </c>
      <c r="K615" t="s">
        <v>35</v>
      </c>
    </row>
    <row r="616" spans="1:11">
      <c r="A616" t="s">
        <v>432</v>
      </c>
      <c r="B616">
        <v>2025</v>
      </c>
      <c r="C616">
        <v>2</v>
      </c>
      <c r="D616" t="s">
        <v>37</v>
      </c>
      <c r="E616" t="s">
        <v>40</v>
      </c>
      <c r="F616" t="s">
        <v>2</v>
      </c>
      <c r="G616" t="s">
        <v>3</v>
      </c>
      <c r="H616" t="s">
        <v>34</v>
      </c>
      <c r="I616" s="2">
        <v>2281123</v>
      </c>
      <c r="J616" s="2">
        <v>2575078</v>
      </c>
      <c r="K616" t="s">
        <v>35</v>
      </c>
    </row>
    <row r="617" spans="1:11">
      <c r="A617" t="s">
        <v>433</v>
      </c>
      <c r="B617">
        <v>2024</v>
      </c>
      <c r="C617">
        <v>1</v>
      </c>
      <c r="D617" t="s">
        <v>32</v>
      </c>
      <c r="E617" t="s">
        <v>40</v>
      </c>
      <c r="F617" t="s">
        <v>12</v>
      </c>
      <c r="G617" t="s">
        <v>13</v>
      </c>
      <c r="H617" t="s">
        <v>34</v>
      </c>
      <c r="I617" s="2">
        <v>657073</v>
      </c>
      <c r="J617" s="2">
        <v>729713</v>
      </c>
      <c r="K617" t="s">
        <v>35</v>
      </c>
    </row>
    <row r="618" spans="1:11">
      <c r="A618" t="s">
        <v>434</v>
      </c>
      <c r="B618">
        <v>2025</v>
      </c>
      <c r="C618">
        <v>6</v>
      </c>
      <c r="D618" t="s">
        <v>44</v>
      </c>
      <c r="E618" t="s">
        <v>40</v>
      </c>
      <c r="F618" t="s">
        <v>12</v>
      </c>
      <c r="G618" t="s">
        <v>16</v>
      </c>
      <c r="H618" t="s">
        <v>34</v>
      </c>
      <c r="I618" s="2">
        <v>787006</v>
      </c>
      <c r="J618" s="2">
        <v>882007</v>
      </c>
      <c r="K618" t="s">
        <v>35</v>
      </c>
    </row>
    <row r="619" spans="1:11">
      <c r="A619" t="s">
        <v>435</v>
      </c>
      <c r="B619">
        <v>2025</v>
      </c>
      <c r="C619">
        <v>8</v>
      </c>
      <c r="D619" t="s">
        <v>44</v>
      </c>
      <c r="E619" t="s">
        <v>42</v>
      </c>
      <c r="F619" t="s">
        <v>7</v>
      </c>
      <c r="G619" t="s">
        <v>11</v>
      </c>
      <c r="H619" t="s">
        <v>34</v>
      </c>
      <c r="I619" s="2">
        <v>625620</v>
      </c>
      <c r="J619" s="2">
        <v>647229</v>
      </c>
      <c r="K619" t="s">
        <v>35</v>
      </c>
    </row>
    <row r="620" spans="1:11">
      <c r="A620" t="s">
        <v>422</v>
      </c>
      <c r="B620">
        <v>2025</v>
      </c>
      <c r="C620">
        <v>8</v>
      </c>
      <c r="D620" t="s">
        <v>32</v>
      </c>
      <c r="E620" t="s">
        <v>38</v>
      </c>
      <c r="F620" t="s">
        <v>2</v>
      </c>
      <c r="G620" t="s">
        <v>5</v>
      </c>
      <c r="H620" t="s">
        <v>34</v>
      </c>
      <c r="I620" s="2">
        <v>2707359</v>
      </c>
      <c r="J620" s="2">
        <v>2980303</v>
      </c>
      <c r="K620" t="s">
        <v>35</v>
      </c>
    </row>
    <row r="621" spans="1:11">
      <c r="A621" t="s">
        <v>436</v>
      </c>
      <c r="B621">
        <v>2024</v>
      </c>
      <c r="C621">
        <v>6</v>
      </c>
      <c r="D621" t="s">
        <v>32</v>
      </c>
      <c r="E621" t="s">
        <v>49</v>
      </c>
      <c r="F621" t="s">
        <v>7</v>
      </c>
      <c r="G621" t="s">
        <v>10</v>
      </c>
      <c r="H621" t="s">
        <v>34</v>
      </c>
      <c r="I621" s="2">
        <v>1256786</v>
      </c>
      <c r="J621" s="2">
        <v>1391319</v>
      </c>
      <c r="K621" t="s">
        <v>35</v>
      </c>
    </row>
    <row r="622" spans="1:11">
      <c r="A622" t="s">
        <v>158</v>
      </c>
      <c r="B622">
        <v>2024</v>
      </c>
      <c r="C622">
        <v>1</v>
      </c>
      <c r="D622" t="s">
        <v>61</v>
      </c>
      <c r="E622" t="s">
        <v>57</v>
      </c>
      <c r="F622" t="s">
        <v>17</v>
      </c>
      <c r="G622" t="s">
        <v>21</v>
      </c>
      <c r="H622" t="s">
        <v>34</v>
      </c>
      <c r="I622" s="2">
        <v>885486</v>
      </c>
      <c r="J622" s="2">
        <v>871928</v>
      </c>
      <c r="K622" t="s">
        <v>35</v>
      </c>
    </row>
    <row r="623" spans="1:11">
      <c r="A623" t="s">
        <v>437</v>
      </c>
      <c r="B623">
        <v>2024</v>
      </c>
      <c r="C623">
        <v>5</v>
      </c>
      <c r="D623" t="s">
        <v>37</v>
      </c>
      <c r="E623" t="s">
        <v>38</v>
      </c>
      <c r="F623" t="s">
        <v>12</v>
      </c>
      <c r="G623" t="s">
        <v>13</v>
      </c>
      <c r="H623" t="s">
        <v>34</v>
      </c>
      <c r="I623" s="2">
        <v>822356</v>
      </c>
      <c r="J623" s="2">
        <v>737020</v>
      </c>
      <c r="K623" t="s">
        <v>35</v>
      </c>
    </row>
    <row r="624" spans="1:11">
      <c r="A624" t="s">
        <v>242</v>
      </c>
      <c r="B624">
        <v>2024</v>
      </c>
      <c r="C624">
        <v>3</v>
      </c>
      <c r="D624" t="s">
        <v>61</v>
      </c>
      <c r="E624" t="s">
        <v>57</v>
      </c>
      <c r="F624" t="s">
        <v>12</v>
      </c>
      <c r="G624" t="s">
        <v>14</v>
      </c>
      <c r="H624" t="s">
        <v>34</v>
      </c>
      <c r="I624" s="2">
        <v>775677</v>
      </c>
      <c r="J624" s="2">
        <v>937060</v>
      </c>
      <c r="K624" t="s">
        <v>35</v>
      </c>
    </row>
    <row r="625" spans="1:11">
      <c r="A625" t="s">
        <v>438</v>
      </c>
      <c r="B625">
        <v>2024</v>
      </c>
      <c r="C625">
        <v>4</v>
      </c>
      <c r="D625" t="s">
        <v>44</v>
      </c>
      <c r="E625" t="s">
        <v>42</v>
      </c>
      <c r="F625" t="s">
        <v>17</v>
      </c>
      <c r="G625" t="s">
        <v>21</v>
      </c>
      <c r="H625" t="s">
        <v>34</v>
      </c>
      <c r="I625" s="2">
        <v>878259</v>
      </c>
      <c r="J625" s="2">
        <v>880040</v>
      </c>
      <c r="K625" t="s">
        <v>35</v>
      </c>
    </row>
    <row r="626" spans="1:11">
      <c r="A626" t="s">
        <v>314</v>
      </c>
      <c r="B626">
        <v>2024</v>
      </c>
      <c r="C626">
        <v>7</v>
      </c>
      <c r="D626" t="s">
        <v>61</v>
      </c>
      <c r="E626" t="s">
        <v>49</v>
      </c>
      <c r="F626" t="s">
        <v>17</v>
      </c>
      <c r="G626" t="s">
        <v>21</v>
      </c>
      <c r="H626" t="s">
        <v>34</v>
      </c>
      <c r="I626" s="2">
        <v>488486</v>
      </c>
      <c r="J626" s="2">
        <v>542546</v>
      </c>
      <c r="K626" t="s">
        <v>35</v>
      </c>
    </row>
    <row r="627" spans="1:11">
      <c r="A627" t="s">
        <v>102</v>
      </c>
      <c r="B627">
        <v>2024</v>
      </c>
      <c r="C627">
        <v>9</v>
      </c>
      <c r="D627" t="s">
        <v>32</v>
      </c>
      <c r="E627" t="s">
        <v>54</v>
      </c>
      <c r="F627" t="s">
        <v>17</v>
      </c>
      <c r="G627" t="s">
        <v>21</v>
      </c>
      <c r="H627" t="s">
        <v>34</v>
      </c>
      <c r="I627" s="2">
        <v>1488945</v>
      </c>
      <c r="J627" s="2">
        <v>1367629</v>
      </c>
      <c r="K627" t="s">
        <v>35</v>
      </c>
    </row>
    <row r="628" spans="1:11">
      <c r="A628" t="s">
        <v>400</v>
      </c>
      <c r="B628">
        <v>2024</v>
      </c>
      <c r="C628">
        <v>6</v>
      </c>
      <c r="D628" t="s">
        <v>61</v>
      </c>
      <c r="E628" t="s">
        <v>40</v>
      </c>
      <c r="F628" t="s">
        <v>2</v>
      </c>
      <c r="G628" t="s">
        <v>3</v>
      </c>
      <c r="H628" t="s">
        <v>34</v>
      </c>
      <c r="I628" s="2">
        <v>2645800</v>
      </c>
      <c r="J628" s="2">
        <v>2951086</v>
      </c>
      <c r="K628" t="s">
        <v>35</v>
      </c>
    </row>
    <row r="629" spans="1:11">
      <c r="A629" t="s">
        <v>332</v>
      </c>
      <c r="B629">
        <v>2024</v>
      </c>
      <c r="C629">
        <v>11</v>
      </c>
      <c r="D629" t="s">
        <v>44</v>
      </c>
      <c r="E629" t="s">
        <v>38</v>
      </c>
      <c r="F629" t="s">
        <v>2</v>
      </c>
      <c r="G629" t="s">
        <v>3</v>
      </c>
      <c r="H629" t="s">
        <v>34</v>
      </c>
      <c r="I629" s="2">
        <v>2988889</v>
      </c>
      <c r="J629" s="2">
        <v>3509687</v>
      </c>
      <c r="K629" t="s">
        <v>35</v>
      </c>
    </row>
    <row r="630" spans="1:11">
      <c r="A630" t="s">
        <v>354</v>
      </c>
      <c r="B630">
        <v>2025</v>
      </c>
      <c r="C630">
        <v>1</v>
      </c>
      <c r="D630" t="s">
        <v>32</v>
      </c>
      <c r="E630" t="s">
        <v>49</v>
      </c>
      <c r="F630" t="s">
        <v>2</v>
      </c>
      <c r="G630" t="s">
        <v>3</v>
      </c>
      <c r="H630" t="s">
        <v>34</v>
      </c>
      <c r="I630" s="2">
        <v>1013644</v>
      </c>
      <c r="J630" s="2">
        <v>1120406</v>
      </c>
      <c r="K630" t="s">
        <v>35</v>
      </c>
    </row>
    <row r="631" spans="1:11">
      <c r="A631" t="s">
        <v>141</v>
      </c>
      <c r="B631">
        <v>2024</v>
      </c>
      <c r="C631">
        <v>4</v>
      </c>
      <c r="D631" t="s">
        <v>32</v>
      </c>
      <c r="E631" t="s">
        <v>38</v>
      </c>
      <c r="F631" t="s">
        <v>7</v>
      </c>
      <c r="G631" t="s">
        <v>10</v>
      </c>
      <c r="H631" t="s">
        <v>34</v>
      </c>
      <c r="I631" s="2">
        <v>762525</v>
      </c>
      <c r="J631" s="2">
        <v>743540</v>
      </c>
      <c r="K631" t="s">
        <v>35</v>
      </c>
    </row>
    <row r="632" spans="1:11">
      <c r="A632" t="s">
        <v>439</v>
      </c>
      <c r="B632">
        <v>2024</v>
      </c>
      <c r="C632">
        <v>2</v>
      </c>
      <c r="D632" t="s">
        <v>37</v>
      </c>
      <c r="E632" t="s">
        <v>33</v>
      </c>
      <c r="F632" t="s">
        <v>12</v>
      </c>
      <c r="G632" t="s">
        <v>13</v>
      </c>
      <c r="H632" t="s">
        <v>34</v>
      </c>
      <c r="I632" s="2">
        <v>698670</v>
      </c>
      <c r="J632" s="2">
        <v>753765</v>
      </c>
      <c r="K632" t="s">
        <v>35</v>
      </c>
    </row>
    <row r="633" spans="1:11">
      <c r="A633" t="s">
        <v>440</v>
      </c>
      <c r="B633">
        <v>2024</v>
      </c>
      <c r="C633">
        <v>8</v>
      </c>
      <c r="D633" t="s">
        <v>61</v>
      </c>
      <c r="E633" t="s">
        <v>49</v>
      </c>
      <c r="F633" t="s">
        <v>12</v>
      </c>
      <c r="G633" t="s">
        <v>14</v>
      </c>
      <c r="H633" t="s">
        <v>34</v>
      </c>
      <c r="I633" s="2">
        <v>545318</v>
      </c>
      <c r="J633" s="2">
        <v>591272</v>
      </c>
      <c r="K633" t="s">
        <v>35</v>
      </c>
    </row>
    <row r="634" spans="1:11">
      <c r="A634" t="s">
        <v>441</v>
      </c>
      <c r="B634">
        <v>2024</v>
      </c>
      <c r="C634">
        <v>11</v>
      </c>
      <c r="D634" t="s">
        <v>61</v>
      </c>
      <c r="E634" t="s">
        <v>38</v>
      </c>
      <c r="F634" t="s">
        <v>2</v>
      </c>
      <c r="G634" t="s">
        <v>6</v>
      </c>
      <c r="H634" t="s">
        <v>34</v>
      </c>
      <c r="I634" s="2">
        <v>2676993</v>
      </c>
      <c r="J634" s="2">
        <v>2614469</v>
      </c>
      <c r="K634" t="s">
        <v>35</v>
      </c>
    </row>
    <row r="635" spans="1:11">
      <c r="A635" t="s">
        <v>113</v>
      </c>
      <c r="B635">
        <v>2025</v>
      </c>
      <c r="C635">
        <v>5</v>
      </c>
      <c r="D635" t="s">
        <v>61</v>
      </c>
      <c r="E635" t="s">
        <v>42</v>
      </c>
      <c r="F635" t="s">
        <v>12</v>
      </c>
      <c r="G635" t="s">
        <v>14</v>
      </c>
      <c r="H635" t="s">
        <v>34</v>
      </c>
      <c r="I635" s="2">
        <v>537110</v>
      </c>
      <c r="J635" s="2">
        <v>669285</v>
      </c>
      <c r="K635" t="s">
        <v>35</v>
      </c>
    </row>
    <row r="636" spans="1:11">
      <c r="A636" t="s">
        <v>397</v>
      </c>
      <c r="B636">
        <v>2025</v>
      </c>
      <c r="C636">
        <v>4</v>
      </c>
      <c r="D636" t="s">
        <v>61</v>
      </c>
      <c r="E636" t="s">
        <v>40</v>
      </c>
      <c r="F636" t="s">
        <v>7</v>
      </c>
      <c r="G636" t="s">
        <v>9</v>
      </c>
      <c r="H636" t="s">
        <v>34</v>
      </c>
      <c r="I636" s="2">
        <v>383389</v>
      </c>
      <c r="J636" s="2">
        <v>381144</v>
      </c>
      <c r="K636" t="s">
        <v>35</v>
      </c>
    </row>
    <row r="637" spans="1:11">
      <c r="A637" t="s">
        <v>442</v>
      </c>
      <c r="B637">
        <v>2024</v>
      </c>
      <c r="C637">
        <v>7</v>
      </c>
      <c r="D637" t="s">
        <v>44</v>
      </c>
      <c r="E637" t="s">
        <v>49</v>
      </c>
      <c r="F637" t="s">
        <v>7</v>
      </c>
      <c r="G637" t="s">
        <v>8</v>
      </c>
      <c r="H637" t="s">
        <v>34</v>
      </c>
      <c r="I637" s="2">
        <v>1191303</v>
      </c>
      <c r="J637" s="2">
        <v>1239260</v>
      </c>
      <c r="K637" t="s">
        <v>35</v>
      </c>
    </row>
    <row r="638" spans="1:11">
      <c r="A638" t="s">
        <v>93</v>
      </c>
      <c r="B638">
        <v>2025</v>
      </c>
      <c r="C638">
        <v>6</v>
      </c>
      <c r="D638" t="s">
        <v>44</v>
      </c>
      <c r="E638" t="s">
        <v>57</v>
      </c>
      <c r="F638" t="s">
        <v>7</v>
      </c>
      <c r="G638" t="s">
        <v>11</v>
      </c>
      <c r="H638" t="s">
        <v>34</v>
      </c>
      <c r="I638" s="2">
        <v>1222125</v>
      </c>
      <c r="J638" s="2">
        <v>1221930</v>
      </c>
      <c r="K638" t="s">
        <v>35</v>
      </c>
    </row>
    <row r="639" spans="1:11">
      <c r="A639" t="s">
        <v>443</v>
      </c>
      <c r="B639">
        <v>2025</v>
      </c>
      <c r="C639">
        <v>7</v>
      </c>
      <c r="D639" t="s">
        <v>61</v>
      </c>
      <c r="E639" t="s">
        <v>33</v>
      </c>
      <c r="F639" t="s">
        <v>17</v>
      </c>
      <c r="G639" t="s">
        <v>21</v>
      </c>
      <c r="H639" t="s">
        <v>34</v>
      </c>
      <c r="I639" s="2">
        <v>1474308</v>
      </c>
      <c r="J639" s="2">
        <v>1711624</v>
      </c>
      <c r="K639" t="s">
        <v>35</v>
      </c>
    </row>
    <row r="640" spans="1:11">
      <c r="A640" t="s">
        <v>444</v>
      </c>
      <c r="B640">
        <v>2025</v>
      </c>
      <c r="C640">
        <v>7</v>
      </c>
      <c r="D640" t="s">
        <v>44</v>
      </c>
      <c r="E640" t="s">
        <v>57</v>
      </c>
      <c r="F640" t="s">
        <v>2</v>
      </c>
      <c r="G640" t="s">
        <v>4</v>
      </c>
      <c r="H640" t="s">
        <v>34</v>
      </c>
      <c r="I640" s="2">
        <v>1219197</v>
      </c>
      <c r="J640" s="2">
        <v>1442741</v>
      </c>
      <c r="K640" t="s">
        <v>35</v>
      </c>
    </row>
    <row r="641" spans="1:11">
      <c r="A641" t="s">
        <v>284</v>
      </c>
      <c r="B641">
        <v>2024</v>
      </c>
      <c r="C641">
        <v>10</v>
      </c>
      <c r="D641" t="s">
        <v>44</v>
      </c>
      <c r="E641" t="s">
        <v>49</v>
      </c>
      <c r="F641" t="s">
        <v>12</v>
      </c>
      <c r="G641" t="s">
        <v>15</v>
      </c>
      <c r="H641" t="s">
        <v>34</v>
      </c>
      <c r="I641" s="2">
        <v>822411</v>
      </c>
      <c r="J641" s="2">
        <v>755071</v>
      </c>
      <c r="K641" t="s">
        <v>35</v>
      </c>
    </row>
    <row r="642" spans="1:11">
      <c r="A642" t="s">
        <v>201</v>
      </c>
      <c r="B642">
        <v>2024</v>
      </c>
      <c r="C642">
        <v>6</v>
      </c>
      <c r="D642" t="s">
        <v>32</v>
      </c>
      <c r="E642" t="s">
        <v>49</v>
      </c>
      <c r="F642" t="s">
        <v>12</v>
      </c>
      <c r="G642" t="s">
        <v>13</v>
      </c>
      <c r="H642" t="s">
        <v>34</v>
      </c>
      <c r="I642" s="2">
        <v>827657</v>
      </c>
      <c r="J642" s="2">
        <v>1027700</v>
      </c>
      <c r="K642" t="s">
        <v>35</v>
      </c>
    </row>
    <row r="643" spans="1:11">
      <c r="A643" t="s">
        <v>361</v>
      </c>
      <c r="B643">
        <v>2024</v>
      </c>
      <c r="C643">
        <v>12</v>
      </c>
      <c r="D643" t="s">
        <v>61</v>
      </c>
      <c r="E643" t="s">
        <v>42</v>
      </c>
      <c r="F643" t="s">
        <v>2</v>
      </c>
      <c r="G643" t="s">
        <v>5</v>
      </c>
      <c r="H643" t="s">
        <v>34</v>
      </c>
      <c r="I643" s="2">
        <v>2028389</v>
      </c>
      <c r="J643" s="2">
        <v>1902567</v>
      </c>
      <c r="K643" t="s">
        <v>35</v>
      </c>
    </row>
    <row r="644" spans="1:11">
      <c r="A644" t="s">
        <v>445</v>
      </c>
      <c r="B644">
        <v>2025</v>
      </c>
      <c r="C644">
        <v>4</v>
      </c>
      <c r="D644" t="s">
        <v>37</v>
      </c>
      <c r="E644" t="s">
        <v>49</v>
      </c>
      <c r="F644" t="s">
        <v>17</v>
      </c>
      <c r="G644" t="s">
        <v>18</v>
      </c>
      <c r="H644" t="s">
        <v>34</v>
      </c>
      <c r="I644" s="2">
        <v>930558</v>
      </c>
      <c r="J644" s="2">
        <v>880492</v>
      </c>
      <c r="K644" t="s">
        <v>35</v>
      </c>
    </row>
    <row r="645" spans="1:11">
      <c r="A645" t="s">
        <v>209</v>
      </c>
      <c r="B645">
        <v>2025</v>
      </c>
      <c r="C645">
        <v>8</v>
      </c>
      <c r="D645" t="s">
        <v>37</v>
      </c>
      <c r="E645" t="s">
        <v>49</v>
      </c>
      <c r="F645" t="s">
        <v>17</v>
      </c>
      <c r="G645" t="s">
        <v>18</v>
      </c>
      <c r="H645" t="s">
        <v>34</v>
      </c>
      <c r="I645" s="2">
        <v>846550</v>
      </c>
      <c r="J645" s="2">
        <v>1048058</v>
      </c>
      <c r="K645" t="s">
        <v>35</v>
      </c>
    </row>
    <row r="646" spans="1:11">
      <c r="A646" t="s">
        <v>136</v>
      </c>
      <c r="B646">
        <v>2025</v>
      </c>
      <c r="C646">
        <v>1</v>
      </c>
      <c r="D646" t="s">
        <v>37</v>
      </c>
      <c r="E646" t="s">
        <v>38</v>
      </c>
      <c r="F646" t="s">
        <v>2</v>
      </c>
      <c r="G646" t="s">
        <v>6</v>
      </c>
      <c r="H646" t="s">
        <v>34</v>
      </c>
      <c r="I646" s="2">
        <v>1514342</v>
      </c>
      <c r="J646" s="2">
        <v>1448225</v>
      </c>
      <c r="K646" t="s">
        <v>35</v>
      </c>
    </row>
    <row r="647" spans="1:11">
      <c r="A647" t="s">
        <v>446</v>
      </c>
      <c r="B647">
        <v>2025</v>
      </c>
      <c r="C647">
        <v>2</v>
      </c>
      <c r="D647" t="s">
        <v>32</v>
      </c>
      <c r="E647" t="s">
        <v>40</v>
      </c>
      <c r="F647" t="s">
        <v>2</v>
      </c>
      <c r="G647" t="s">
        <v>5</v>
      </c>
      <c r="H647" t="s">
        <v>34</v>
      </c>
      <c r="I647" s="2">
        <v>2719124</v>
      </c>
      <c r="J647" s="2">
        <v>2362818</v>
      </c>
      <c r="K647" t="s">
        <v>35</v>
      </c>
    </row>
    <row r="648" spans="1:11">
      <c r="A648" t="s">
        <v>226</v>
      </c>
      <c r="B648">
        <v>2025</v>
      </c>
      <c r="C648">
        <v>5</v>
      </c>
      <c r="D648" t="s">
        <v>61</v>
      </c>
      <c r="E648" t="s">
        <v>38</v>
      </c>
      <c r="F648" t="s">
        <v>2</v>
      </c>
      <c r="G648" t="s">
        <v>5</v>
      </c>
      <c r="H648" t="s">
        <v>34</v>
      </c>
      <c r="I648" s="2">
        <v>1966170</v>
      </c>
      <c r="J648" s="2">
        <v>2408417</v>
      </c>
      <c r="K648" t="s">
        <v>35</v>
      </c>
    </row>
    <row r="649" spans="1:11">
      <c r="A649" t="s">
        <v>112</v>
      </c>
      <c r="B649">
        <v>2025</v>
      </c>
      <c r="C649">
        <v>6</v>
      </c>
      <c r="D649" t="s">
        <v>44</v>
      </c>
      <c r="E649" t="s">
        <v>49</v>
      </c>
      <c r="F649" t="s">
        <v>17</v>
      </c>
      <c r="G649" t="s">
        <v>21</v>
      </c>
      <c r="H649" t="s">
        <v>34</v>
      </c>
      <c r="I649" s="2">
        <v>767549</v>
      </c>
      <c r="J649" s="2">
        <v>900786</v>
      </c>
      <c r="K649" t="s">
        <v>35</v>
      </c>
    </row>
    <row r="650" spans="1:11">
      <c r="A650" t="s">
        <v>429</v>
      </c>
      <c r="B650">
        <v>2024</v>
      </c>
      <c r="C650">
        <v>9</v>
      </c>
      <c r="D650" t="s">
        <v>32</v>
      </c>
      <c r="E650" t="s">
        <v>40</v>
      </c>
      <c r="F650" t="s">
        <v>7</v>
      </c>
      <c r="G650" t="s">
        <v>9</v>
      </c>
      <c r="H650" t="s">
        <v>34</v>
      </c>
      <c r="I650" s="2">
        <v>999876</v>
      </c>
      <c r="J650" s="2">
        <v>1229614</v>
      </c>
      <c r="K650" t="s">
        <v>35</v>
      </c>
    </row>
    <row r="651" spans="1:11">
      <c r="A651" t="s">
        <v>417</v>
      </c>
      <c r="B651">
        <v>2025</v>
      </c>
      <c r="C651">
        <v>4</v>
      </c>
      <c r="D651" t="s">
        <v>44</v>
      </c>
      <c r="E651" t="s">
        <v>57</v>
      </c>
      <c r="F651" t="s">
        <v>7</v>
      </c>
      <c r="G651" t="s">
        <v>8</v>
      </c>
      <c r="H651" t="s">
        <v>34</v>
      </c>
      <c r="I651" s="2">
        <v>767688</v>
      </c>
      <c r="J651" s="2">
        <v>791501</v>
      </c>
      <c r="K651" t="s">
        <v>35</v>
      </c>
    </row>
    <row r="652" spans="1:11">
      <c r="A652" t="s">
        <v>140</v>
      </c>
      <c r="B652">
        <v>2024</v>
      </c>
      <c r="C652">
        <v>1</v>
      </c>
      <c r="D652" t="s">
        <v>44</v>
      </c>
      <c r="E652" t="s">
        <v>33</v>
      </c>
      <c r="F652" t="s">
        <v>2</v>
      </c>
      <c r="G652" t="s">
        <v>6</v>
      </c>
      <c r="H652" t="s">
        <v>34</v>
      </c>
      <c r="I652" s="2">
        <v>1872998</v>
      </c>
      <c r="J652" s="2">
        <v>1770209</v>
      </c>
      <c r="K652" t="s">
        <v>35</v>
      </c>
    </row>
    <row r="653" spans="1:11">
      <c r="A653" t="s">
        <v>447</v>
      </c>
      <c r="B653">
        <v>2024</v>
      </c>
      <c r="C653">
        <v>11</v>
      </c>
      <c r="D653" t="s">
        <v>44</v>
      </c>
      <c r="E653" t="s">
        <v>33</v>
      </c>
      <c r="F653" t="s">
        <v>17</v>
      </c>
      <c r="G653" t="s">
        <v>18</v>
      </c>
      <c r="H653" t="s">
        <v>34</v>
      </c>
      <c r="I653" s="2">
        <v>1499855</v>
      </c>
      <c r="J653" s="2">
        <v>1396405</v>
      </c>
      <c r="K653" t="s">
        <v>35</v>
      </c>
    </row>
    <row r="654" spans="1:11">
      <c r="A654" t="s">
        <v>91</v>
      </c>
      <c r="B654">
        <v>2024</v>
      </c>
      <c r="C654">
        <v>12</v>
      </c>
      <c r="D654" t="s">
        <v>37</v>
      </c>
      <c r="E654" t="s">
        <v>57</v>
      </c>
      <c r="F654" t="s">
        <v>2</v>
      </c>
      <c r="G654" t="s">
        <v>3</v>
      </c>
      <c r="H654" t="s">
        <v>34</v>
      </c>
      <c r="I654" s="2">
        <v>3074746</v>
      </c>
      <c r="J654" s="2">
        <v>3642900</v>
      </c>
      <c r="K654" t="s">
        <v>35</v>
      </c>
    </row>
    <row r="655" spans="1:11">
      <c r="A655" t="s">
        <v>448</v>
      </c>
      <c r="B655">
        <v>2025</v>
      </c>
      <c r="C655">
        <v>8</v>
      </c>
      <c r="D655" t="s">
        <v>44</v>
      </c>
      <c r="E655" t="s">
        <v>47</v>
      </c>
      <c r="F655" t="s">
        <v>2</v>
      </c>
      <c r="G655" t="s">
        <v>6</v>
      </c>
      <c r="H655" t="s">
        <v>34</v>
      </c>
      <c r="I655" s="2">
        <v>1997458</v>
      </c>
      <c r="J655" s="2">
        <v>2131127</v>
      </c>
      <c r="K655" t="s">
        <v>35</v>
      </c>
    </row>
    <row r="656" spans="1:11">
      <c r="A656" t="s">
        <v>449</v>
      </c>
      <c r="B656">
        <v>2025</v>
      </c>
      <c r="C656">
        <v>1</v>
      </c>
      <c r="D656" t="s">
        <v>37</v>
      </c>
      <c r="E656" t="s">
        <v>49</v>
      </c>
      <c r="F656" t="s">
        <v>2</v>
      </c>
      <c r="G656" t="s">
        <v>6</v>
      </c>
      <c r="H656" t="s">
        <v>34</v>
      </c>
      <c r="I656" s="2">
        <v>1328562</v>
      </c>
      <c r="J656" s="2">
        <v>1447163</v>
      </c>
      <c r="K656" t="s">
        <v>35</v>
      </c>
    </row>
    <row r="657" spans="1:11">
      <c r="A657" t="s">
        <v>450</v>
      </c>
      <c r="B657">
        <v>2024</v>
      </c>
      <c r="C657">
        <v>4</v>
      </c>
      <c r="D657" t="s">
        <v>44</v>
      </c>
      <c r="E657" t="s">
        <v>42</v>
      </c>
      <c r="F657" t="s">
        <v>2</v>
      </c>
      <c r="G657" t="s">
        <v>6</v>
      </c>
      <c r="H657" t="s">
        <v>34</v>
      </c>
      <c r="I657" s="2">
        <v>2059954</v>
      </c>
      <c r="J657" s="2">
        <v>2488532</v>
      </c>
      <c r="K657" t="s">
        <v>35</v>
      </c>
    </row>
    <row r="658" spans="1:11">
      <c r="A658" t="s">
        <v>76</v>
      </c>
      <c r="B658">
        <v>2024</v>
      </c>
      <c r="C658">
        <v>9</v>
      </c>
      <c r="D658" t="s">
        <v>61</v>
      </c>
      <c r="E658" t="s">
        <v>49</v>
      </c>
      <c r="F658" t="s">
        <v>17</v>
      </c>
      <c r="G658" t="s">
        <v>18</v>
      </c>
      <c r="H658" t="s">
        <v>34</v>
      </c>
      <c r="I658" s="2">
        <v>510127</v>
      </c>
      <c r="J658" s="2">
        <v>501315</v>
      </c>
      <c r="K658" t="s">
        <v>35</v>
      </c>
    </row>
    <row r="659" spans="1:11">
      <c r="A659" t="s">
        <v>451</v>
      </c>
      <c r="B659">
        <v>2025</v>
      </c>
      <c r="C659">
        <v>7</v>
      </c>
      <c r="D659" t="s">
        <v>32</v>
      </c>
      <c r="E659" t="s">
        <v>33</v>
      </c>
      <c r="F659" t="s">
        <v>2</v>
      </c>
      <c r="G659" t="s">
        <v>6</v>
      </c>
      <c r="H659" t="s">
        <v>34</v>
      </c>
      <c r="I659" s="2">
        <v>2829271</v>
      </c>
      <c r="J659" s="2">
        <v>3110271</v>
      </c>
      <c r="K659" t="s">
        <v>35</v>
      </c>
    </row>
    <row r="660" spans="1:11">
      <c r="A660" t="s">
        <v>290</v>
      </c>
      <c r="B660">
        <v>2025</v>
      </c>
      <c r="C660">
        <v>5</v>
      </c>
      <c r="D660" t="s">
        <v>61</v>
      </c>
      <c r="E660" t="s">
        <v>57</v>
      </c>
      <c r="F660" t="s">
        <v>12</v>
      </c>
      <c r="G660" t="s">
        <v>13</v>
      </c>
      <c r="H660" t="s">
        <v>34</v>
      </c>
      <c r="I660" s="2">
        <v>312550</v>
      </c>
      <c r="J660" s="2">
        <v>269529</v>
      </c>
      <c r="K660" t="s">
        <v>35</v>
      </c>
    </row>
    <row r="661" spans="1:11">
      <c r="A661" t="s">
        <v>269</v>
      </c>
      <c r="B661">
        <v>2024</v>
      </c>
      <c r="C661">
        <v>6</v>
      </c>
      <c r="D661" t="s">
        <v>61</v>
      </c>
      <c r="E661" t="s">
        <v>40</v>
      </c>
      <c r="F661" t="s">
        <v>17</v>
      </c>
      <c r="G661" t="s">
        <v>19</v>
      </c>
      <c r="H661" t="s">
        <v>34</v>
      </c>
      <c r="I661" s="2">
        <v>697420</v>
      </c>
      <c r="J661" s="2">
        <v>859067</v>
      </c>
      <c r="K661" t="s">
        <v>35</v>
      </c>
    </row>
    <row r="662" spans="1:11">
      <c r="A662" t="s">
        <v>452</v>
      </c>
      <c r="B662">
        <v>2024</v>
      </c>
      <c r="C662">
        <v>4</v>
      </c>
      <c r="D662" t="s">
        <v>32</v>
      </c>
      <c r="E662" t="s">
        <v>49</v>
      </c>
      <c r="F662" t="s">
        <v>17</v>
      </c>
      <c r="G662" t="s">
        <v>20</v>
      </c>
      <c r="H662" t="s">
        <v>34</v>
      </c>
      <c r="I662" s="2">
        <v>1005858</v>
      </c>
      <c r="J662" s="2">
        <v>1231371</v>
      </c>
      <c r="K662" t="s">
        <v>35</v>
      </c>
    </row>
    <row r="663" spans="1:11">
      <c r="A663" t="s">
        <v>453</v>
      </c>
      <c r="B663">
        <v>2024</v>
      </c>
      <c r="C663">
        <v>1</v>
      </c>
      <c r="D663" t="s">
        <v>61</v>
      </c>
      <c r="E663" t="s">
        <v>49</v>
      </c>
      <c r="F663" t="s">
        <v>2</v>
      </c>
      <c r="G663" t="s">
        <v>3</v>
      </c>
      <c r="H663" t="s">
        <v>34</v>
      </c>
      <c r="I663" s="2">
        <v>1584390</v>
      </c>
      <c r="J663" s="2">
        <v>1553596</v>
      </c>
      <c r="K663" t="s">
        <v>35</v>
      </c>
    </row>
    <row r="664" spans="1:11">
      <c r="A664" t="s">
        <v>454</v>
      </c>
      <c r="B664">
        <v>2024</v>
      </c>
      <c r="C664">
        <v>3</v>
      </c>
      <c r="D664" t="s">
        <v>32</v>
      </c>
      <c r="E664" t="s">
        <v>33</v>
      </c>
      <c r="F664" t="s">
        <v>7</v>
      </c>
      <c r="G664" t="s">
        <v>10</v>
      </c>
      <c r="H664" t="s">
        <v>34</v>
      </c>
      <c r="I664" s="2">
        <v>908604</v>
      </c>
      <c r="J664" s="2">
        <v>956686</v>
      </c>
      <c r="K664" t="s">
        <v>35</v>
      </c>
    </row>
    <row r="665" spans="1:11">
      <c r="A665" t="s">
        <v>216</v>
      </c>
      <c r="B665">
        <v>2024</v>
      </c>
      <c r="C665">
        <v>5</v>
      </c>
      <c r="D665" t="s">
        <v>44</v>
      </c>
      <c r="E665" t="s">
        <v>38</v>
      </c>
      <c r="F665" t="s">
        <v>7</v>
      </c>
      <c r="G665" t="s">
        <v>9</v>
      </c>
      <c r="H665" t="s">
        <v>34</v>
      </c>
      <c r="I665" s="2">
        <v>540242</v>
      </c>
      <c r="J665" s="2">
        <v>646634</v>
      </c>
      <c r="K665" t="s">
        <v>35</v>
      </c>
    </row>
    <row r="666" spans="1:11">
      <c r="A666" t="s">
        <v>406</v>
      </c>
      <c r="B666">
        <v>2024</v>
      </c>
      <c r="C666">
        <v>9</v>
      </c>
      <c r="D666" t="s">
        <v>37</v>
      </c>
      <c r="E666" t="s">
        <v>54</v>
      </c>
      <c r="F666" t="s">
        <v>17</v>
      </c>
      <c r="G666" t="s">
        <v>20</v>
      </c>
      <c r="H666" t="s">
        <v>34</v>
      </c>
      <c r="I666" s="2">
        <v>1223301</v>
      </c>
      <c r="J666" s="2">
        <v>1374679</v>
      </c>
      <c r="K666" t="s">
        <v>35</v>
      </c>
    </row>
    <row r="667" spans="1:11">
      <c r="A667" t="s">
        <v>205</v>
      </c>
      <c r="B667">
        <v>2025</v>
      </c>
      <c r="C667">
        <v>8</v>
      </c>
      <c r="D667" t="s">
        <v>44</v>
      </c>
      <c r="E667" t="s">
        <v>42</v>
      </c>
      <c r="F667" t="s">
        <v>12</v>
      </c>
      <c r="G667" t="s">
        <v>14</v>
      </c>
      <c r="H667" t="s">
        <v>34</v>
      </c>
      <c r="I667" s="2">
        <v>640067</v>
      </c>
      <c r="J667" s="2">
        <v>606088</v>
      </c>
      <c r="K667" t="s">
        <v>35</v>
      </c>
    </row>
    <row r="668" spans="1:11">
      <c r="A668" t="s">
        <v>399</v>
      </c>
      <c r="B668">
        <v>2024</v>
      </c>
      <c r="C668">
        <v>1</v>
      </c>
      <c r="D668" t="s">
        <v>37</v>
      </c>
      <c r="E668" t="s">
        <v>40</v>
      </c>
      <c r="F668" t="s">
        <v>12</v>
      </c>
      <c r="G668" t="s">
        <v>13</v>
      </c>
      <c r="H668" t="s">
        <v>34</v>
      </c>
      <c r="I668" s="2">
        <v>352935</v>
      </c>
      <c r="J668" s="2">
        <v>429879</v>
      </c>
      <c r="K668" t="s">
        <v>35</v>
      </c>
    </row>
    <row r="669" spans="1:11">
      <c r="A669" t="s">
        <v>445</v>
      </c>
      <c r="B669">
        <v>2025</v>
      </c>
      <c r="C669">
        <v>4</v>
      </c>
      <c r="D669" t="s">
        <v>32</v>
      </c>
      <c r="E669" t="s">
        <v>49</v>
      </c>
      <c r="F669" t="s">
        <v>2</v>
      </c>
      <c r="G669" t="s">
        <v>3</v>
      </c>
      <c r="H669" t="s">
        <v>34</v>
      </c>
      <c r="I669" s="2">
        <v>2363827</v>
      </c>
      <c r="J669" s="2">
        <v>2205328</v>
      </c>
      <c r="K669" t="s">
        <v>35</v>
      </c>
    </row>
    <row r="670" spans="1:11">
      <c r="A670" t="s">
        <v>164</v>
      </c>
      <c r="B670">
        <v>2024</v>
      </c>
      <c r="C670">
        <v>1</v>
      </c>
      <c r="D670" t="s">
        <v>37</v>
      </c>
      <c r="E670" t="s">
        <v>33</v>
      </c>
      <c r="F670" t="s">
        <v>2</v>
      </c>
      <c r="G670" t="s">
        <v>4</v>
      </c>
      <c r="H670" t="s">
        <v>34</v>
      </c>
      <c r="I670" s="2">
        <v>1935365</v>
      </c>
      <c r="J670" s="2">
        <v>2129576</v>
      </c>
      <c r="K670" t="s">
        <v>35</v>
      </c>
    </row>
    <row r="671" spans="1:11">
      <c r="A671" t="s">
        <v>327</v>
      </c>
      <c r="B671">
        <v>2024</v>
      </c>
      <c r="C671">
        <v>4</v>
      </c>
      <c r="D671" t="s">
        <v>37</v>
      </c>
      <c r="E671" t="s">
        <v>33</v>
      </c>
      <c r="F671" t="s">
        <v>12</v>
      </c>
      <c r="G671" t="s">
        <v>14</v>
      </c>
      <c r="H671" t="s">
        <v>34</v>
      </c>
      <c r="I671" s="2">
        <v>706787</v>
      </c>
      <c r="J671" s="2">
        <v>822526</v>
      </c>
      <c r="K671" t="s">
        <v>35</v>
      </c>
    </row>
    <row r="672" spans="1:11">
      <c r="A672" t="s">
        <v>455</v>
      </c>
      <c r="B672">
        <v>2025</v>
      </c>
      <c r="C672">
        <v>6</v>
      </c>
      <c r="D672" t="s">
        <v>61</v>
      </c>
      <c r="E672" t="s">
        <v>54</v>
      </c>
      <c r="F672" t="s">
        <v>17</v>
      </c>
      <c r="G672" t="s">
        <v>18</v>
      </c>
      <c r="H672" t="s">
        <v>34</v>
      </c>
      <c r="I672" s="2">
        <v>1012317</v>
      </c>
      <c r="J672" s="2">
        <v>1159788</v>
      </c>
      <c r="K672" t="s">
        <v>35</v>
      </c>
    </row>
    <row r="673" spans="1:11">
      <c r="A673" t="s">
        <v>36</v>
      </c>
      <c r="B673">
        <v>2024</v>
      </c>
      <c r="C673">
        <v>8</v>
      </c>
      <c r="D673" t="s">
        <v>44</v>
      </c>
      <c r="E673" t="s">
        <v>47</v>
      </c>
      <c r="F673" t="s">
        <v>17</v>
      </c>
      <c r="G673" t="s">
        <v>20</v>
      </c>
      <c r="H673" t="s">
        <v>34</v>
      </c>
      <c r="I673" s="2">
        <v>1036872</v>
      </c>
      <c r="J673" s="2">
        <v>1038882</v>
      </c>
      <c r="K673" t="s">
        <v>35</v>
      </c>
    </row>
    <row r="674" spans="1:11">
      <c r="A674" t="s">
        <v>92</v>
      </c>
      <c r="B674">
        <v>2024</v>
      </c>
      <c r="C674">
        <v>4</v>
      </c>
      <c r="D674" t="s">
        <v>37</v>
      </c>
      <c r="E674" t="s">
        <v>49</v>
      </c>
      <c r="F674" t="s">
        <v>2</v>
      </c>
      <c r="G674" t="s">
        <v>6</v>
      </c>
      <c r="H674" t="s">
        <v>34</v>
      </c>
      <c r="I674" s="2">
        <v>2693431</v>
      </c>
      <c r="J674" s="2">
        <v>2715042</v>
      </c>
      <c r="K674" t="s">
        <v>35</v>
      </c>
    </row>
    <row r="675" spans="1:11">
      <c r="A675" t="s">
        <v>255</v>
      </c>
      <c r="B675">
        <v>2024</v>
      </c>
      <c r="C675">
        <v>8</v>
      </c>
      <c r="D675" t="s">
        <v>32</v>
      </c>
      <c r="E675" t="s">
        <v>33</v>
      </c>
      <c r="F675" t="s">
        <v>7</v>
      </c>
      <c r="G675" t="s">
        <v>8</v>
      </c>
      <c r="H675" t="s">
        <v>34</v>
      </c>
      <c r="I675" s="2">
        <v>841147</v>
      </c>
      <c r="J675" s="2">
        <v>930748</v>
      </c>
      <c r="K675" t="s">
        <v>35</v>
      </c>
    </row>
    <row r="676" spans="1:11">
      <c r="A676" t="s">
        <v>456</v>
      </c>
      <c r="B676">
        <v>2025</v>
      </c>
      <c r="C676">
        <v>7</v>
      </c>
      <c r="D676" t="s">
        <v>37</v>
      </c>
      <c r="E676" t="s">
        <v>33</v>
      </c>
      <c r="F676" t="s">
        <v>7</v>
      </c>
      <c r="G676" t="s">
        <v>10</v>
      </c>
      <c r="H676" t="s">
        <v>34</v>
      </c>
      <c r="I676" s="2">
        <v>1007972</v>
      </c>
      <c r="J676" s="2">
        <v>987606</v>
      </c>
      <c r="K676" t="s">
        <v>35</v>
      </c>
    </row>
    <row r="677" spans="1:11">
      <c r="A677" t="s">
        <v>457</v>
      </c>
      <c r="B677">
        <v>2025</v>
      </c>
      <c r="C677">
        <v>4</v>
      </c>
      <c r="D677" t="s">
        <v>61</v>
      </c>
      <c r="E677" t="s">
        <v>49</v>
      </c>
      <c r="F677" t="s">
        <v>7</v>
      </c>
      <c r="G677" t="s">
        <v>9</v>
      </c>
      <c r="H677" t="s">
        <v>34</v>
      </c>
      <c r="I677" s="2">
        <v>971375</v>
      </c>
      <c r="J677" s="2">
        <v>986274</v>
      </c>
      <c r="K677" t="s">
        <v>35</v>
      </c>
    </row>
    <row r="678" spans="1:11">
      <c r="A678" t="s">
        <v>174</v>
      </c>
      <c r="B678">
        <v>2024</v>
      </c>
      <c r="C678">
        <v>1</v>
      </c>
      <c r="D678" t="s">
        <v>61</v>
      </c>
      <c r="E678" t="s">
        <v>49</v>
      </c>
      <c r="F678" t="s">
        <v>12</v>
      </c>
      <c r="G678" t="s">
        <v>14</v>
      </c>
      <c r="H678" t="s">
        <v>34</v>
      </c>
      <c r="I678" s="2">
        <v>271160</v>
      </c>
      <c r="J678" s="2">
        <v>338471</v>
      </c>
      <c r="K678" t="s">
        <v>35</v>
      </c>
    </row>
    <row r="679" spans="1:11">
      <c r="A679" t="s">
        <v>458</v>
      </c>
      <c r="B679">
        <v>2024</v>
      </c>
      <c r="C679">
        <v>7</v>
      </c>
      <c r="D679" t="s">
        <v>37</v>
      </c>
      <c r="E679" t="s">
        <v>38</v>
      </c>
      <c r="F679" t="s">
        <v>7</v>
      </c>
      <c r="G679" t="s">
        <v>10</v>
      </c>
      <c r="H679" t="s">
        <v>34</v>
      </c>
      <c r="I679" s="2">
        <v>615168</v>
      </c>
      <c r="J679" s="2">
        <v>664750</v>
      </c>
      <c r="K679" t="s">
        <v>35</v>
      </c>
    </row>
    <row r="680" spans="1:11">
      <c r="A680" t="s">
        <v>378</v>
      </c>
      <c r="B680">
        <v>2025</v>
      </c>
      <c r="C680">
        <v>4</v>
      </c>
      <c r="D680" t="s">
        <v>44</v>
      </c>
      <c r="E680" t="s">
        <v>47</v>
      </c>
      <c r="F680" t="s">
        <v>17</v>
      </c>
      <c r="G680" t="s">
        <v>18</v>
      </c>
      <c r="H680" t="s">
        <v>34</v>
      </c>
      <c r="I680" s="2">
        <v>1488106</v>
      </c>
      <c r="J680" s="2">
        <v>1333263</v>
      </c>
      <c r="K680" t="s">
        <v>35</v>
      </c>
    </row>
    <row r="681" spans="1:11">
      <c r="A681" t="s">
        <v>148</v>
      </c>
      <c r="B681">
        <v>2025</v>
      </c>
      <c r="C681">
        <v>4</v>
      </c>
      <c r="D681" t="s">
        <v>44</v>
      </c>
      <c r="E681" t="s">
        <v>47</v>
      </c>
      <c r="F681" t="s">
        <v>17</v>
      </c>
      <c r="G681" t="s">
        <v>19</v>
      </c>
      <c r="H681" t="s">
        <v>34</v>
      </c>
      <c r="I681" s="2">
        <v>1463773</v>
      </c>
      <c r="J681" s="2">
        <v>1561994</v>
      </c>
      <c r="K681" t="s">
        <v>35</v>
      </c>
    </row>
    <row r="682" spans="1:11">
      <c r="A682" t="s">
        <v>459</v>
      </c>
      <c r="B682">
        <v>2025</v>
      </c>
      <c r="C682">
        <v>3</v>
      </c>
      <c r="D682" t="s">
        <v>61</v>
      </c>
      <c r="E682" t="s">
        <v>42</v>
      </c>
      <c r="F682" t="s">
        <v>17</v>
      </c>
      <c r="G682" t="s">
        <v>20</v>
      </c>
      <c r="H682" t="s">
        <v>34</v>
      </c>
      <c r="I682" s="2">
        <v>477948</v>
      </c>
      <c r="J682" s="2">
        <v>593477</v>
      </c>
      <c r="K682" t="s">
        <v>35</v>
      </c>
    </row>
    <row r="683" spans="1:11">
      <c r="A683" t="s">
        <v>222</v>
      </c>
      <c r="B683">
        <v>2025</v>
      </c>
      <c r="C683">
        <v>7</v>
      </c>
      <c r="D683" t="s">
        <v>32</v>
      </c>
      <c r="E683" t="s">
        <v>57</v>
      </c>
      <c r="F683" t="s">
        <v>7</v>
      </c>
      <c r="G683" t="s">
        <v>8</v>
      </c>
      <c r="H683" t="s">
        <v>34</v>
      </c>
      <c r="I683" s="2">
        <v>735003</v>
      </c>
      <c r="J683" s="2">
        <v>694250</v>
      </c>
      <c r="K683" t="s">
        <v>35</v>
      </c>
    </row>
    <row r="684" spans="1:11">
      <c r="A684" t="s">
        <v>316</v>
      </c>
      <c r="B684">
        <v>2024</v>
      </c>
      <c r="C684">
        <v>11</v>
      </c>
      <c r="D684" t="s">
        <v>44</v>
      </c>
      <c r="E684" t="s">
        <v>33</v>
      </c>
      <c r="F684" t="s">
        <v>2</v>
      </c>
      <c r="G684" t="s">
        <v>3</v>
      </c>
      <c r="H684" t="s">
        <v>34</v>
      </c>
      <c r="I684" s="2">
        <v>1354288</v>
      </c>
      <c r="J684" s="2">
        <v>1357187</v>
      </c>
      <c r="K684" t="s">
        <v>35</v>
      </c>
    </row>
    <row r="685" spans="1:11">
      <c r="A685" t="s">
        <v>63</v>
      </c>
      <c r="B685">
        <v>2025</v>
      </c>
      <c r="C685">
        <v>6</v>
      </c>
      <c r="D685" t="s">
        <v>61</v>
      </c>
      <c r="E685" t="s">
        <v>47</v>
      </c>
      <c r="F685" t="s">
        <v>2</v>
      </c>
      <c r="G685" t="s">
        <v>4</v>
      </c>
      <c r="H685" t="s">
        <v>34</v>
      </c>
      <c r="I685" s="2">
        <v>2261908</v>
      </c>
      <c r="J685" s="2">
        <v>2035104</v>
      </c>
      <c r="K685" t="s">
        <v>35</v>
      </c>
    </row>
    <row r="686" spans="1:11">
      <c r="A686" t="s">
        <v>348</v>
      </c>
      <c r="B686">
        <v>2024</v>
      </c>
      <c r="C686">
        <v>3</v>
      </c>
      <c r="D686" t="s">
        <v>44</v>
      </c>
      <c r="E686" t="s">
        <v>47</v>
      </c>
      <c r="F686" t="s">
        <v>2</v>
      </c>
      <c r="G686" t="s">
        <v>6</v>
      </c>
      <c r="H686" t="s">
        <v>34</v>
      </c>
      <c r="I686" s="2">
        <v>2070959</v>
      </c>
      <c r="J686" s="2">
        <v>1981488</v>
      </c>
      <c r="K686" t="s">
        <v>35</v>
      </c>
    </row>
    <row r="687" spans="1:11">
      <c r="A687" t="s">
        <v>251</v>
      </c>
      <c r="B687">
        <v>2025</v>
      </c>
      <c r="C687">
        <v>4</v>
      </c>
      <c r="D687" t="s">
        <v>32</v>
      </c>
      <c r="E687" t="s">
        <v>54</v>
      </c>
      <c r="F687" t="s">
        <v>17</v>
      </c>
      <c r="G687" t="s">
        <v>20</v>
      </c>
      <c r="H687" t="s">
        <v>34</v>
      </c>
      <c r="I687" s="2">
        <v>536618</v>
      </c>
      <c r="J687" s="2">
        <v>497045</v>
      </c>
      <c r="K687" t="s">
        <v>35</v>
      </c>
    </row>
    <row r="688" spans="1:11">
      <c r="A688" t="s">
        <v>189</v>
      </c>
      <c r="B688">
        <v>2025</v>
      </c>
      <c r="C688">
        <v>1</v>
      </c>
      <c r="D688" t="s">
        <v>61</v>
      </c>
      <c r="E688" t="s">
        <v>40</v>
      </c>
      <c r="F688" t="s">
        <v>2</v>
      </c>
      <c r="G688" t="s">
        <v>5</v>
      </c>
      <c r="H688" t="s">
        <v>34</v>
      </c>
      <c r="I688" s="2">
        <v>2510044</v>
      </c>
      <c r="J688" s="2">
        <v>2146480</v>
      </c>
      <c r="K688" t="s">
        <v>35</v>
      </c>
    </row>
    <row r="689" spans="1:11">
      <c r="A689" t="s">
        <v>460</v>
      </c>
      <c r="B689">
        <v>2025</v>
      </c>
      <c r="C689">
        <v>3</v>
      </c>
      <c r="D689" t="s">
        <v>44</v>
      </c>
      <c r="E689" t="s">
        <v>47</v>
      </c>
      <c r="F689" t="s">
        <v>12</v>
      </c>
      <c r="G689" t="s">
        <v>16</v>
      </c>
      <c r="H689" t="s">
        <v>34</v>
      </c>
      <c r="I689" s="2">
        <v>481133</v>
      </c>
      <c r="J689" s="2">
        <v>449077</v>
      </c>
      <c r="K689" t="s">
        <v>35</v>
      </c>
    </row>
    <row r="690" spans="1:11">
      <c r="A690" t="s">
        <v>48</v>
      </c>
      <c r="B690">
        <v>2024</v>
      </c>
      <c r="C690">
        <v>12</v>
      </c>
      <c r="D690" t="s">
        <v>44</v>
      </c>
      <c r="E690" t="s">
        <v>47</v>
      </c>
      <c r="F690" t="s">
        <v>17</v>
      </c>
      <c r="G690" t="s">
        <v>18</v>
      </c>
      <c r="H690" t="s">
        <v>34</v>
      </c>
      <c r="I690" s="2">
        <v>1396411</v>
      </c>
      <c r="J690" s="2">
        <v>1539055</v>
      </c>
      <c r="K690" t="s">
        <v>35</v>
      </c>
    </row>
    <row r="691" spans="1:11">
      <c r="A691" t="s">
        <v>385</v>
      </c>
      <c r="B691">
        <v>2024</v>
      </c>
      <c r="C691">
        <v>11</v>
      </c>
      <c r="D691" t="s">
        <v>44</v>
      </c>
      <c r="E691" t="s">
        <v>40</v>
      </c>
      <c r="F691" t="s">
        <v>17</v>
      </c>
      <c r="G691" t="s">
        <v>19</v>
      </c>
      <c r="H691" t="s">
        <v>34</v>
      </c>
      <c r="I691" s="2">
        <v>986027</v>
      </c>
      <c r="J691" s="2">
        <v>966773</v>
      </c>
      <c r="K691" t="s">
        <v>35</v>
      </c>
    </row>
    <row r="692" spans="1:11">
      <c r="A692" t="s">
        <v>461</v>
      </c>
      <c r="B692">
        <v>2024</v>
      </c>
      <c r="C692">
        <v>1</v>
      </c>
      <c r="D692" t="s">
        <v>61</v>
      </c>
      <c r="E692" t="s">
        <v>42</v>
      </c>
      <c r="F692" t="s">
        <v>7</v>
      </c>
      <c r="G692" t="s">
        <v>11</v>
      </c>
      <c r="H692" t="s">
        <v>34</v>
      </c>
      <c r="I692" s="2">
        <v>598910</v>
      </c>
      <c r="J692" s="2">
        <v>652299</v>
      </c>
      <c r="K692" t="s">
        <v>35</v>
      </c>
    </row>
    <row r="693" spans="1:11">
      <c r="A693" t="s">
        <v>352</v>
      </c>
      <c r="B693">
        <v>2024</v>
      </c>
      <c r="C693">
        <v>7</v>
      </c>
      <c r="D693" t="s">
        <v>61</v>
      </c>
      <c r="E693" t="s">
        <v>33</v>
      </c>
      <c r="F693" t="s">
        <v>12</v>
      </c>
      <c r="G693" t="s">
        <v>13</v>
      </c>
      <c r="H693" t="s">
        <v>34</v>
      </c>
      <c r="I693" s="2">
        <v>615405</v>
      </c>
      <c r="J693" s="2">
        <v>665276</v>
      </c>
      <c r="K693" t="s">
        <v>35</v>
      </c>
    </row>
    <row r="694" spans="1:11">
      <c r="A694" t="s">
        <v>249</v>
      </c>
      <c r="B694">
        <v>2024</v>
      </c>
      <c r="C694">
        <v>6</v>
      </c>
      <c r="D694" t="s">
        <v>44</v>
      </c>
      <c r="E694" t="s">
        <v>42</v>
      </c>
      <c r="F694" t="s">
        <v>2</v>
      </c>
      <c r="G694" t="s">
        <v>5</v>
      </c>
      <c r="H694" t="s">
        <v>34</v>
      </c>
      <c r="I694" s="2">
        <v>1519580</v>
      </c>
      <c r="J694" s="2">
        <v>1753655</v>
      </c>
      <c r="K694" t="s">
        <v>35</v>
      </c>
    </row>
    <row r="695" spans="1:11">
      <c r="A695" t="s">
        <v>432</v>
      </c>
      <c r="B695">
        <v>2025</v>
      </c>
      <c r="C695">
        <v>2</v>
      </c>
      <c r="D695" t="s">
        <v>61</v>
      </c>
      <c r="E695" t="s">
        <v>49</v>
      </c>
      <c r="F695" t="s">
        <v>12</v>
      </c>
      <c r="G695" t="s">
        <v>15</v>
      </c>
      <c r="H695" t="s">
        <v>34</v>
      </c>
      <c r="I695" s="2">
        <v>263774</v>
      </c>
      <c r="J695" s="2">
        <v>259037</v>
      </c>
      <c r="K695" t="s">
        <v>35</v>
      </c>
    </row>
    <row r="696" spans="1:11">
      <c r="A696" t="s">
        <v>389</v>
      </c>
      <c r="B696">
        <v>2024</v>
      </c>
      <c r="C696">
        <v>11</v>
      </c>
      <c r="D696" t="s">
        <v>32</v>
      </c>
      <c r="E696" t="s">
        <v>33</v>
      </c>
      <c r="F696" t="s">
        <v>12</v>
      </c>
      <c r="G696" t="s">
        <v>15</v>
      </c>
      <c r="H696" t="s">
        <v>34</v>
      </c>
      <c r="I696" s="2">
        <v>660060</v>
      </c>
      <c r="J696" s="2">
        <v>564629</v>
      </c>
      <c r="K696" t="s">
        <v>35</v>
      </c>
    </row>
    <row r="697" spans="1:11">
      <c r="A697" t="s">
        <v>195</v>
      </c>
      <c r="B697">
        <v>2024</v>
      </c>
      <c r="C697">
        <v>10</v>
      </c>
      <c r="D697" t="s">
        <v>32</v>
      </c>
      <c r="E697" t="s">
        <v>40</v>
      </c>
      <c r="F697" t="s">
        <v>12</v>
      </c>
      <c r="G697" t="s">
        <v>13</v>
      </c>
      <c r="H697" t="s">
        <v>34</v>
      </c>
      <c r="I697" s="2">
        <v>375364</v>
      </c>
      <c r="J697" s="2">
        <v>346039</v>
      </c>
      <c r="K697" t="s">
        <v>35</v>
      </c>
    </row>
    <row r="698" spans="1:11">
      <c r="A698" t="s">
        <v>231</v>
      </c>
      <c r="B698">
        <v>2024</v>
      </c>
      <c r="C698">
        <v>9</v>
      </c>
      <c r="D698" t="s">
        <v>37</v>
      </c>
      <c r="E698" t="s">
        <v>49</v>
      </c>
      <c r="F698" t="s">
        <v>17</v>
      </c>
      <c r="G698" t="s">
        <v>20</v>
      </c>
      <c r="H698" t="s">
        <v>34</v>
      </c>
      <c r="I698" s="2">
        <v>489113</v>
      </c>
      <c r="J698" s="2">
        <v>482954</v>
      </c>
      <c r="K698" t="s">
        <v>35</v>
      </c>
    </row>
    <row r="699" spans="1:11">
      <c r="A699" t="s">
        <v>102</v>
      </c>
      <c r="B699">
        <v>2024</v>
      </c>
      <c r="C699">
        <v>9</v>
      </c>
      <c r="D699" t="s">
        <v>32</v>
      </c>
      <c r="E699" t="s">
        <v>49</v>
      </c>
      <c r="F699" t="s">
        <v>17</v>
      </c>
      <c r="G699" t="s">
        <v>20</v>
      </c>
      <c r="H699" t="s">
        <v>34</v>
      </c>
      <c r="I699" s="2">
        <v>606841</v>
      </c>
      <c r="J699" s="2">
        <v>572984</v>
      </c>
      <c r="K699" t="s">
        <v>35</v>
      </c>
    </row>
    <row r="700" spans="1:11">
      <c r="A700" t="s">
        <v>76</v>
      </c>
      <c r="B700">
        <v>2024</v>
      </c>
      <c r="C700">
        <v>9</v>
      </c>
      <c r="D700" t="s">
        <v>32</v>
      </c>
      <c r="E700" t="s">
        <v>57</v>
      </c>
      <c r="F700" t="s">
        <v>7</v>
      </c>
      <c r="G700" t="s">
        <v>9</v>
      </c>
      <c r="H700" t="s">
        <v>34</v>
      </c>
      <c r="I700" s="2">
        <v>861623</v>
      </c>
      <c r="J700" s="2">
        <v>1029082</v>
      </c>
      <c r="K700" t="s">
        <v>35</v>
      </c>
    </row>
    <row r="701" spans="1:11">
      <c r="A701" t="s">
        <v>135</v>
      </c>
      <c r="B701">
        <v>2025</v>
      </c>
      <c r="C701">
        <v>1</v>
      </c>
      <c r="D701" t="s">
        <v>37</v>
      </c>
      <c r="E701" t="s">
        <v>40</v>
      </c>
      <c r="F701" t="s">
        <v>7</v>
      </c>
      <c r="G701" t="s">
        <v>11</v>
      </c>
      <c r="H701" t="s">
        <v>34</v>
      </c>
      <c r="I701" s="2">
        <v>496788</v>
      </c>
      <c r="J701" s="2">
        <v>430453</v>
      </c>
      <c r="K701" t="s">
        <v>35</v>
      </c>
    </row>
    <row r="702" spans="1:11">
      <c r="A702" t="s">
        <v>351</v>
      </c>
      <c r="B702">
        <v>2024</v>
      </c>
      <c r="C702">
        <v>10</v>
      </c>
      <c r="D702" t="s">
        <v>61</v>
      </c>
      <c r="E702" t="s">
        <v>38</v>
      </c>
      <c r="F702" t="s">
        <v>17</v>
      </c>
      <c r="G702" t="s">
        <v>19</v>
      </c>
      <c r="H702" t="s">
        <v>34</v>
      </c>
      <c r="I702" s="2">
        <v>1484002</v>
      </c>
      <c r="J702" s="2">
        <v>1631213</v>
      </c>
      <c r="K702" t="s">
        <v>35</v>
      </c>
    </row>
    <row r="703" spans="1:11">
      <c r="A703" t="s">
        <v>293</v>
      </c>
      <c r="B703">
        <v>2025</v>
      </c>
      <c r="C703">
        <v>1</v>
      </c>
      <c r="D703" t="s">
        <v>32</v>
      </c>
      <c r="E703" t="s">
        <v>42</v>
      </c>
      <c r="F703" t="s">
        <v>7</v>
      </c>
      <c r="G703" t="s">
        <v>10</v>
      </c>
      <c r="H703" t="s">
        <v>34</v>
      </c>
      <c r="I703" s="2">
        <v>382840</v>
      </c>
      <c r="J703" s="2">
        <v>445666</v>
      </c>
      <c r="K703" t="s">
        <v>35</v>
      </c>
    </row>
    <row r="704" spans="1:11">
      <c r="A704" t="s">
        <v>419</v>
      </c>
      <c r="B704">
        <v>2024</v>
      </c>
      <c r="C704">
        <v>7</v>
      </c>
      <c r="D704" t="s">
        <v>61</v>
      </c>
      <c r="E704" t="s">
        <v>57</v>
      </c>
      <c r="F704" t="s">
        <v>17</v>
      </c>
      <c r="G704" t="s">
        <v>21</v>
      </c>
      <c r="H704" t="s">
        <v>34</v>
      </c>
      <c r="I704" s="2">
        <v>1454079</v>
      </c>
      <c r="J704" s="2">
        <v>1783412</v>
      </c>
      <c r="K704" t="s">
        <v>35</v>
      </c>
    </row>
    <row r="705" spans="1:11">
      <c r="A705" t="s">
        <v>438</v>
      </c>
      <c r="B705">
        <v>2024</v>
      </c>
      <c r="C705">
        <v>4</v>
      </c>
      <c r="D705" t="s">
        <v>44</v>
      </c>
      <c r="E705" t="s">
        <v>40</v>
      </c>
      <c r="F705" t="s">
        <v>2</v>
      </c>
      <c r="G705" t="s">
        <v>5</v>
      </c>
      <c r="H705" t="s">
        <v>34</v>
      </c>
      <c r="I705" s="2">
        <v>1527580</v>
      </c>
      <c r="J705" s="2">
        <v>1519462</v>
      </c>
      <c r="K705" t="s">
        <v>35</v>
      </c>
    </row>
    <row r="706" spans="1:11">
      <c r="A706" t="s">
        <v>348</v>
      </c>
      <c r="B706">
        <v>2024</v>
      </c>
      <c r="C706">
        <v>3</v>
      </c>
      <c r="D706" t="s">
        <v>44</v>
      </c>
      <c r="E706" t="s">
        <v>38</v>
      </c>
      <c r="F706" t="s">
        <v>2</v>
      </c>
      <c r="G706" t="s">
        <v>5</v>
      </c>
      <c r="H706" t="s">
        <v>34</v>
      </c>
      <c r="I706" s="2">
        <v>2512489</v>
      </c>
      <c r="J706" s="2">
        <v>2952027</v>
      </c>
      <c r="K706" t="s">
        <v>35</v>
      </c>
    </row>
    <row r="707" spans="1:11">
      <c r="A707" t="s">
        <v>401</v>
      </c>
      <c r="B707">
        <v>2024</v>
      </c>
      <c r="C707">
        <v>11</v>
      </c>
      <c r="D707" t="s">
        <v>37</v>
      </c>
      <c r="E707" t="s">
        <v>40</v>
      </c>
      <c r="F707" t="s">
        <v>17</v>
      </c>
      <c r="G707" t="s">
        <v>19</v>
      </c>
      <c r="H707" t="s">
        <v>34</v>
      </c>
      <c r="I707" s="2">
        <v>1485161</v>
      </c>
      <c r="J707" s="2">
        <v>1374198</v>
      </c>
      <c r="K707" t="s">
        <v>35</v>
      </c>
    </row>
    <row r="708" spans="1:11">
      <c r="A708" t="s">
        <v>462</v>
      </c>
      <c r="B708">
        <v>2024</v>
      </c>
      <c r="C708">
        <v>3</v>
      </c>
      <c r="D708" t="s">
        <v>37</v>
      </c>
      <c r="E708" t="s">
        <v>57</v>
      </c>
      <c r="F708" t="s">
        <v>7</v>
      </c>
      <c r="G708" t="s">
        <v>8</v>
      </c>
      <c r="H708" t="s">
        <v>34</v>
      </c>
      <c r="I708" s="2">
        <v>759840</v>
      </c>
      <c r="J708" s="2">
        <v>729510</v>
      </c>
      <c r="K708" t="s">
        <v>35</v>
      </c>
    </row>
    <row r="709" spans="1:11">
      <c r="A709" t="s">
        <v>192</v>
      </c>
      <c r="B709">
        <v>2024</v>
      </c>
      <c r="C709">
        <v>1</v>
      </c>
      <c r="D709" t="s">
        <v>44</v>
      </c>
      <c r="E709" t="s">
        <v>42</v>
      </c>
      <c r="F709" t="s">
        <v>2</v>
      </c>
      <c r="G709" t="s">
        <v>5</v>
      </c>
      <c r="H709" t="s">
        <v>34</v>
      </c>
      <c r="I709" s="2">
        <v>1473288</v>
      </c>
      <c r="J709" s="2">
        <v>1395567</v>
      </c>
      <c r="K709" t="s">
        <v>35</v>
      </c>
    </row>
    <row r="710" spans="1:11">
      <c r="A710" t="s">
        <v>463</v>
      </c>
      <c r="B710">
        <v>2024</v>
      </c>
      <c r="C710">
        <v>1</v>
      </c>
      <c r="D710" t="s">
        <v>61</v>
      </c>
      <c r="E710" t="s">
        <v>54</v>
      </c>
      <c r="F710" t="s">
        <v>17</v>
      </c>
      <c r="G710" t="s">
        <v>21</v>
      </c>
      <c r="H710" t="s">
        <v>34</v>
      </c>
      <c r="I710" s="2">
        <v>1278998</v>
      </c>
      <c r="J710" s="2">
        <v>1443934</v>
      </c>
      <c r="K710" t="s">
        <v>35</v>
      </c>
    </row>
    <row r="711" spans="1:11">
      <c r="A711" t="s">
        <v>334</v>
      </c>
      <c r="B711">
        <v>2025</v>
      </c>
      <c r="C711">
        <v>6</v>
      </c>
      <c r="D711" t="s">
        <v>37</v>
      </c>
      <c r="E711" t="s">
        <v>49</v>
      </c>
      <c r="F711" t="s">
        <v>2</v>
      </c>
      <c r="G711" t="s">
        <v>6</v>
      </c>
      <c r="H711" t="s">
        <v>34</v>
      </c>
      <c r="I711" s="2">
        <v>1470560</v>
      </c>
      <c r="J711" s="2">
        <v>1335386</v>
      </c>
      <c r="K711" t="s">
        <v>35</v>
      </c>
    </row>
    <row r="712" spans="1:11">
      <c r="A712" t="s">
        <v>336</v>
      </c>
      <c r="B712">
        <v>2025</v>
      </c>
      <c r="C712">
        <v>6</v>
      </c>
      <c r="D712" t="s">
        <v>44</v>
      </c>
      <c r="E712" t="s">
        <v>54</v>
      </c>
      <c r="F712" t="s">
        <v>17</v>
      </c>
      <c r="G712" t="s">
        <v>20</v>
      </c>
      <c r="H712" t="s">
        <v>34</v>
      </c>
      <c r="I712" s="2">
        <v>641718</v>
      </c>
      <c r="J712" s="2">
        <v>663478</v>
      </c>
      <c r="K712" t="s">
        <v>35</v>
      </c>
    </row>
    <row r="713" spans="1:11">
      <c r="A713" t="s">
        <v>354</v>
      </c>
      <c r="B713">
        <v>2025</v>
      </c>
      <c r="C713">
        <v>1</v>
      </c>
      <c r="D713" t="s">
        <v>37</v>
      </c>
      <c r="E713" t="s">
        <v>54</v>
      </c>
      <c r="F713" t="s">
        <v>7</v>
      </c>
      <c r="G713" t="s">
        <v>9</v>
      </c>
      <c r="H713" t="s">
        <v>34</v>
      </c>
      <c r="I713" s="2">
        <v>396763</v>
      </c>
      <c r="J713" s="2">
        <v>386950</v>
      </c>
      <c r="K713" t="s">
        <v>35</v>
      </c>
    </row>
    <row r="714" spans="1:11">
      <c r="A714" t="s">
        <v>125</v>
      </c>
      <c r="B714">
        <v>2024</v>
      </c>
      <c r="C714">
        <v>5</v>
      </c>
      <c r="D714" t="s">
        <v>37</v>
      </c>
      <c r="E714" t="s">
        <v>33</v>
      </c>
      <c r="F714" t="s">
        <v>7</v>
      </c>
      <c r="G714" t="s">
        <v>8</v>
      </c>
      <c r="H714" t="s">
        <v>34</v>
      </c>
      <c r="I714" s="2">
        <v>800750</v>
      </c>
      <c r="J714" s="2">
        <v>923602</v>
      </c>
      <c r="K714" t="s">
        <v>35</v>
      </c>
    </row>
    <row r="715" spans="1:11">
      <c r="A715" t="s">
        <v>401</v>
      </c>
      <c r="B715">
        <v>2024</v>
      </c>
      <c r="C715">
        <v>11</v>
      </c>
      <c r="D715" t="s">
        <v>32</v>
      </c>
      <c r="E715" t="s">
        <v>54</v>
      </c>
      <c r="F715" t="s">
        <v>17</v>
      </c>
      <c r="G715" t="s">
        <v>21</v>
      </c>
      <c r="H715" t="s">
        <v>34</v>
      </c>
      <c r="I715" s="2">
        <v>963988</v>
      </c>
      <c r="J715" s="2">
        <v>1129622</v>
      </c>
      <c r="K715" t="s">
        <v>35</v>
      </c>
    </row>
    <row r="716" spans="1:11">
      <c r="A716" t="s">
        <v>363</v>
      </c>
      <c r="B716">
        <v>2024</v>
      </c>
      <c r="C716">
        <v>5</v>
      </c>
      <c r="D716" t="s">
        <v>32</v>
      </c>
      <c r="E716" t="s">
        <v>49</v>
      </c>
      <c r="F716" t="s">
        <v>2</v>
      </c>
      <c r="G716" t="s">
        <v>3</v>
      </c>
      <c r="H716" t="s">
        <v>34</v>
      </c>
      <c r="I716" s="2">
        <v>2302086</v>
      </c>
      <c r="J716" s="2">
        <v>2489664</v>
      </c>
      <c r="K716" t="s">
        <v>35</v>
      </c>
    </row>
    <row r="717" spans="1:11">
      <c r="A717" t="s">
        <v>177</v>
      </c>
      <c r="B717">
        <v>2024</v>
      </c>
      <c r="C717">
        <v>5</v>
      </c>
      <c r="D717" t="s">
        <v>37</v>
      </c>
      <c r="E717" t="s">
        <v>42</v>
      </c>
      <c r="F717" t="s">
        <v>2</v>
      </c>
      <c r="G717" t="s">
        <v>6</v>
      </c>
      <c r="H717" t="s">
        <v>34</v>
      </c>
      <c r="I717" s="2">
        <v>2666074</v>
      </c>
      <c r="J717" s="2">
        <v>2617735</v>
      </c>
      <c r="K717" t="s">
        <v>35</v>
      </c>
    </row>
    <row r="718" spans="1:11">
      <c r="A718" t="s">
        <v>243</v>
      </c>
      <c r="B718">
        <v>2025</v>
      </c>
      <c r="C718">
        <v>3</v>
      </c>
      <c r="D718" t="s">
        <v>37</v>
      </c>
      <c r="E718" t="s">
        <v>33</v>
      </c>
      <c r="F718" t="s">
        <v>7</v>
      </c>
      <c r="G718" t="s">
        <v>10</v>
      </c>
      <c r="H718" t="s">
        <v>34</v>
      </c>
      <c r="I718" s="2">
        <v>454569</v>
      </c>
      <c r="J718" s="2">
        <v>453920</v>
      </c>
      <c r="K718" t="s">
        <v>35</v>
      </c>
    </row>
    <row r="719" spans="1:11">
      <c r="A719" t="s">
        <v>141</v>
      </c>
      <c r="B719">
        <v>2024</v>
      </c>
      <c r="C719">
        <v>4</v>
      </c>
      <c r="D719" t="s">
        <v>44</v>
      </c>
      <c r="E719" t="s">
        <v>57</v>
      </c>
      <c r="F719" t="s">
        <v>12</v>
      </c>
      <c r="G719" t="s">
        <v>13</v>
      </c>
      <c r="H719" t="s">
        <v>34</v>
      </c>
      <c r="I719" s="2">
        <v>720706</v>
      </c>
      <c r="J719" s="2">
        <v>783208</v>
      </c>
      <c r="K719" t="s">
        <v>35</v>
      </c>
    </row>
    <row r="720" spans="1:11">
      <c r="A720" t="s">
        <v>414</v>
      </c>
      <c r="B720">
        <v>2025</v>
      </c>
      <c r="C720">
        <v>1</v>
      </c>
      <c r="D720" t="s">
        <v>37</v>
      </c>
      <c r="E720" t="s">
        <v>40</v>
      </c>
      <c r="F720" t="s">
        <v>2</v>
      </c>
      <c r="G720" t="s">
        <v>4</v>
      </c>
      <c r="H720" t="s">
        <v>34</v>
      </c>
      <c r="I720" s="2">
        <v>1115432</v>
      </c>
      <c r="J720" s="2">
        <v>1248645</v>
      </c>
      <c r="K720" t="s">
        <v>35</v>
      </c>
    </row>
    <row r="721" spans="1:11">
      <c r="A721" t="s">
        <v>464</v>
      </c>
      <c r="B721">
        <v>2024</v>
      </c>
      <c r="C721">
        <v>2</v>
      </c>
      <c r="D721" t="s">
        <v>32</v>
      </c>
      <c r="E721" t="s">
        <v>40</v>
      </c>
      <c r="F721" t="s">
        <v>17</v>
      </c>
      <c r="G721" t="s">
        <v>20</v>
      </c>
      <c r="H721" t="s">
        <v>34</v>
      </c>
      <c r="I721" s="2">
        <v>644766</v>
      </c>
      <c r="J721" s="2">
        <v>608279</v>
      </c>
      <c r="K721" t="s">
        <v>35</v>
      </c>
    </row>
    <row r="722" spans="1:11">
      <c r="A722" t="s">
        <v>410</v>
      </c>
      <c r="B722">
        <v>2025</v>
      </c>
      <c r="C722">
        <v>1</v>
      </c>
      <c r="D722" t="s">
        <v>37</v>
      </c>
      <c r="E722" t="s">
        <v>47</v>
      </c>
      <c r="F722" t="s">
        <v>17</v>
      </c>
      <c r="G722" t="s">
        <v>19</v>
      </c>
      <c r="H722" t="s">
        <v>34</v>
      </c>
      <c r="I722" s="2">
        <v>543866</v>
      </c>
      <c r="J722" s="2">
        <v>619910</v>
      </c>
      <c r="K722" t="s">
        <v>35</v>
      </c>
    </row>
    <row r="723" spans="1:11">
      <c r="A723" t="s">
        <v>460</v>
      </c>
      <c r="B723">
        <v>2025</v>
      </c>
      <c r="C723">
        <v>3</v>
      </c>
      <c r="D723" t="s">
        <v>44</v>
      </c>
      <c r="E723" t="s">
        <v>54</v>
      </c>
      <c r="F723" t="s">
        <v>2</v>
      </c>
      <c r="G723" t="s">
        <v>3</v>
      </c>
      <c r="H723" t="s">
        <v>34</v>
      </c>
      <c r="I723" s="2">
        <v>2665546</v>
      </c>
      <c r="J723" s="2">
        <v>3255881</v>
      </c>
      <c r="K723" t="s">
        <v>35</v>
      </c>
    </row>
    <row r="724" spans="1:11">
      <c r="A724" t="s">
        <v>84</v>
      </c>
      <c r="B724">
        <v>2024</v>
      </c>
      <c r="C724">
        <v>5</v>
      </c>
      <c r="D724" t="s">
        <v>32</v>
      </c>
      <c r="E724" t="s">
        <v>49</v>
      </c>
      <c r="F724" t="s">
        <v>12</v>
      </c>
      <c r="G724" t="s">
        <v>14</v>
      </c>
      <c r="H724" t="s">
        <v>34</v>
      </c>
      <c r="I724" s="2">
        <v>710952</v>
      </c>
      <c r="J724" s="2">
        <v>811347</v>
      </c>
      <c r="K724" t="s">
        <v>35</v>
      </c>
    </row>
    <row r="725" spans="1:11">
      <c r="A725" t="s">
        <v>145</v>
      </c>
      <c r="B725">
        <v>2025</v>
      </c>
      <c r="C725">
        <v>6</v>
      </c>
      <c r="D725" t="s">
        <v>61</v>
      </c>
      <c r="E725" t="s">
        <v>38</v>
      </c>
      <c r="F725" t="s">
        <v>12</v>
      </c>
      <c r="G725" t="s">
        <v>13</v>
      </c>
      <c r="H725" t="s">
        <v>34</v>
      </c>
      <c r="I725" s="2">
        <v>680364</v>
      </c>
      <c r="J725" s="2">
        <v>751982</v>
      </c>
      <c r="K725" t="s">
        <v>35</v>
      </c>
    </row>
    <row r="726" spans="1:11">
      <c r="A726" t="s">
        <v>194</v>
      </c>
      <c r="B726">
        <v>2024</v>
      </c>
      <c r="C726">
        <v>12</v>
      </c>
      <c r="D726" t="s">
        <v>37</v>
      </c>
      <c r="E726" t="s">
        <v>49</v>
      </c>
      <c r="F726" t="s">
        <v>2</v>
      </c>
      <c r="G726" t="s">
        <v>5</v>
      </c>
      <c r="H726" t="s">
        <v>34</v>
      </c>
      <c r="I726" s="2">
        <v>2025141</v>
      </c>
      <c r="J726" s="2">
        <v>2451009</v>
      </c>
      <c r="K726" t="s">
        <v>35</v>
      </c>
    </row>
    <row r="727" spans="1:11">
      <c r="A727" t="s">
        <v>79</v>
      </c>
      <c r="B727">
        <v>2025</v>
      </c>
      <c r="C727">
        <v>6</v>
      </c>
      <c r="D727" t="s">
        <v>61</v>
      </c>
      <c r="E727" t="s">
        <v>42</v>
      </c>
      <c r="F727" t="s">
        <v>12</v>
      </c>
      <c r="G727" t="s">
        <v>16</v>
      </c>
      <c r="H727" t="s">
        <v>34</v>
      </c>
      <c r="I727" s="2">
        <v>524726</v>
      </c>
      <c r="J727" s="2">
        <v>490660</v>
      </c>
      <c r="K727" t="s">
        <v>35</v>
      </c>
    </row>
    <row r="728" spans="1:11">
      <c r="A728" t="s">
        <v>151</v>
      </c>
      <c r="B728">
        <v>2024</v>
      </c>
      <c r="C728">
        <v>6</v>
      </c>
      <c r="D728" t="s">
        <v>32</v>
      </c>
      <c r="E728" t="s">
        <v>49</v>
      </c>
      <c r="F728" t="s">
        <v>7</v>
      </c>
      <c r="G728" t="s">
        <v>9</v>
      </c>
      <c r="H728" t="s">
        <v>34</v>
      </c>
      <c r="I728" s="2">
        <v>578223</v>
      </c>
      <c r="J728" s="2">
        <v>584882</v>
      </c>
      <c r="K728" t="s">
        <v>35</v>
      </c>
    </row>
    <row r="729" spans="1:11">
      <c r="A729" t="s">
        <v>197</v>
      </c>
      <c r="B729">
        <v>2025</v>
      </c>
      <c r="C729">
        <v>5</v>
      </c>
      <c r="D729" t="s">
        <v>44</v>
      </c>
      <c r="E729" t="s">
        <v>54</v>
      </c>
      <c r="F729" t="s">
        <v>12</v>
      </c>
      <c r="G729" t="s">
        <v>13</v>
      </c>
      <c r="H729" t="s">
        <v>34</v>
      </c>
      <c r="I729" s="2">
        <v>512823</v>
      </c>
      <c r="J729" s="2">
        <v>636478</v>
      </c>
      <c r="K729" t="s">
        <v>35</v>
      </c>
    </row>
    <row r="730" spans="1:11">
      <c r="A730" t="s">
        <v>276</v>
      </c>
      <c r="B730">
        <v>2025</v>
      </c>
      <c r="C730">
        <v>6</v>
      </c>
      <c r="D730" t="s">
        <v>61</v>
      </c>
      <c r="E730" t="s">
        <v>40</v>
      </c>
      <c r="F730" t="s">
        <v>17</v>
      </c>
      <c r="G730" t="s">
        <v>20</v>
      </c>
      <c r="H730" t="s">
        <v>34</v>
      </c>
      <c r="I730" s="2">
        <v>1366237</v>
      </c>
      <c r="J730" s="2">
        <v>1441566</v>
      </c>
      <c r="K730" t="s">
        <v>35</v>
      </c>
    </row>
    <row r="731" spans="1:11">
      <c r="A731" t="s">
        <v>465</v>
      </c>
      <c r="B731">
        <v>2024</v>
      </c>
      <c r="C731">
        <v>7</v>
      </c>
      <c r="D731" t="s">
        <v>32</v>
      </c>
      <c r="E731" t="s">
        <v>54</v>
      </c>
      <c r="F731" t="s">
        <v>12</v>
      </c>
      <c r="G731" t="s">
        <v>15</v>
      </c>
      <c r="H731" t="s">
        <v>34</v>
      </c>
      <c r="I731" s="2">
        <v>704173</v>
      </c>
      <c r="J731" s="2">
        <v>617966</v>
      </c>
      <c r="K731" t="s">
        <v>35</v>
      </c>
    </row>
    <row r="732" spans="1:11">
      <c r="A732" t="s">
        <v>466</v>
      </c>
      <c r="B732">
        <v>2024</v>
      </c>
      <c r="C732">
        <v>9</v>
      </c>
      <c r="D732" t="s">
        <v>37</v>
      </c>
      <c r="E732" t="s">
        <v>40</v>
      </c>
      <c r="F732" t="s">
        <v>2</v>
      </c>
      <c r="G732" t="s">
        <v>5</v>
      </c>
      <c r="H732" t="s">
        <v>34</v>
      </c>
      <c r="I732" s="2">
        <v>2994500</v>
      </c>
      <c r="J732" s="2">
        <v>3726039</v>
      </c>
      <c r="K732" t="s">
        <v>35</v>
      </c>
    </row>
    <row r="733" spans="1:11">
      <c r="A733" t="s">
        <v>467</v>
      </c>
      <c r="B733">
        <v>2024</v>
      </c>
      <c r="C733">
        <v>10</v>
      </c>
      <c r="D733" t="s">
        <v>61</v>
      </c>
      <c r="E733" t="s">
        <v>57</v>
      </c>
      <c r="F733" t="s">
        <v>2</v>
      </c>
      <c r="G733" t="s">
        <v>3</v>
      </c>
      <c r="H733" t="s">
        <v>34</v>
      </c>
      <c r="I733" s="2">
        <v>995834</v>
      </c>
      <c r="J733" s="2">
        <v>1191314</v>
      </c>
      <c r="K733" t="s">
        <v>35</v>
      </c>
    </row>
    <row r="734" spans="1:11">
      <c r="A734" t="s">
        <v>348</v>
      </c>
      <c r="B734">
        <v>2024</v>
      </c>
      <c r="C734">
        <v>3</v>
      </c>
      <c r="D734" t="s">
        <v>44</v>
      </c>
      <c r="E734" t="s">
        <v>40</v>
      </c>
      <c r="F734" t="s">
        <v>7</v>
      </c>
      <c r="G734" t="s">
        <v>11</v>
      </c>
      <c r="H734" t="s">
        <v>34</v>
      </c>
      <c r="I734" s="2">
        <v>776457</v>
      </c>
      <c r="J734" s="2">
        <v>739519</v>
      </c>
      <c r="K734" t="s">
        <v>35</v>
      </c>
    </row>
    <row r="735" spans="1:11">
      <c r="A735" t="s">
        <v>438</v>
      </c>
      <c r="B735">
        <v>2024</v>
      </c>
      <c r="C735">
        <v>4</v>
      </c>
      <c r="D735" t="s">
        <v>44</v>
      </c>
      <c r="E735" t="s">
        <v>47</v>
      </c>
      <c r="F735" t="s">
        <v>12</v>
      </c>
      <c r="G735" t="s">
        <v>13</v>
      </c>
      <c r="H735" t="s">
        <v>34</v>
      </c>
      <c r="I735" s="2">
        <v>589688</v>
      </c>
      <c r="J735" s="2">
        <v>565893</v>
      </c>
      <c r="K735" t="s">
        <v>35</v>
      </c>
    </row>
    <row r="736" spans="1:11">
      <c r="A736" t="s">
        <v>355</v>
      </c>
      <c r="B736">
        <v>2024</v>
      </c>
      <c r="C736">
        <v>3</v>
      </c>
      <c r="D736" t="s">
        <v>32</v>
      </c>
      <c r="E736" t="s">
        <v>57</v>
      </c>
      <c r="F736" t="s">
        <v>2</v>
      </c>
      <c r="G736" t="s">
        <v>6</v>
      </c>
      <c r="H736" t="s">
        <v>34</v>
      </c>
      <c r="I736" s="2">
        <v>2367687</v>
      </c>
      <c r="J736" s="2">
        <v>2334261</v>
      </c>
      <c r="K736" t="s">
        <v>35</v>
      </c>
    </row>
    <row r="737" spans="1:11">
      <c r="A737" t="s">
        <v>468</v>
      </c>
      <c r="B737">
        <v>2024</v>
      </c>
      <c r="C737">
        <v>10</v>
      </c>
      <c r="D737" t="s">
        <v>32</v>
      </c>
      <c r="E737" t="s">
        <v>54</v>
      </c>
      <c r="F737" t="s">
        <v>12</v>
      </c>
      <c r="G737" t="s">
        <v>14</v>
      </c>
      <c r="H737" t="s">
        <v>34</v>
      </c>
      <c r="I737" s="2">
        <v>432555</v>
      </c>
      <c r="J737" s="2">
        <v>409502</v>
      </c>
      <c r="K737" t="s">
        <v>35</v>
      </c>
    </row>
    <row r="738" spans="1:11">
      <c r="A738" t="s">
        <v>469</v>
      </c>
      <c r="B738">
        <v>2025</v>
      </c>
      <c r="C738">
        <v>6</v>
      </c>
      <c r="D738" t="s">
        <v>44</v>
      </c>
      <c r="E738" t="s">
        <v>54</v>
      </c>
      <c r="F738" t="s">
        <v>17</v>
      </c>
      <c r="G738" t="s">
        <v>21</v>
      </c>
      <c r="H738" t="s">
        <v>34</v>
      </c>
      <c r="I738" s="2">
        <v>580626</v>
      </c>
      <c r="J738" s="2">
        <v>497820</v>
      </c>
      <c r="K738" t="s">
        <v>35</v>
      </c>
    </row>
    <row r="739" spans="1:11">
      <c r="A739" t="s">
        <v>212</v>
      </c>
      <c r="B739">
        <v>2024</v>
      </c>
      <c r="C739">
        <v>11</v>
      </c>
      <c r="D739" t="s">
        <v>32</v>
      </c>
      <c r="E739" t="s">
        <v>57</v>
      </c>
      <c r="F739" t="s">
        <v>2</v>
      </c>
      <c r="G739" t="s">
        <v>4</v>
      </c>
      <c r="H739" t="s">
        <v>34</v>
      </c>
      <c r="I739" s="2">
        <v>1656377</v>
      </c>
      <c r="J739" s="2">
        <v>1743498</v>
      </c>
      <c r="K739" t="s">
        <v>35</v>
      </c>
    </row>
    <row r="740" spans="1:11">
      <c r="A740" t="s">
        <v>436</v>
      </c>
      <c r="B740">
        <v>2024</v>
      </c>
      <c r="C740">
        <v>6</v>
      </c>
      <c r="D740" t="s">
        <v>44</v>
      </c>
      <c r="E740" t="s">
        <v>54</v>
      </c>
      <c r="F740" t="s">
        <v>12</v>
      </c>
      <c r="G740" t="s">
        <v>15</v>
      </c>
      <c r="H740" t="s">
        <v>34</v>
      </c>
      <c r="I740" s="2">
        <v>720890</v>
      </c>
      <c r="J740" s="2">
        <v>741169</v>
      </c>
      <c r="K740" t="s">
        <v>35</v>
      </c>
    </row>
    <row r="741" spans="1:11">
      <c r="A741" t="s">
        <v>376</v>
      </c>
      <c r="B741">
        <v>2024</v>
      </c>
      <c r="C741">
        <v>7</v>
      </c>
      <c r="D741" t="s">
        <v>32</v>
      </c>
      <c r="E741" t="s">
        <v>42</v>
      </c>
      <c r="F741" t="s">
        <v>17</v>
      </c>
      <c r="G741" t="s">
        <v>19</v>
      </c>
      <c r="H741" t="s">
        <v>34</v>
      </c>
      <c r="I741" s="2">
        <v>1246723</v>
      </c>
      <c r="J741" s="2">
        <v>1244142</v>
      </c>
      <c r="K741" t="s">
        <v>35</v>
      </c>
    </row>
    <row r="742" spans="1:11">
      <c r="A742" t="s">
        <v>196</v>
      </c>
      <c r="B742">
        <v>2024</v>
      </c>
      <c r="C742">
        <v>3</v>
      </c>
      <c r="D742" t="s">
        <v>61</v>
      </c>
      <c r="E742" t="s">
        <v>49</v>
      </c>
      <c r="F742" t="s">
        <v>2</v>
      </c>
      <c r="G742" t="s">
        <v>3</v>
      </c>
      <c r="H742" t="s">
        <v>34</v>
      </c>
      <c r="I742" s="2">
        <v>1971146</v>
      </c>
      <c r="J742" s="2">
        <v>2365474</v>
      </c>
      <c r="K742" t="s">
        <v>35</v>
      </c>
    </row>
    <row r="743" spans="1:11">
      <c r="A743" t="s">
        <v>304</v>
      </c>
      <c r="B743">
        <v>2024</v>
      </c>
      <c r="C743">
        <v>11</v>
      </c>
      <c r="D743" t="s">
        <v>44</v>
      </c>
      <c r="E743" t="s">
        <v>57</v>
      </c>
      <c r="F743" t="s">
        <v>2</v>
      </c>
      <c r="G743" t="s">
        <v>3</v>
      </c>
      <c r="H743" t="s">
        <v>34</v>
      </c>
      <c r="I743" s="2">
        <v>1903727</v>
      </c>
      <c r="J743" s="2">
        <v>1859802</v>
      </c>
      <c r="K743" t="s">
        <v>35</v>
      </c>
    </row>
    <row r="744" spans="1:11">
      <c r="A744" t="s">
        <v>160</v>
      </c>
      <c r="B744">
        <v>2024</v>
      </c>
      <c r="C744">
        <v>5</v>
      </c>
      <c r="D744" t="s">
        <v>61</v>
      </c>
      <c r="E744" t="s">
        <v>38</v>
      </c>
      <c r="F744" t="s">
        <v>12</v>
      </c>
      <c r="G744" t="s">
        <v>15</v>
      </c>
      <c r="H744" t="s">
        <v>34</v>
      </c>
      <c r="I744" s="2">
        <v>411127</v>
      </c>
      <c r="J744" s="2">
        <v>425209</v>
      </c>
      <c r="K744" t="s">
        <v>35</v>
      </c>
    </row>
    <row r="745" spans="1:11">
      <c r="A745" t="s">
        <v>470</v>
      </c>
      <c r="B745">
        <v>2024</v>
      </c>
      <c r="C745">
        <v>2</v>
      </c>
      <c r="D745" t="s">
        <v>61</v>
      </c>
      <c r="E745" t="s">
        <v>42</v>
      </c>
      <c r="F745" t="s">
        <v>12</v>
      </c>
      <c r="G745" t="s">
        <v>13</v>
      </c>
      <c r="H745" t="s">
        <v>34</v>
      </c>
      <c r="I745" s="2">
        <v>620401</v>
      </c>
      <c r="J745" s="2">
        <v>697016</v>
      </c>
      <c r="K745" t="s">
        <v>35</v>
      </c>
    </row>
    <row r="746" spans="1:11">
      <c r="A746" t="s">
        <v>183</v>
      </c>
      <c r="B746">
        <v>2024</v>
      </c>
      <c r="C746">
        <v>12</v>
      </c>
      <c r="D746" t="s">
        <v>61</v>
      </c>
      <c r="E746" t="s">
        <v>49</v>
      </c>
      <c r="F746" t="s">
        <v>12</v>
      </c>
      <c r="G746" t="s">
        <v>14</v>
      </c>
      <c r="H746" t="s">
        <v>34</v>
      </c>
      <c r="I746" s="2">
        <v>389641</v>
      </c>
      <c r="J746" s="2">
        <v>433573</v>
      </c>
      <c r="K746" t="s">
        <v>35</v>
      </c>
    </row>
    <row r="747" spans="1:11">
      <c r="A747" t="s">
        <v>247</v>
      </c>
      <c r="B747">
        <v>2025</v>
      </c>
      <c r="C747">
        <v>3</v>
      </c>
      <c r="D747" t="s">
        <v>37</v>
      </c>
      <c r="E747" t="s">
        <v>57</v>
      </c>
      <c r="F747" t="s">
        <v>12</v>
      </c>
      <c r="G747" t="s">
        <v>14</v>
      </c>
      <c r="H747" t="s">
        <v>34</v>
      </c>
      <c r="I747" s="2">
        <v>814621</v>
      </c>
      <c r="J747" s="2">
        <v>735874</v>
      </c>
      <c r="K747" t="s">
        <v>35</v>
      </c>
    </row>
    <row r="748" spans="1:11">
      <c r="A748" t="s">
        <v>471</v>
      </c>
      <c r="B748">
        <v>2024</v>
      </c>
      <c r="C748">
        <v>9</v>
      </c>
      <c r="D748" t="s">
        <v>37</v>
      </c>
      <c r="E748" t="s">
        <v>54</v>
      </c>
      <c r="F748" t="s">
        <v>17</v>
      </c>
      <c r="G748" t="s">
        <v>18</v>
      </c>
      <c r="H748" t="s">
        <v>34</v>
      </c>
      <c r="I748" s="2">
        <v>422330</v>
      </c>
      <c r="J748" s="2">
        <v>481168</v>
      </c>
      <c r="K748" t="s">
        <v>35</v>
      </c>
    </row>
    <row r="749" spans="1:11">
      <c r="A749" t="s">
        <v>472</v>
      </c>
      <c r="B749">
        <v>2024</v>
      </c>
      <c r="C749">
        <v>6</v>
      </c>
      <c r="D749" t="s">
        <v>44</v>
      </c>
      <c r="E749" t="s">
        <v>54</v>
      </c>
      <c r="F749" t="s">
        <v>7</v>
      </c>
      <c r="G749" t="s">
        <v>11</v>
      </c>
      <c r="H749" t="s">
        <v>34</v>
      </c>
      <c r="I749" s="2">
        <v>709627</v>
      </c>
      <c r="J749" s="2">
        <v>796317</v>
      </c>
      <c r="K749" t="s">
        <v>35</v>
      </c>
    </row>
    <row r="750" spans="1:11">
      <c r="A750" t="s">
        <v>116</v>
      </c>
      <c r="B750">
        <v>2024</v>
      </c>
      <c r="C750">
        <v>11</v>
      </c>
      <c r="D750" t="s">
        <v>44</v>
      </c>
      <c r="E750" t="s">
        <v>57</v>
      </c>
      <c r="F750" t="s">
        <v>12</v>
      </c>
      <c r="G750" t="s">
        <v>16</v>
      </c>
      <c r="H750" t="s">
        <v>34</v>
      </c>
      <c r="I750" s="2">
        <v>830912</v>
      </c>
      <c r="J750" s="2">
        <v>893308</v>
      </c>
      <c r="K750" t="s">
        <v>35</v>
      </c>
    </row>
    <row r="751" spans="1:11">
      <c r="A751" t="s">
        <v>93</v>
      </c>
      <c r="B751">
        <v>2025</v>
      </c>
      <c r="C751">
        <v>6</v>
      </c>
      <c r="D751" t="s">
        <v>61</v>
      </c>
      <c r="E751" t="s">
        <v>57</v>
      </c>
      <c r="F751" t="s">
        <v>17</v>
      </c>
      <c r="G751" t="s">
        <v>19</v>
      </c>
      <c r="H751" t="s">
        <v>34</v>
      </c>
      <c r="I751" s="2">
        <v>1234341</v>
      </c>
      <c r="J751" s="2">
        <v>1233305</v>
      </c>
      <c r="K751" t="s">
        <v>35</v>
      </c>
    </row>
    <row r="752" spans="1:11">
      <c r="A752" t="s">
        <v>463</v>
      </c>
      <c r="B752">
        <v>2024</v>
      </c>
      <c r="C752">
        <v>1</v>
      </c>
      <c r="D752" t="s">
        <v>44</v>
      </c>
      <c r="E752" t="s">
        <v>57</v>
      </c>
      <c r="F752" t="s">
        <v>2</v>
      </c>
      <c r="G752" t="s">
        <v>6</v>
      </c>
      <c r="H752" t="s">
        <v>34</v>
      </c>
      <c r="I752" s="2">
        <v>1220202</v>
      </c>
      <c r="J752" s="2">
        <v>1194281</v>
      </c>
      <c r="K752" t="s">
        <v>35</v>
      </c>
    </row>
    <row r="753" spans="1:11">
      <c r="A753" t="s">
        <v>219</v>
      </c>
      <c r="B753">
        <v>2024</v>
      </c>
      <c r="C753">
        <v>9</v>
      </c>
      <c r="D753" t="s">
        <v>44</v>
      </c>
      <c r="E753" t="s">
        <v>38</v>
      </c>
      <c r="F753" t="s">
        <v>17</v>
      </c>
      <c r="G753" t="s">
        <v>21</v>
      </c>
      <c r="H753" t="s">
        <v>34</v>
      </c>
      <c r="I753" s="2">
        <v>1127292</v>
      </c>
      <c r="J753" s="2">
        <v>1177535</v>
      </c>
      <c r="K753" t="s">
        <v>35</v>
      </c>
    </row>
    <row r="754" spans="1:11">
      <c r="A754" t="s">
        <v>473</v>
      </c>
      <c r="B754">
        <v>2024</v>
      </c>
      <c r="C754">
        <v>8</v>
      </c>
      <c r="D754" t="s">
        <v>44</v>
      </c>
      <c r="E754" t="s">
        <v>38</v>
      </c>
      <c r="F754" t="s">
        <v>17</v>
      </c>
      <c r="G754" t="s">
        <v>18</v>
      </c>
      <c r="H754" t="s">
        <v>34</v>
      </c>
      <c r="I754" s="2">
        <v>1286104</v>
      </c>
      <c r="J754" s="2">
        <v>1566205</v>
      </c>
      <c r="K754" t="s">
        <v>35</v>
      </c>
    </row>
    <row r="755" spans="1:11">
      <c r="A755" t="s">
        <v>474</v>
      </c>
      <c r="B755">
        <v>2024</v>
      </c>
      <c r="C755">
        <v>8</v>
      </c>
      <c r="D755" t="s">
        <v>32</v>
      </c>
      <c r="E755" t="s">
        <v>40</v>
      </c>
      <c r="F755" t="s">
        <v>7</v>
      </c>
      <c r="G755" t="s">
        <v>9</v>
      </c>
      <c r="H755" t="s">
        <v>34</v>
      </c>
      <c r="I755" s="2">
        <v>389440</v>
      </c>
      <c r="J755" s="2">
        <v>375641</v>
      </c>
      <c r="K755" t="s">
        <v>35</v>
      </c>
    </row>
    <row r="756" spans="1:11">
      <c r="A756" t="s">
        <v>274</v>
      </c>
      <c r="B756">
        <v>2024</v>
      </c>
      <c r="C756">
        <v>1</v>
      </c>
      <c r="D756" t="s">
        <v>44</v>
      </c>
      <c r="E756" t="s">
        <v>42</v>
      </c>
      <c r="F756" t="s">
        <v>17</v>
      </c>
      <c r="G756" t="s">
        <v>20</v>
      </c>
      <c r="H756" t="s">
        <v>34</v>
      </c>
      <c r="I756" s="2">
        <v>1372812</v>
      </c>
      <c r="J756" s="2">
        <v>1637455</v>
      </c>
      <c r="K756" t="s">
        <v>35</v>
      </c>
    </row>
    <row r="757" spans="1:11">
      <c r="A757" t="s">
        <v>58</v>
      </c>
      <c r="B757">
        <v>2025</v>
      </c>
      <c r="C757">
        <v>2</v>
      </c>
      <c r="D757" t="s">
        <v>37</v>
      </c>
      <c r="E757" t="s">
        <v>38</v>
      </c>
      <c r="F757" t="s">
        <v>17</v>
      </c>
      <c r="G757" t="s">
        <v>20</v>
      </c>
      <c r="H757" t="s">
        <v>34</v>
      </c>
      <c r="I757" s="2">
        <v>457895</v>
      </c>
      <c r="J757" s="2">
        <v>545549</v>
      </c>
      <c r="K757" t="s">
        <v>35</v>
      </c>
    </row>
    <row r="758" spans="1:11">
      <c r="A758" t="s">
        <v>475</v>
      </c>
      <c r="B758">
        <v>2025</v>
      </c>
      <c r="C758">
        <v>5</v>
      </c>
      <c r="D758" t="s">
        <v>32</v>
      </c>
      <c r="E758" t="s">
        <v>40</v>
      </c>
      <c r="F758" t="s">
        <v>12</v>
      </c>
      <c r="G758" t="s">
        <v>15</v>
      </c>
      <c r="H758" t="s">
        <v>34</v>
      </c>
      <c r="I758" s="2">
        <v>256559</v>
      </c>
      <c r="J758" s="2">
        <v>311975</v>
      </c>
      <c r="K758" t="s">
        <v>35</v>
      </c>
    </row>
    <row r="759" spans="1:11">
      <c r="A759" t="s">
        <v>476</v>
      </c>
      <c r="B759">
        <v>2025</v>
      </c>
      <c r="C759">
        <v>1</v>
      </c>
      <c r="D759" t="s">
        <v>37</v>
      </c>
      <c r="E759" t="s">
        <v>47</v>
      </c>
      <c r="F759" t="s">
        <v>12</v>
      </c>
      <c r="G759" t="s">
        <v>15</v>
      </c>
      <c r="H759" t="s">
        <v>34</v>
      </c>
      <c r="I759" s="2">
        <v>434380</v>
      </c>
      <c r="J759" s="2">
        <v>471643</v>
      </c>
      <c r="K759" t="s">
        <v>35</v>
      </c>
    </row>
    <row r="760" spans="1:11">
      <c r="A760" t="s">
        <v>75</v>
      </c>
      <c r="B760">
        <v>2024</v>
      </c>
      <c r="C760">
        <v>3</v>
      </c>
      <c r="D760" t="s">
        <v>44</v>
      </c>
      <c r="E760" t="s">
        <v>47</v>
      </c>
      <c r="F760" t="s">
        <v>7</v>
      </c>
      <c r="G760" t="s">
        <v>8</v>
      </c>
      <c r="H760" t="s">
        <v>34</v>
      </c>
      <c r="I760" s="2">
        <v>691371</v>
      </c>
      <c r="J760" s="2">
        <v>735583</v>
      </c>
      <c r="K760" t="s">
        <v>35</v>
      </c>
    </row>
    <row r="761" spans="1:11">
      <c r="A761" t="s">
        <v>124</v>
      </c>
      <c r="B761">
        <v>2024</v>
      </c>
      <c r="C761">
        <v>12</v>
      </c>
      <c r="D761" t="s">
        <v>61</v>
      </c>
      <c r="E761" t="s">
        <v>57</v>
      </c>
      <c r="F761" t="s">
        <v>2</v>
      </c>
      <c r="G761" t="s">
        <v>5</v>
      </c>
      <c r="H761" t="s">
        <v>34</v>
      </c>
      <c r="I761" s="2">
        <v>2774341</v>
      </c>
      <c r="J761" s="2">
        <v>3331473</v>
      </c>
      <c r="K761" t="s">
        <v>35</v>
      </c>
    </row>
    <row r="762" spans="1:11">
      <c r="A762" t="s">
        <v>211</v>
      </c>
      <c r="B762">
        <v>2024</v>
      </c>
      <c r="C762">
        <v>9</v>
      </c>
      <c r="D762" t="s">
        <v>37</v>
      </c>
      <c r="E762" t="s">
        <v>47</v>
      </c>
      <c r="F762" t="s">
        <v>17</v>
      </c>
      <c r="G762" t="s">
        <v>18</v>
      </c>
      <c r="H762" t="s">
        <v>34</v>
      </c>
      <c r="I762" s="2">
        <v>1170102</v>
      </c>
      <c r="J762" s="2">
        <v>1017679</v>
      </c>
      <c r="K762" t="s">
        <v>35</v>
      </c>
    </row>
    <row r="763" spans="1:11">
      <c r="A763" t="s">
        <v>477</v>
      </c>
      <c r="B763">
        <v>2024</v>
      </c>
      <c r="C763">
        <v>3</v>
      </c>
      <c r="D763" t="s">
        <v>32</v>
      </c>
      <c r="E763" t="s">
        <v>49</v>
      </c>
      <c r="F763" t="s">
        <v>2</v>
      </c>
      <c r="G763" t="s">
        <v>5</v>
      </c>
      <c r="H763" t="s">
        <v>34</v>
      </c>
      <c r="I763" s="2">
        <v>1199905</v>
      </c>
      <c r="J763" s="2">
        <v>1066989</v>
      </c>
      <c r="K763" t="s">
        <v>35</v>
      </c>
    </row>
    <row r="764" spans="1:11">
      <c r="A764" t="s">
        <v>478</v>
      </c>
      <c r="B764">
        <v>2024</v>
      </c>
      <c r="C764">
        <v>3</v>
      </c>
      <c r="D764" t="s">
        <v>44</v>
      </c>
      <c r="E764" t="s">
        <v>49</v>
      </c>
      <c r="F764" t="s">
        <v>7</v>
      </c>
      <c r="G764" t="s">
        <v>9</v>
      </c>
      <c r="H764" t="s">
        <v>34</v>
      </c>
      <c r="I764" s="2">
        <v>843713</v>
      </c>
      <c r="J764" s="2">
        <v>943193</v>
      </c>
      <c r="K764" t="s">
        <v>35</v>
      </c>
    </row>
    <row r="765" spans="1:11">
      <c r="A765" t="s">
        <v>231</v>
      </c>
      <c r="B765">
        <v>2024</v>
      </c>
      <c r="C765">
        <v>9</v>
      </c>
      <c r="D765" t="s">
        <v>44</v>
      </c>
      <c r="E765" t="s">
        <v>40</v>
      </c>
      <c r="F765" t="s">
        <v>2</v>
      </c>
      <c r="G765" t="s">
        <v>3</v>
      </c>
      <c r="H765" t="s">
        <v>34</v>
      </c>
      <c r="I765" s="2">
        <v>1140887</v>
      </c>
      <c r="J765" s="2">
        <v>1054209</v>
      </c>
      <c r="K765" t="s">
        <v>35</v>
      </c>
    </row>
    <row r="766" spans="1:11">
      <c r="A766" t="s">
        <v>342</v>
      </c>
      <c r="B766">
        <v>2025</v>
      </c>
      <c r="C766">
        <v>2</v>
      </c>
      <c r="D766" t="s">
        <v>61</v>
      </c>
      <c r="E766" t="s">
        <v>33</v>
      </c>
      <c r="F766" t="s">
        <v>7</v>
      </c>
      <c r="G766" t="s">
        <v>8</v>
      </c>
      <c r="H766" t="s">
        <v>34</v>
      </c>
      <c r="I766" s="2">
        <v>1047850</v>
      </c>
      <c r="J766" s="2">
        <v>944326</v>
      </c>
      <c r="K766" t="s">
        <v>35</v>
      </c>
    </row>
    <row r="767" spans="1:11">
      <c r="A767" t="s">
        <v>479</v>
      </c>
      <c r="B767">
        <v>2025</v>
      </c>
      <c r="C767">
        <v>3</v>
      </c>
      <c r="D767" t="s">
        <v>32</v>
      </c>
      <c r="E767" t="s">
        <v>57</v>
      </c>
      <c r="F767" t="s">
        <v>2</v>
      </c>
      <c r="G767" t="s">
        <v>5</v>
      </c>
      <c r="H767" t="s">
        <v>34</v>
      </c>
      <c r="I767" s="2">
        <v>2242110</v>
      </c>
      <c r="J767" s="2">
        <v>2142086</v>
      </c>
      <c r="K767" t="s">
        <v>35</v>
      </c>
    </row>
    <row r="768" spans="1:11">
      <c r="A768" t="s">
        <v>480</v>
      </c>
      <c r="B768">
        <v>2024</v>
      </c>
      <c r="C768">
        <v>9</v>
      </c>
      <c r="D768" t="s">
        <v>37</v>
      </c>
      <c r="E768" t="s">
        <v>49</v>
      </c>
      <c r="F768" t="s">
        <v>7</v>
      </c>
      <c r="G768" t="s">
        <v>8</v>
      </c>
      <c r="H768" t="s">
        <v>34</v>
      </c>
      <c r="I768" s="2">
        <v>412889</v>
      </c>
      <c r="J768" s="2">
        <v>367273</v>
      </c>
      <c r="K768" t="s">
        <v>35</v>
      </c>
    </row>
    <row r="769" spans="1:11">
      <c r="A769" t="s">
        <v>435</v>
      </c>
      <c r="B769">
        <v>2025</v>
      </c>
      <c r="C769">
        <v>8</v>
      </c>
      <c r="D769" t="s">
        <v>37</v>
      </c>
      <c r="E769" t="s">
        <v>47</v>
      </c>
      <c r="F769" t="s">
        <v>17</v>
      </c>
      <c r="G769" t="s">
        <v>20</v>
      </c>
      <c r="H769" t="s">
        <v>34</v>
      </c>
      <c r="I769" s="2">
        <v>1387731</v>
      </c>
      <c r="J769" s="2">
        <v>1568295</v>
      </c>
      <c r="K769" t="s">
        <v>35</v>
      </c>
    </row>
    <row r="770" spans="1:11">
      <c r="A770" t="s">
        <v>31</v>
      </c>
      <c r="B770">
        <v>2024</v>
      </c>
      <c r="C770">
        <v>11</v>
      </c>
      <c r="D770" t="s">
        <v>44</v>
      </c>
      <c r="E770" t="s">
        <v>49</v>
      </c>
      <c r="F770" t="s">
        <v>7</v>
      </c>
      <c r="G770" t="s">
        <v>8</v>
      </c>
      <c r="H770" t="s">
        <v>34</v>
      </c>
      <c r="I770" s="2">
        <v>891163</v>
      </c>
      <c r="J770" s="2">
        <v>794964</v>
      </c>
      <c r="K770" t="s">
        <v>35</v>
      </c>
    </row>
    <row r="771" spans="1:11">
      <c r="A771" t="s">
        <v>77</v>
      </c>
      <c r="B771">
        <v>2024</v>
      </c>
      <c r="C771">
        <v>9</v>
      </c>
      <c r="D771" t="s">
        <v>61</v>
      </c>
      <c r="E771" t="s">
        <v>54</v>
      </c>
      <c r="F771" t="s">
        <v>2</v>
      </c>
      <c r="G771" t="s">
        <v>6</v>
      </c>
      <c r="H771" t="s">
        <v>34</v>
      </c>
      <c r="I771" s="2">
        <v>2882375</v>
      </c>
      <c r="J771" s="2">
        <v>3152605</v>
      </c>
      <c r="K771" t="s">
        <v>35</v>
      </c>
    </row>
    <row r="772" spans="1:11">
      <c r="A772" t="s">
        <v>172</v>
      </c>
      <c r="B772">
        <v>2025</v>
      </c>
      <c r="C772">
        <v>3</v>
      </c>
      <c r="D772" t="s">
        <v>44</v>
      </c>
      <c r="E772" t="s">
        <v>54</v>
      </c>
      <c r="F772" t="s">
        <v>17</v>
      </c>
      <c r="G772" t="s">
        <v>20</v>
      </c>
      <c r="H772" t="s">
        <v>34</v>
      </c>
      <c r="I772" s="2">
        <v>735045</v>
      </c>
      <c r="J772" s="2">
        <v>721389</v>
      </c>
      <c r="K772" t="s">
        <v>35</v>
      </c>
    </row>
    <row r="773" spans="1:11">
      <c r="A773" t="s">
        <v>481</v>
      </c>
      <c r="B773">
        <v>2024</v>
      </c>
      <c r="C773">
        <v>8</v>
      </c>
      <c r="D773" t="s">
        <v>32</v>
      </c>
      <c r="E773" t="s">
        <v>40</v>
      </c>
      <c r="F773" t="s">
        <v>17</v>
      </c>
      <c r="G773" t="s">
        <v>21</v>
      </c>
      <c r="H773" t="s">
        <v>34</v>
      </c>
      <c r="I773" s="2">
        <v>700019</v>
      </c>
      <c r="J773" s="2">
        <v>651957</v>
      </c>
      <c r="K773" t="s">
        <v>35</v>
      </c>
    </row>
    <row r="774" spans="1:11">
      <c r="A774" t="s">
        <v>190</v>
      </c>
      <c r="B774">
        <v>2024</v>
      </c>
      <c r="C774">
        <v>12</v>
      </c>
      <c r="D774" t="s">
        <v>61</v>
      </c>
      <c r="E774" t="s">
        <v>38</v>
      </c>
      <c r="F774" t="s">
        <v>2</v>
      </c>
      <c r="G774" t="s">
        <v>5</v>
      </c>
      <c r="H774" t="s">
        <v>34</v>
      </c>
      <c r="I774" s="2">
        <v>1603381</v>
      </c>
      <c r="J774" s="2">
        <v>1767290</v>
      </c>
      <c r="K774" t="s">
        <v>35</v>
      </c>
    </row>
    <row r="775" spans="1:11">
      <c r="A775" t="s">
        <v>457</v>
      </c>
      <c r="B775">
        <v>2025</v>
      </c>
      <c r="C775">
        <v>4</v>
      </c>
      <c r="D775" t="s">
        <v>37</v>
      </c>
      <c r="E775" t="s">
        <v>33</v>
      </c>
      <c r="F775" t="s">
        <v>2</v>
      </c>
      <c r="G775" t="s">
        <v>3</v>
      </c>
      <c r="H775" t="s">
        <v>34</v>
      </c>
      <c r="I775" s="2">
        <v>2710447</v>
      </c>
      <c r="J775" s="2">
        <v>2523186</v>
      </c>
      <c r="K775" t="s">
        <v>35</v>
      </c>
    </row>
    <row r="776" spans="1:11">
      <c r="A776" t="s">
        <v>482</v>
      </c>
      <c r="B776">
        <v>2024</v>
      </c>
      <c r="C776">
        <v>12</v>
      </c>
      <c r="D776" t="s">
        <v>44</v>
      </c>
      <c r="E776" t="s">
        <v>47</v>
      </c>
      <c r="F776" t="s">
        <v>7</v>
      </c>
      <c r="G776" t="s">
        <v>10</v>
      </c>
      <c r="H776" t="s">
        <v>34</v>
      </c>
      <c r="I776" s="2">
        <v>998428</v>
      </c>
      <c r="J776" s="2">
        <v>1160107</v>
      </c>
      <c r="K776" t="s">
        <v>35</v>
      </c>
    </row>
    <row r="777" spans="1:11">
      <c r="A777" t="s">
        <v>238</v>
      </c>
      <c r="B777">
        <v>2024</v>
      </c>
      <c r="C777">
        <v>1</v>
      </c>
      <c r="D777" t="s">
        <v>32</v>
      </c>
      <c r="E777" t="s">
        <v>47</v>
      </c>
      <c r="F777" t="s">
        <v>2</v>
      </c>
      <c r="G777" t="s">
        <v>3</v>
      </c>
      <c r="H777" t="s">
        <v>34</v>
      </c>
      <c r="I777" s="2">
        <v>2154280</v>
      </c>
      <c r="J777" s="2">
        <v>1852282</v>
      </c>
      <c r="K777" t="s">
        <v>35</v>
      </c>
    </row>
    <row r="778" spans="1:11">
      <c r="A778" t="s">
        <v>483</v>
      </c>
      <c r="B778">
        <v>2025</v>
      </c>
      <c r="C778">
        <v>2</v>
      </c>
      <c r="D778" t="s">
        <v>44</v>
      </c>
      <c r="E778" t="s">
        <v>49</v>
      </c>
      <c r="F778" t="s">
        <v>12</v>
      </c>
      <c r="G778" t="s">
        <v>13</v>
      </c>
      <c r="H778" t="s">
        <v>34</v>
      </c>
      <c r="I778" s="2">
        <v>866428</v>
      </c>
      <c r="J778" s="2">
        <v>791115</v>
      </c>
      <c r="K778" t="s">
        <v>35</v>
      </c>
    </row>
    <row r="779" spans="1:11">
      <c r="A779" t="s">
        <v>257</v>
      </c>
      <c r="B779">
        <v>2025</v>
      </c>
      <c r="C779">
        <v>4</v>
      </c>
      <c r="D779" t="s">
        <v>61</v>
      </c>
      <c r="E779" t="s">
        <v>42</v>
      </c>
      <c r="F779" t="s">
        <v>17</v>
      </c>
      <c r="G779" t="s">
        <v>18</v>
      </c>
      <c r="H779" t="s">
        <v>34</v>
      </c>
      <c r="I779" s="2">
        <v>437819</v>
      </c>
      <c r="J779" s="2">
        <v>383986</v>
      </c>
      <c r="K779" t="s">
        <v>35</v>
      </c>
    </row>
    <row r="780" spans="1:11">
      <c r="A780" t="s">
        <v>330</v>
      </c>
      <c r="B780">
        <v>2024</v>
      </c>
      <c r="C780">
        <v>3</v>
      </c>
      <c r="D780" t="s">
        <v>44</v>
      </c>
      <c r="E780" t="s">
        <v>57</v>
      </c>
      <c r="F780" t="s">
        <v>17</v>
      </c>
      <c r="G780" t="s">
        <v>18</v>
      </c>
      <c r="H780" t="s">
        <v>34</v>
      </c>
      <c r="I780" s="2">
        <v>963893</v>
      </c>
      <c r="J780" s="2">
        <v>824464</v>
      </c>
      <c r="K780" t="s">
        <v>35</v>
      </c>
    </row>
    <row r="781" spans="1:11">
      <c r="A781" t="s">
        <v>324</v>
      </c>
      <c r="B781">
        <v>2024</v>
      </c>
      <c r="C781">
        <v>4</v>
      </c>
      <c r="D781" t="s">
        <v>32</v>
      </c>
      <c r="E781" t="s">
        <v>33</v>
      </c>
      <c r="F781" t="s">
        <v>7</v>
      </c>
      <c r="G781" t="s">
        <v>8</v>
      </c>
      <c r="H781" t="s">
        <v>34</v>
      </c>
      <c r="I781" s="2">
        <v>937133</v>
      </c>
      <c r="J781" s="2">
        <v>952129</v>
      </c>
      <c r="K781" t="s">
        <v>35</v>
      </c>
    </row>
    <row r="782" spans="1:11">
      <c r="A782" t="s">
        <v>484</v>
      </c>
      <c r="B782">
        <v>2025</v>
      </c>
      <c r="C782">
        <v>8</v>
      </c>
      <c r="D782" t="s">
        <v>32</v>
      </c>
      <c r="E782" t="s">
        <v>57</v>
      </c>
      <c r="F782" t="s">
        <v>2</v>
      </c>
      <c r="G782" t="s">
        <v>4</v>
      </c>
      <c r="H782" t="s">
        <v>34</v>
      </c>
      <c r="I782" s="2">
        <v>1876560</v>
      </c>
      <c r="J782" s="2">
        <v>2344065</v>
      </c>
      <c r="K782" t="s">
        <v>35</v>
      </c>
    </row>
    <row r="783" spans="1:11">
      <c r="A783" t="s">
        <v>168</v>
      </c>
      <c r="B783">
        <v>2025</v>
      </c>
      <c r="C783">
        <v>2</v>
      </c>
      <c r="D783" t="s">
        <v>37</v>
      </c>
      <c r="E783" t="s">
        <v>47</v>
      </c>
      <c r="F783" t="s">
        <v>17</v>
      </c>
      <c r="G783" t="s">
        <v>19</v>
      </c>
      <c r="H783" t="s">
        <v>34</v>
      </c>
      <c r="I783" s="2">
        <v>1037625</v>
      </c>
      <c r="J783" s="2">
        <v>1097860</v>
      </c>
      <c r="K783" t="s">
        <v>35</v>
      </c>
    </row>
    <row r="784" spans="1:11">
      <c r="A784" t="s">
        <v>166</v>
      </c>
      <c r="B784">
        <v>2024</v>
      </c>
      <c r="C784">
        <v>7</v>
      </c>
      <c r="D784" t="s">
        <v>61</v>
      </c>
      <c r="E784" t="s">
        <v>33</v>
      </c>
      <c r="F784" t="s">
        <v>7</v>
      </c>
      <c r="G784" t="s">
        <v>11</v>
      </c>
      <c r="H784" t="s">
        <v>34</v>
      </c>
      <c r="I784" s="2">
        <v>749150</v>
      </c>
      <c r="J784" s="2">
        <v>857686</v>
      </c>
      <c r="K784" t="s">
        <v>35</v>
      </c>
    </row>
    <row r="785" spans="1:11">
      <c r="A785" t="s">
        <v>280</v>
      </c>
      <c r="B785">
        <v>2025</v>
      </c>
      <c r="C785">
        <v>8</v>
      </c>
      <c r="D785" t="s">
        <v>32</v>
      </c>
      <c r="E785" t="s">
        <v>33</v>
      </c>
      <c r="F785" t="s">
        <v>17</v>
      </c>
      <c r="G785" t="s">
        <v>18</v>
      </c>
      <c r="H785" t="s">
        <v>34</v>
      </c>
      <c r="I785" s="2">
        <v>1052899</v>
      </c>
      <c r="J785" s="2">
        <v>1122975</v>
      </c>
      <c r="K785" t="s">
        <v>35</v>
      </c>
    </row>
    <row r="786" spans="1:11">
      <c r="A786" t="s">
        <v>485</v>
      </c>
      <c r="B786">
        <v>2025</v>
      </c>
      <c r="C786">
        <v>5</v>
      </c>
      <c r="D786" t="s">
        <v>37</v>
      </c>
      <c r="E786" t="s">
        <v>38</v>
      </c>
      <c r="F786" t="s">
        <v>2</v>
      </c>
      <c r="G786" t="s">
        <v>4</v>
      </c>
      <c r="H786" t="s">
        <v>34</v>
      </c>
      <c r="I786" s="2">
        <v>1054125</v>
      </c>
      <c r="J786" s="2">
        <v>1157770</v>
      </c>
      <c r="K786" t="s">
        <v>35</v>
      </c>
    </row>
    <row r="787" spans="1:11">
      <c r="A787" t="s">
        <v>184</v>
      </c>
      <c r="B787">
        <v>2025</v>
      </c>
      <c r="C787">
        <v>3</v>
      </c>
      <c r="D787" t="s">
        <v>44</v>
      </c>
      <c r="E787" t="s">
        <v>40</v>
      </c>
      <c r="F787" t="s">
        <v>12</v>
      </c>
      <c r="G787" t="s">
        <v>15</v>
      </c>
      <c r="H787" t="s">
        <v>34</v>
      </c>
      <c r="I787" s="2">
        <v>605969</v>
      </c>
      <c r="J787" s="2">
        <v>741140</v>
      </c>
      <c r="K787" t="s">
        <v>35</v>
      </c>
    </row>
    <row r="788" spans="1:11">
      <c r="A788" t="s">
        <v>306</v>
      </c>
      <c r="B788">
        <v>2024</v>
      </c>
      <c r="C788">
        <v>6</v>
      </c>
      <c r="D788" t="s">
        <v>44</v>
      </c>
      <c r="E788" t="s">
        <v>42</v>
      </c>
      <c r="F788" t="s">
        <v>17</v>
      </c>
      <c r="G788" t="s">
        <v>18</v>
      </c>
      <c r="H788" t="s">
        <v>34</v>
      </c>
      <c r="I788" s="2">
        <v>876950</v>
      </c>
      <c r="J788" s="2">
        <v>914408</v>
      </c>
      <c r="K788" t="s">
        <v>35</v>
      </c>
    </row>
    <row r="789" spans="1:11">
      <c r="A789" t="s">
        <v>350</v>
      </c>
      <c r="B789">
        <v>2025</v>
      </c>
      <c r="C789">
        <v>8</v>
      </c>
      <c r="D789" t="s">
        <v>61</v>
      </c>
      <c r="E789" t="s">
        <v>57</v>
      </c>
      <c r="F789" t="s">
        <v>7</v>
      </c>
      <c r="G789" t="s">
        <v>8</v>
      </c>
      <c r="H789" t="s">
        <v>34</v>
      </c>
      <c r="I789" s="2">
        <v>639693</v>
      </c>
      <c r="J789" s="2">
        <v>584933</v>
      </c>
      <c r="K789" t="s">
        <v>35</v>
      </c>
    </row>
    <row r="790" spans="1:11">
      <c r="A790" t="s">
        <v>181</v>
      </c>
      <c r="B790">
        <v>2024</v>
      </c>
      <c r="C790">
        <v>6</v>
      </c>
      <c r="D790" t="s">
        <v>37</v>
      </c>
      <c r="E790" t="s">
        <v>42</v>
      </c>
      <c r="F790" t="s">
        <v>12</v>
      </c>
      <c r="G790" t="s">
        <v>16</v>
      </c>
      <c r="H790" t="s">
        <v>34</v>
      </c>
      <c r="I790" s="2">
        <v>252590</v>
      </c>
      <c r="J790" s="2">
        <v>283976</v>
      </c>
      <c r="K790" t="s">
        <v>35</v>
      </c>
    </row>
    <row r="791" spans="1:11">
      <c r="A791" t="s">
        <v>412</v>
      </c>
      <c r="B791">
        <v>2024</v>
      </c>
      <c r="C791">
        <v>11</v>
      </c>
      <c r="D791" t="s">
        <v>32</v>
      </c>
      <c r="E791" t="s">
        <v>33</v>
      </c>
      <c r="F791" t="s">
        <v>12</v>
      </c>
      <c r="G791" t="s">
        <v>15</v>
      </c>
      <c r="H791" t="s">
        <v>34</v>
      </c>
      <c r="I791" s="2">
        <v>464682</v>
      </c>
      <c r="J791" s="2">
        <v>488889</v>
      </c>
      <c r="K791" t="s">
        <v>35</v>
      </c>
    </row>
    <row r="792" spans="1:11">
      <c r="A792" t="s">
        <v>206</v>
      </c>
      <c r="B792">
        <v>2024</v>
      </c>
      <c r="C792">
        <v>11</v>
      </c>
      <c r="D792" t="s">
        <v>44</v>
      </c>
      <c r="E792" t="s">
        <v>57</v>
      </c>
      <c r="F792" t="s">
        <v>7</v>
      </c>
      <c r="G792" t="s">
        <v>8</v>
      </c>
      <c r="H792" t="s">
        <v>34</v>
      </c>
      <c r="I792" s="2">
        <v>896353</v>
      </c>
      <c r="J792" s="2">
        <v>1081528</v>
      </c>
      <c r="K792" t="s">
        <v>35</v>
      </c>
    </row>
    <row r="793" spans="1:11">
      <c r="A793" t="s">
        <v>291</v>
      </c>
      <c r="B793">
        <v>2024</v>
      </c>
      <c r="C793">
        <v>5</v>
      </c>
      <c r="D793" t="s">
        <v>44</v>
      </c>
      <c r="E793" t="s">
        <v>38</v>
      </c>
      <c r="F793" t="s">
        <v>2</v>
      </c>
      <c r="G793" t="s">
        <v>5</v>
      </c>
      <c r="H793" t="s">
        <v>34</v>
      </c>
      <c r="I793" s="2">
        <v>1672643</v>
      </c>
      <c r="J793" s="2">
        <v>1842221</v>
      </c>
      <c r="K793" t="s">
        <v>35</v>
      </c>
    </row>
    <row r="794" spans="1:11">
      <c r="A794" t="s">
        <v>486</v>
      </c>
      <c r="B794">
        <v>2025</v>
      </c>
      <c r="C794">
        <v>1</v>
      </c>
      <c r="D794" t="s">
        <v>37</v>
      </c>
      <c r="E794" t="s">
        <v>57</v>
      </c>
      <c r="F794" t="s">
        <v>7</v>
      </c>
      <c r="G794" t="s">
        <v>10</v>
      </c>
      <c r="H794" t="s">
        <v>34</v>
      </c>
      <c r="I794" s="2">
        <v>421131</v>
      </c>
      <c r="J794" s="2">
        <v>416288</v>
      </c>
      <c r="K794" t="s">
        <v>35</v>
      </c>
    </row>
    <row r="795" spans="1:11">
      <c r="A795" t="s">
        <v>120</v>
      </c>
      <c r="B795">
        <v>2024</v>
      </c>
      <c r="C795">
        <v>7</v>
      </c>
      <c r="D795" t="s">
        <v>44</v>
      </c>
      <c r="E795" t="s">
        <v>42</v>
      </c>
      <c r="F795" t="s">
        <v>7</v>
      </c>
      <c r="G795" t="s">
        <v>10</v>
      </c>
      <c r="H795" t="s">
        <v>34</v>
      </c>
      <c r="I795" s="2">
        <v>1082472</v>
      </c>
      <c r="J795" s="2">
        <v>1021275</v>
      </c>
      <c r="K795" t="s">
        <v>35</v>
      </c>
    </row>
    <row r="796" spans="1:11">
      <c r="A796" t="s">
        <v>89</v>
      </c>
      <c r="B796">
        <v>2025</v>
      </c>
      <c r="C796">
        <v>1</v>
      </c>
      <c r="D796" t="s">
        <v>44</v>
      </c>
      <c r="E796" t="s">
        <v>38</v>
      </c>
      <c r="F796" t="s">
        <v>17</v>
      </c>
      <c r="G796" t="s">
        <v>19</v>
      </c>
      <c r="H796" t="s">
        <v>34</v>
      </c>
      <c r="I796" s="2">
        <v>714703</v>
      </c>
      <c r="J796" s="2">
        <v>790531</v>
      </c>
      <c r="K796" t="s">
        <v>35</v>
      </c>
    </row>
    <row r="797" spans="1:11">
      <c r="A797" t="s">
        <v>169</v>
      </c>
      <c r="B797">
        <v>2024</v>
      </c>
      <c r="C797">
        <v>5</v>
      </c>
      <c r="D797" t="s">
        <v>32</v>
      </c>
      <c r="E797" t="s">
        <v>49</v>
      </c>
      <c r="F797" t="s">
        <v>7</v>
      </c>
      <c r="G797" t="s">
        <v>9</v>
      </c>
      <c r="H797" t="s">
        <v>34</v>
      </c>
      <c r="I797" s="2">
        <v>493844</v>
      </c>
      <c r="J797" s="2">
        <v>434977</v>
      </c>
      <c r="K797" t="s">
        <v>35</v>
      </c>
    </row>
    <row r="798" spans="1:11">
      <c r="A798" t="s">
        <v>48</v>
      </c>
      <c r="B798">
        <v>2024</v>
      </c>
      <c r="C798">
        <v>12</v>
      </c>
      <c r="D798" t="s">
        <v>61</v>
      </c>
      <c r="E798" t="s">
        <v>38</v>
      </c>
      <c r="F798" t="s">
        <v>7</v>
      </c>
      <c r="G798" t="s">
        <v>8</v>
      </c>
      <c r="H798" t="s">
        <v>34</v>
      </c>
      <c r="I798" s="2">
        <v>377111</v>
      </c>
      <c r="J798" s="2">
        <v>336387</v>
      </c>
      <c r="K798" t="s">
        <v>35</v>
      </c>
    </row>
    <row r="799" spans="1:11">
      <c r="A799" t="s">
        <v>182</v>
      </c>
      <c r="B799">
        <v>2025</v>
      </c>
      <c r="C799">
        <v>1</v>
      </c>
      <c r="D799" t="s">
        <v>32</v>
      </c>
      <c r="E799" t="s">
        <v>33</v>
      </c>
      <c r="F799" t="s">
        <v>12</v>
      </c>
      <c r="G799" t="s">
        <v>15</v>
      </c>
      <c r="H799" t="s">
        <v>34</v>
      </c>
      <c r="I799" s="2">
        <v>693742</v>
      </c>
      <c r="J799" s="2">
        <v>803231</v>
      </c>
      <c r="K799" t="s">
        <v>35</v>
      </c>
    </row>
    <row r="800" spans="1:11">
      <c r="A800" t="s">
        <v>333</v>
      </c>
      <c r="B800">
        <v>2025</v>
      </c>
      <c r="C800">
        <v>7</v>
      </c>
      <c r="D800" t="s">
        <v>37</v>
      </c>
      <c r="E800" t="s">
        <v>42</v>
      </c>
      <c r="F800" t="s">
        <v>7</v>
      </c>
      <c r="G800" t="s">
        <v>9</v>
      </c>
      <c r="H800" t="s">
        <v>34</v>
      </c>
      <c r="I800" s="2">
        <v>1075335</v>
      </c>
      <c r="J800" s="2">
        <v>1304805</v>
      </c>
      <c r="K800" t="s">
        <v>35</v>
      </c>
    </row>
    <row r="801" spans="1:11">
      <c r="A801" t="s">
        <v>415</v>
      </c>
      <c r="B801">
        <v>2025</v>
      </c>
      <c r="C801">
        <v>3</v>
      </c>
      <c r="D801" t="s">
        <v>44</v>
      </c>
      <c r="E801" t="s">
        <v>40</v>
      </c>
      <c r="F801" t="s">
        <v>2</v>
      </c>
      <c r="G801" t="s">
        <v>6</v>
      </c>
      <c r="H801" t="s">
        <v>34</v>
      </c>
      <c r="I801" s="2">
        <v>2690530</v>
      </c>
      <c r="J801" s="2">
        <v>3352038</v>
      </c>
      <c r="K801" t="s">
        <v>35</v>
      </c>
    </row>
    <row r="802" spans="1:11">
      <c r="A802" t="s">
        <v>487</v>
      </c>
      <c r="B802">
        <v>2025</v>
      </c>
      <c r="C802">
        <v>3</v>
      </c>
      <c r="D802" t="s">
        <v>61</v>
      </c>
      <c r="E802" t="s">
        <v>49</v>
      </c>
      <c r="F802" t="s">
        <v>2</v>
      </c>
      <c r="G802" t="s">
        <v>6</v>
      </c>
      <c r="H802" t="s">
        <v>34</v>
      </c>
      <c r="I802" s="2">
        <v>2986682</v>
      </c>
      <c r="J802" s="2">
        <v>3319429</v>
      </c>
      <c r="K802" t="s">
        <v>35</v>
      </c>
    </row>
    <row r="803" spans="1:11">
      <c r="A803" t="s">
        <v>488</v>
      </c>
      <c r="B803">
        <v>2024</v>
      </c>
      <c r="C803">
        <v>6</v>
      </c>
      <c r="D803" t="s">
        <v>61</v>
      </c>
      <c r="E803" t="s">
        <v>42</v>
      </c>
      <c r="F803" t="s">
        <v>2</v>
      </c>
      <c r="G803" t="s">
        <v>6</v>
      </c>
      <c r="H803" t="s">
        <v>34</v>
      </c>
      <c r="I803" s="2">
        <v>2930068</v>
      </c>
      <c r="J803" s="2">
        <v>3005477</v>
      </c>
      <c r="K803" t="s">
        <v>35</v>
      </c>
    </row>
    <row r="804" spans="1:11">
      <c r="A804" t="s">
        <v>359</v>
      </c>
      <c r="B804">
        <v>2024</v>
      </c>
      <c r="C804">
        <v>12</v>
      </c>
      <c r="D804" t="s">
        <v>44</v>
      </c>
      <c r="E804" t="s">
        <v>42</v>
      </c>
      <c r="F804" t="s">
        <v>12</v>
      </c>
      <c r="G804" t="s">
        <v>16</v>
      </c>
      <c r="H804" t="s">
        <v>34</v>
      </c>
      <c r="I804" s="2">
        <v>309696</v>
      </c>
      <c r="J804" s="2">
        <v>383420</v>
      </c>
      <c r="K804" t="s">
        <v>35</v>
      </c>
    </row>
    <row r="805" spans="1:11">
      <c r="A805" t="s">
        <v>281</v>
      </c>
      <c r="B805">
        <v>2024</v>
      </c>
      <c r="C805">
        <v>10</v>
      </c>
      <c r="D805" t="s">
        <v>32</v>
      </c>
      <c r="E805" t="s">
        <v>47</v>
      </c>
      <c r="F805" t="s">
        <v>12</v>
      </c>
      <c r="G805" t="s">
        <v>15</v>
      </c>
      <c r="H805" t="s">
        <v>34</v>
      </c>
      <c r="I805" s="2">
        <v>884298</v>
      </c>
      <c r="J805" s="2">
        <v>804408</v>
      </c>
      <c r="K805" t="s">
        <v>35</v>
      </c>
    </row>
    <row r="806" spans="1:11">
      <c r="A806" t="s">
        <v>465</v>
      </c>
      <c r="B806">
        <v>2024</v>
      </c>
      <c r="C806">
        <v>7</v>
      </c>
      <c r="D806" t="s">
        <v>61</v>
      </c>
      <c r="E806" t="s">
        <v>40</v>
      </c>
      <c r="F806" t="s">
        <v>17</v>
      </c>
      <c r="G806" t="s">
        <v>20</v>
      </c>
      <c r="H806" t="s">
        <v>34</v>
      </c>
      <c r="I806" s="2">
        <v>1321112</v>
      </c>
      <c r="J806" s="2">
        <v>1431577</v>
      </c>
      <c r="K806" t="s">
        <v>35</v>
      </c>
    </row>
    <row r="807" spans="1:11">
      <c r="A807" t="s">
        <v>489</v>
      </c>
      <c r="B807">
        <v>2025</v>
      </c>
      <c r="C807">
        <v>6</v>
      </c>
      <c r="D807" t="s">
        <v>37</v>
      </c>
      <c r="E807" t="s">
        <v>40</v>
      </c>
      <c r="F807" t="s">
        <v>12</v>
      </c>
      <c r="G807" t="s">
        <v>13</v>
      </c>
      <c r="H807" t="s">
        <v>34</v>
      </c>
      <c r="I807" s="2">
        <v>860391</v>
      </c>
      <c r="J807" s="2">
        <v>1041092</v>
      </c>
      <c r="K807" t="s">
        <v>35</v>
      </c>
    </row>
    <row r="808" spans="1:11">
      <c r="A808" t="s">
        <v>490</v>
      </c>
      <c r="B808">
        <v>2024</v>
      </c>
      <c r="C808">
        <v>11</v>
      </c>
      <c r="D808" t="s">
        <v>61</v>
      </c>
      <c r="E808" t="s">
        <v>33</v>
      </c>
      <c r="F808" t="s">
        <v>17</v>
      </c>
      <c r="G808" t="s">
        <v>20</v>
      </c>
      <c r="H808" t="s">
        <v>34</v>
      </c>
      <c r="I808" s="2">
        <v>947011</v>
      </c>
      <c r="J808" s="2">
        <v>909357</v>
      </c>
      <c r="K808" t="s">
        <v>35</v>
      </c>
    </row>
    <row r="809" spans="1:11">
      <c r="A809" t="s">
        <v>210</v>
      </c>
      <c r="B809">
        <v>2024</v>
      </c>
      <c r="C809">
        <v>8</v>
      </c>
      <c r="D809" t="s">
        <v>32</v>
      </c>
      <c r="E809" t="s">
        <v>49</v>
      </c>
      <c r="F809" t="s">
        <v>12</v>
      </c>
      <c r="G809" t="s">
        <v>14</v>
      </c>
      <c r="H809" t="s">
        <v>34</v>
      </c>
      <c r="I809" s="2">
        <v>824221</v>
      </c>
      <c r="J809" s="2">
        <v>1012892</v>
      </c>
      <c r="K809" t="s">
        <v>35</v>
      </c>
    </row>
    <row r="810" spans="1:11">
      <c r="A810" t="s">
        <v>187</v>
      </c>
      <c r="B810">
        <v>2025</v>
      </c>
      <c r="C810">
        <v>4</v>
      </c>
      <c r="D810" t="s">
        <v>37</v>
      </c>
      <c r="E810" t="s">
        <v>33</v>
      </c>
      <c r="F810" t="s">
        <v>12</v>
      </c>
      <c r="G810" t="s">
        <v>13</v>
      </c>
      <c r="H810" t="s">
        <v>34</v>
      </c>
      <c r="I810" s="2">
        <v>624347</v>
      </c>
      <c r="J810" s="2">
        <v>734029</v>
      </c>
      <c r="K810" t="s">
        <v>35</v>
      </c>
    </row>
    <row r="811" spans="1:11">
      <c r="A811" t="s">
        <v>491</v>
      </c>
      <c r="B811">
        <v>2025</v>
      </c>
      <c r="C811">
        <v>4</v>
      </c>
      <c r="D811" t="s">
        <v>37</v>
      </c>
      <c r="E811" t="s">
        <v>49</v>
      </c>
      <c r="F811" t="s">
        <v>12</v>
      </c>
      <c r="G811" t="s">
        <v>15</v>
      </c>
      <c r="H811" t="s">
        <v>34</v>
      </c>
      <c r="I811" s="2">
        <v>382524</v>
      </c>
      <c r="J811" s="2">
        <v>452195</v>
      </c>
      <c r="K811" t="s">
        <v>35</v>
      </c>
    </row>
    <row r="812" spans="1:11">
      <c r="A812" t="s">
        <v>310</v>
      </c>
      <c r="B812">
        <v>2024</v>
      </c>
      <c r="C812">
        <v>7</v>
      </c>
      <c r="D812" t="s">
        <v>44</v>
      </c>
      <c r="E812" t="s">
        <v>54</v>
      </c>
      <c r="F812" t="s">
        <v>7</v>
      </c>
      <c r="G812" t="s">
        <v>11</v>
      </c>
      <c r="H812" t="s">
        <v>34</v>
      </c>
      <c r="I812" s="2">
        <v>949620</v>
      </c>
      <c r="J812" s="2">
        <v>958205</v>
      </c>
      <c r="K812" t="s">
        <v>35</v>
      </c>
    </row>
    <row r="813" spans="1:11">
      <c r="A813" t="s">
        <v>366</v>
      </c>
      <c r="B813">
        <v>2024</v>
      </c>
      <c r="C813">
        <v>8</v>
      </c>
      <c r="D813" t="s">
        <v>61</v>
      </c>
      <c r="E813" t="s">
        <v>38</v>
      </c>
      <c r="F813" t="s">
        <v>12</v>
      </c>
      <c r="G813" t="s">
        <v>13</v>
      </c>
      <c r="H813" t="s">
        <v>34</v>
      </c>
      <c r="I813" s="2">
        <v>422687</v>
      </c>
      <c r="J813" s="2">
        <v>468245</v>
      </c>
      <c r="K813" t="s">
        <v>35</v>
      </c>
    </row>
    <row r="814" spans="1:11">
      <c r="A814" t="s">
        <v>336</v>
      </c>
      <c r="B814">
        <v>2025</v>
      </c>
      <c r="C814">
        <v>6</v>
      </c>
      <c r="D814" t="s">
        <v>44</v>
      </c>
      <c r="E814" t="s">
        <v>54</v>
      </c>
      <c r="F814" t="s">
        <v>17</v>
      </c>
      <c r="G814" t="s">
        <v>18</v>
      </c>
      <c r="H814" t="s">
        <v>34</v>
      </c>
      <c r="I814" s="2">
        <v>1122913</v>
      </c>
      <c r="J814" s="2">
        <v>1093247</v>
      </c>
      <c r="K814" t="s">
        <v>35</v>
      </c>
    </row>
    <row r="815" spans="1:11">
      <c r="A815" t="s">
        <v>386</v>
      </c>
      <c r="B815">
        <v>2024</v>
      </c>
      <c r="C815">
        <v>2</v>
      </c>
      <c r="D815" t="s">
        <v>61</v>
      </c>
      <c r="E815" t="s">
        <v>49</v>
      </c>
      <c r="F815" t="s">
        <v>2</v>
      </c>
      <c r="G815" t="s">
        <v>4</v>
      </c>
      <c r="H815" t="s">
        <v>34</v>
      </c>
      <c r="I815" s="2">
        <v>2529884</v>
      </c>
      <c r="J815" s="2">
        <v>2410091</v>
      </c>
      <c r="K815" t="s">
        <v>35</v>
      </c>
    </row>
    <row r="816" spans="1:11">
      <c r="A816" t="s">
        <v>271</v>
      </c>
      <c r="B816">
        <v>2024</v>
      </c>
      <c r="C816">
        <v>4</v>
      </c>
      <c r="D816" t="s">
        <v>32</v>
      </c>
      <c r="E816" t="s">
        <v>40</v>
      </c>
      <c r="F816" t="s">
        <v>7</v>
      </c>
      <c r="G816" t="s">
        <v>11</v>
      </c>
      <c r="H816" t="s">
        <v>34</v>
      </c>
      <c r="I816" s="2">
        <v>409780</v>
      </c>
      <c r="J816" s="2">
        <v>401395</v>
      </c>
      <c r="K816" t="s">
        <v>35</v>
      </c>
    </row>
    <row r="817" spans="1:11">
      <c r="A817" t="s">
        <v>486</v>
      </c>
      <c r="B817">
        <v>2025</v>
      </c>
      <c r="C817">
        <v>1</v>
      </c>
      <c r="D817" t="s">
        <v>32</v>
      </c>
      <c r="E817" t="s">
        <v>54</v>
      </c>
      <c r="F817" t="s">
        <v>7</v>
      </c>
      <c r="G817" t="s">
        <v>10</v>
      </c>
      <c r="H817" t="s">
        <v>34</v>
      </c>
      <c r="I817" s="2">
        <v>312295</v>
      </c>
      <c r="J817" s="2">
        <v>277316</v>
      </c>
      <c r="K817" t="s">
        <v>35</v>
      </c>
    </row>
    <row r="818" spans="1:11">
      <c r="A818" t="s">
        <v>492</v>
      </c>
      <c r="B818">
        <v>2024</v>
      </c>
      <c r="C818">
        <v>3</v>
      </c>
      <c r="D818" t="s">
        <v>44</v>
      </c>
      <c r="E818" t="s">
        <v>54</v>
      </c>
      <c r="F818" t="s">
        <v>7</v>
      </c>
      <c r="G818" t="s">
        <v>8</v>
      </c>
      <c r="H818" t="s">
        <v>34</v>
      </c>
      <c r="I818" s="2">
        <v>546730</v>
      </c>
      <c r="J818" s="2">
        <v>483583</v>
      </c>
      <c r="K818" t="s">
        <v>35</v>
      </c>
    </row>
    <row r="819" spans="1:11">
      <c r="A819" t="s">
        <v>493</v>
      </c>
      <c r="B819">
        <v>2024</v>
      </c>
      <c r="C819">
        <v>3</v>
      </c>
      <c r="D819" t="s">
        <v>44</v>
      </c>
      <c r="E819" t="s">
        <v>47</v>
      </c>
      <c r="F819" t="s">
        <v>2</v>
      </c>
      <c r="G819" t="s">
        <v>3</v>
      </c>
      <c r="H819" t="s">
        <v>34</v>
      </c>
      <c r="I819" s="2">
        <v>1424437</v>
      </c>
      <c r="J819" s="2">
        <v>1480716</v>
      </c>
      <c r="K819" t="s">
        <v>35</v>
      </c>
    </row>
    <row r="820" spans="1:11">
      <c r="A820" t="s">
        <v>417</v>
      </c>
      <c r="B820">
        <v>2025</v>
      </c>
      <c r="C820">
        <v>4</v>
      </c>
      <c r="D820" t="s">
        <v>61</v>
      </c>
      <c r="E820" t="s">
        <v>38</v>
      </c>
      <c r="F820" t="s">
        <v>12</v>
      </c>
      <c r="G820" t="s">
        <v>13</v>
      </c>
      <c r="H820" t="s">
        <v>34</v>
      </c>
      <c r="I820" s="2">
        <v>361281</v>
      </c>
      <c r="J820" s="2">
        <v>314659</v>
      </c>
      <c r="K820" t="s">
        <v>35</v>
      </c>
    </row>
    <row r="821" spans="1:11">
      <c r="A821" t="s">
        <v>90</v>
      </c>
      <c r="B821">
        <v>2024</v>
      </c>
      <c r="C821">
        <v>9</v>
      </c>
      <c r="D821" t="s">
        <v>37</v>
      </c>
      <c r="E821" t="s">
        <v>47</v>
      </c>
      <c r="F821" t="s">
        <v>12</v>
      </c>
      <c r="G821" t="s">
        <v>13</v>
      </c>
      <c r="H821" t="s">
        <v>34</v>
      </c>
      <c r="I821" s="2">
        <v>878104</v>
      </c>
      <c r="J821" s="2">
        <v>787952</v>
      </c>
      <c r="K821" t="s">
        <v>35</v>
      </c>
    </row>
    <row r="822" spans="1:11">
      <c r="A822" t="s">
        <v>236</v>
      </c>
      <c r="B822">
        <v>2024</v>
      </c>
      <c r="C822">
        <v>8</v>
      </c>
      <c r="D822" t="s">
        <v>32</v>
      </c>
      <c r="E822" t="s">
        <v>57</v>
      </c>
      <c r="F822" t="s">
        <v>7</v>
      </c>
      <c r="G822" t="s">
        <v>8</v>
      </c>
      <c r="H822" t="s">
        <v>34</v>
      </c>
      <c r="I822" s="2">
        <v>457260</v>
      </c>
      <c r="J822" s="2">
        <v>493620</v>
      </c>
      <c r="K822" t="s">
        <v>35</v>
      </c>
    </row>
    <row r="823" spans="1:11">
      <c r="A823" t="s">
        <v>320</v>
      </c>
      <c r="B823">
        <v>2024</v>
      </c>
      <c r="C823">
        <v>8</v>
      </c>
      <c r="D823" t="s">
        <v>37</v>
      </c>
      <c r="E823" t="s">
        <v>38</v>
      </c>
      <c r="F823" t="s">
        <v>12</v>
      </c>
      <c r="G823" t="s">
        <v>14</v>
      </c>
      <c r="H823" t="s">
        <v>34</v>
      </c>
      <c r="I823" s="2">
        <v>886088</v>
      </c>
      <c r="J823" s="2">
        <v>970714</v>
      </c>
      <c r="K823" t="s">
        <v>35</v>
      </c>
    </row>
    <row r="824" spans="1:11">
      <c r="A824" t="s">
        <v>163</v>
      </c>
      <c r="B824">
        <v>2025</v>
      </c>
      <c r="C824">
        <v>6</v>
      </c>
      <c r="D824" t="s">
        <v>37</v>
      </c>
      <c r="E824" t="s">
        <v>38</v>
      </c>
      <c r="F824" t="s">
        <v>2</v>
      </c>
      <c r="G824" t="s">
        <v>4</v>
      </c>
      <c r="H824" t="s">
        <v>34</v>
      </c>
      <c r="I824" s="2">
        <v>1648521</v>
      </c>
      <c r="J824" s="2">
        <v>1889517</v>
      </c>
      <c r="K824" t="s">
        <v>35</v>
      </c>
    </row>
    <row r="825" spans="1:11">
      <c r="A825" t="s">
        <v>494</v>
      </c>
      <c r="B825">
        <v>2024</v>
      </c>
      <c r="C825">
        <v>10</v>
      </c>
      <c r="D825" t="s">
        <v>61</v>
      </c>
      <c r="E825" t="s">
        <v>33</v>
      </c>
      <c r="F825" t="s">
        <v>17</v>
      </c>
      <c r="G825" t="s">
        <v>20</v>
      </c>
      <c r="H825" t="s">
        <v>34</v>
      </c>
      <c r="I825" s="2">
        <v>900437</v>
      </c>
      <c r="J825" s="2">
        <v>790545</v>
      </c>
      <c r="K825" t="s">
        <v>35</v>
      </c>
    </row>
    <row r="826" spans="1:11">
      <c r="A826" t="s">
        <v>495</v>
      </c>
      <c r="B826">
        <v>2025</v>
      </c>
      <c r="C826">
        <v>4</v>
      </c>
      <c r="D826" t="s">
        <v>37</v>
      </c>
      <c r="E826" t="s">
        <v>47</v>
      </c>
      <c r="F826" t="s">
        <v>17</v>
      </c>
      <c r="G826" t="s">
        <v>21</v>
      </c>
      <c r="H826" t="s">
        <v>34</v>
      </c>
      <c r="I826" s="2">
        <v>779943</v>
      </c>
      <c r="J826" s="2">
        <v>679302</v>
      </c>
      <c r="K826" t="s">
        <v>35</v>
      </c>
    </row>
    <row r="827" spans="1:11">
      <c r="A827" t="s">
        <v>304</v>
      </c>
      <c r="B827">
        <v>2024</v>
      </c>
      <c r="C827">
        <v>11</v>
      </c>
      <c r="D827" t="s">
        <v>44</v>
      </c>
      <c r="E827" t="s">
        <v>57</v>
      </c>
      <c r="F827" t="s">
        <v>7</v>
      </c>
      <c r="G827" t="s">
        <v>8</v>
      </c>
      <c r="H827" t="s">
        <v>34</v>
      </c>
      <c r="I827" s="2">
        <v>723772</v>
      </c>
      <c r="J827" s="2">
        <v>852798</v>
      </c>
      <c r="K827" t="s">
        <v>35</v>
      </c>
    </row>
    <row r="828" spans="1:11">
      <c r="A828" t="s">
        <v>251</v>
      </c>
      <c r="B828">
        <v>2025</v>
      </c>
      <c r="C828">
        <v>4</v>
      </c>
      <c r="D828" t="s">
        <v>37</v>
      </c>
      <c r="E828" t="s">
        <v>42</v>
      </c>
      <c r="F828" t="s">
        <v>2</v>
      </c>
      <c r="G828" t="s">
        <v>5</v>
      </c>
      <c r="H828" t="s">
        <v>34</v>
      </c>
      <c r="I828" s="2">
        <v>1448446</v>
      </c>
      <c r="J828" s="2">
        <v>1454296</v>
      </c>
      <c r="K828" t="s">
        <v>35</v>
      </c>
    </row>
    <row r="829" spans="1:11">
      <c r="A829" t="s">
        <v>345</v>
      </c>
      <c r="B829">
        <v>2025</v>
      </c>
      <c r="C829">
        <v>5</v>
      </c>
      <c r="D829" t="s">
        <v>32</v>
      </c>
      <c r="E829" t="s">
        <v>47</v>
      </c>
      <c r="F829" t="s">
        <v>12</v>
      </c>
      <c r="G829" t="s">
        <v>15</v>
      </c>
      <c r="H829" t="s">
        <v>34</v>
      </c>
      <c r="I829" s="2">
        <v>639293</v>
      </c>
      <c r="J829" s="2">
        <v>622506</v>
      </c>
      <c r="K829" t="s">
        <v>35</v>
      </c>
    </row>
    <row r="830" spans="1:11">
      <c r="A830" t="s">
        <v>496</v>
      </c>
      <c r="B830">
        <v>2025</v>
      </c>
      <c r="C830">
        <v>8</v>
      </c>
      <c r="D830" t="s">
        <v>37</v>
      </c>
      <c r="E830" t="s">
        <v>57</v>
      </c>
      <c r="F830" t="s">
        <v>12</v>
      </c>
      <c r="G830" t="s">
        <v>15</v>
      </c>
      <c r="H830" t="s">
        <v>34</v>
      </c>
      <c r="I830" s="2">
        <v>562572</v>
      </c>
      <c r="J830" s="2">
        <v>563256</v>
      </c>
      <c r="K830" t="s">
        <v>35</v>
      </c>
    </row>
    <row r="831" spans="1:11">
      <c r="A831" t="s">
        <v>497</v>
      </c>
      <c r="B831">
        <v>2024</v>
      </c>
      <c r="C831">
        <v>8</v>
      </c>
      <c r="D831" t="s">
        <v>37</v>
      </c>
      <c r="E831" t="s">
        <v>49</v>
      </c>
      <c r="F831" t="s">
        <v>2</v>
      </c>
      <c r="G831" t="s">
        <v>3</v>
      </c>
      <c r="H831" t="s">
        <v>34</v>
      </c>
      <c r="I831" s="2">
        <v>1810612</v>
      </c>
      <c r="J831" s="2">
        <v>1758153</v>
      </c>
      <c r="K831" t="s">
        <v>35</v>
      </c>
    </row>
    <row r="832" spans="1:11">
      <c r="A832" t="s">
        <v>498</v>
      </c>
      <c r="B832">
        <v>2025</v>
      </c>
      <c r="C832">
        <v>8</v>
      </c>
      <c r="D832" t="s">
        <v>44</v>
      </c>
      <c r="E832" t="s">
        <v>49</v>
      </c>
      <c r="F832" t="s">
        <v>17</v>
      </c>
      <c r="G832" t="s">
        <v>21</v>
      </c>
      <c r="H832" t="s">
        <v>34</v>
      </c>
      <c r="I832" s="2">
        <v>989945</v>
      </c>
      <c r="J832" s="2">
        <v>853991</v>
      </c>
      <c r="K832" t="s">
        <v>35</v>
      </c>
    </row>
    <row r="833" spans="1:11">
      <c r="A833" t="s">
        <v>339</v>
      </c>
      <c r="B833">
        <v>2024</v>
      </c>
      <c r="C833">
        <v>2</v>
      </c>
      <c r="D833" t="s">
        <v>44</v>
      </c>
      <c r="E833" t="s">
        <v>33</v>
      </c>
      <c r="F833" t="s">
        <v>2</v>
      </c>
      <c r="G833" t="s">
        <v>5</v>
      </c>
      <c r="H833" t="s">
        <v>34</v>
      </c>
      <c r="I833" s="2">
        <v>2383452</v>
      </c>
      <c r="J833" s="2">
        <v>2511415</v>
      </c>
      <c r="K833" t="s">
        <v>35</v>
      </c>
    </row>
    <row r="834" spans="1:11">
      <c r="A834" t="s">
        <v>499</v>
      </c>
      <c r="B834">
        <v>2025</v>
      </c>
      <c r="C834">
        <v>5</v>
      </c>
      <c r="D834" t="s">
        <v>61</v>
      </c>
      <c r="E834" t="s">
        <v>40</v>
      </c>
      <c r="F834" t="s">
        <v>7</v>
      </c>
      <c r="G834" t="s">
        <v>8</v>
      </c>
      <c r="H834" t="s">
        <v>34</v>
      </c>
      <c r="I834" s="2">
        <v>332131</v>
      </c>
      <c r="J834" s="2">
        <v>361593</v>
      </c>
      <c r="K834" t="s">
        <v>35</v>
      </c>
    </row>
    <row r="835" spans="1:11">
      <c r="A835" t="s">
        <v>226</v>
      </c>
      <c r="B835">
        <v>2025</v>
      </c>
      <c r="C835">
        <v>5</v>
      </c>
      <c r="D835" t="s">
        <v>37</v>
      </c>
      <c r="E835" t="s">
        <v>57</v>
      </c>
      <c r="F835" t="s">
        <v>17</v>
      </c>
      <c r="G835" t="s">
        <v>21</v>
      </c>
      <c r="H835" t="s">
        <v>34</v>
      </c>
      <c r="I835" s="2">
        <v>492664</v>
      </c>
      <c r="J835" s="2">
        <v>486713</v>
      </c>
      <c r="K835" t="s">
        <v>35</v>
      </c>
    </row>
    <row r="836" spans="1:11">
      <c r="A836" t="s">
        <v>92</v>
      </c>
      <c r="B836">
        <v>2024</v>
      </c>
      <c r="C836">
        <v>4</v>
      </c>
      <c r="D836" t="s">
        <v>32</v>
      </c>
      <c r="E836" t="s">
        <v>40</v>
      </c>
      <c r="F836" t="s">
        <v>2</v>
      </c>
      <c r="G836" t="s">
        <v>5</v>
      </c>
      <c r="H836" t="s">
        <v>34</v>
      </c>
      <c r="I836" s="2">
        <v>2843930</v>
      </c>
      <c r="J836" s="2">
        <v>2624844</v>
      </c>
      <c r="K836" t="s">
        <v>35</v>
      </c>
    </row>
    <row r="837" spans="1:11">
      <c r="A837" t="s">
        <v>252</v>
      </c>
      <c r="B837">
        <v>2025</v>
      </c>
      <c r="C837">
        <v>8</v>
      </c>
      <c r="D837" t="s">
        <v>61</v>
      </c>
      <c r="E837" t="s">
        <v>57</v>
      </c>
      <c r="F837" t="s">
        <v>2</v>
      </c>
      <c r="G837" t="s">
        <v>3</v>
      </c>
      <c r="H837" t="s">
        <v>34</v>
      </c>
      <c r="I837" s="2">
        <v>2747376</v>
      </c>
      <c r="J837" s="2">
        <v>2534938</v>
      </c>
      <c r="K837" t="s">
        <v>35</v>
      </c>
    </row>
    <row r="838" spans="1:11">
      <c r="A838" t="s">
        <v>124</v>
      </c>
      <c r="B838">
        <v>2024</v>
      </c>
      <c r="C838">
        <v>12</v>
      </c>
      <c r="D838" t="s">
        <v>32</v>
      </c>
      <c r="E838" t="s">
        <v>49</v>
      </c>
      <c r="F838" t="s">
        <v>2</v>
      </c>
      <c r="G838" t="s">
        <v>4</v>
      </c>
      <c r="H838" t="s">
        <v>34</v>
      </c>
      <c r="I838" s="2">
        <v>1722026</v>
      </c>
      <c r="J838" s="2">
        <v>2108572</v>
      </c>
      <c r="K838" t="s">
        <v>35</v>
      </c>
    </row>
    <row r="839" spans="1:11">
      <c r="A839" t="s">
        <v>367</v>
      </c>
      <c r="B839">
        <v>2025</v>
      </c>
      <c r="C839">
        <v>5</v>
      </c>
      <c r="D839" t="s">
        <v>37</v>
      </c>
      <c r="E839" t="s">
        <v>47</v>
      </c>
      <c r="F839" t="s">
        <v>7</v>
      </c>
      <c r="G839" t="s">
        <v>9</v>
      </c>
      <c r="H839" t="s">
        <v>34</v>
      </c>
      <c r="I839" s="2">
        <v>866708</v>
      </c>
      <c r="J839" s="2">
        <v>966300</v>
      </c>
      <c r="K839" t="s">
        <v>35</v>
      </c>
    </row>
    <row r="840" spans="1:11">
      <c r="A840" t="s">
        <v>500</v>
      </c>
      <c r="B840">
        <v>2024</v>
      </c>
      <c r="C840">
        <v>8</v>
      </c>
      <c r="D840" t="s">
        <v>44</v>
      </c>
      <c r="E840" t="s">
        <v>42</v>
      </c>
      <c r="F840" t="s">
        <v>17</v>
      </c>
      <c r="G840" t="s">
        <v>20</v>
      </c>
      <c r="H840" t="s">
        <v>34</v>
      </c>
      <c r="I840" s="2">
        <v>1021588</v>
      </c>
      <c r="J840" s="2">
        <v>1066123</v>
      </c>
      <c r="K840" t="s">
        <v>35</v>
      </c>
    </row>
    <row r="841" spans="1:11">
      <c r="A841" t="s">
        <v>501</v>
      </c>
      <c r="B841">
        <v>2025</v>
      </c>
      <c r="C841">
        <v>1</v>
      </c>
      <c r="D841" t="s">
        <v>37</v>
      </c>
      <c r="E841" t="s">
        <v>42</v>
      </c>
      <c r="F841" t="s">
        <v>17</v>
      </c>
      <c r="G841" t="s">
        <v>18</v>
      </c>
      <c r="H841" t="s">
        <v>34</v>
      </c>
      <c r="I841" s="2">
        <v>622817</v>
      </c>
      <c r="J841" s="2">
        <v>550771</v>
      </c>
      <c r="K841" t="s">
        <v>35</v>
      </c>
    </row>
    <row r="842" spans="1:11">
      <c r="A842" t="s">
        <v>485</v>
      </c>
      <c r="B842">
        <v>2025</v>
      </c>
      <c r="C842">
        <v>5</v>
      </c>
      <c r="D842" t="s">
        <v>32</v>
      </c>
      <c r="E842" t="s">
        <v>47</v>
      </c>
      <c r="F842" t="s">
        <v>2</v>
      </c>
      <c r="G842" t="s">
        <v>6</v>
      </c>
      <c r="H842" t="s">
        <v>34</v>
      </c>
      <c r="I842" s="2">
        <v>2923008</v>
      </c>
      <c r="J842" s="2">
        <v>3167276</v>
      </c>
      <c r="K842" t="s">
        <v>35</v>
      </c>
    </row>
    <row r="843" spans="1:11">
      <c r="A843" t="s">
        <v>273</v>
      </c>
      <c r="B843">
        <v>2024</v>
      </c>
      <c r="C843">
        <v>3</v>
      </c>
      <c r="D843" t="s">
        <v>44</v>
      </c>
      <c r="E843" t="s">
        <v>54</v>
      </c>
      <c r="F843" t="s">
        <v>12</v>
      </c>
      <c r="G843" t="s">
        <v>15</v>
      </c>
      <c r="H843" t="s">
        <v>34</v>
      </c>
      <c r="I843" s="2">
        <v>785961</v>
      </c>
      <c r="J843" s="2">
        <v>822891</v>
      </c>
      <c r="K843" t="s">
        <v>35</v>
      </c>
    </row>
    <row r="844" spans="1:11">
      <c r="A844" t="s">
        <v>347</v>
      </c>
      <c r="B844">
        <v>2025</v>
      </c>
      <c r="C844">
        <v>1</v>
      </c>
      <c r="D844" t="s">
        <v>37</v>
      </c>
      <c r="E844" t="s">
        <v>47</v>
      </c>
      <c r="F844" t="s">
        <v>17</v>
      </c>
      <c r="G844" t="s">
        <v>18</v>
      </c>
      <c r="H844" t="s">
        <v>34</v>
      </c>
      <c r="I844" s="2">
        <v>1175117</v>
      </c>
      <c r="J844" s="2">
        <v>1073217</v>
      </c>
      <c r="K844" t="s">
        <v>35</v>
      </c>
    </row>
    <row r="845" spans="1:11">
      <c r="A845" t="s">
        <v>480</v>
      </c>
      <c r="B845">
        <v>2024</v>
      </c>
      <c r="C845">
        <v>9</v>
      </c>
      <c r="D845" t="s">
        <v>61</v>
      </c>
      <c r="E845" t="s">
        <v>49</v>
      </c>
      <c r="F845" t="s">
        <v>2</v>
      </c>
      <c r="G845" t="s">
        <v>4</v>
      </c>
      <c r="H845" t="s">
        <v>34</v>
      </c>
      <c r="I845" s="2">
        <v>2021555</v>
      </c>
      <c r="J845" s="2">
        <v>1924148</v>
      </c>
      <c r="K845" t="s">
        <v>35</v>
      </c>
    </row>
    <row r="846" spans="1:11">
      <c r="A846" t="s">
        <v>502</v>
      </c>
      <c r="B846">
        <v>2025</v>
      </c>
      <c r="C846">
        <v>2</v>
      </c>
      <c r="D846" t="s">
        <v>61</v>
      </c>
      <c r="E846" t="s">
        <v>47</v>
      </c>
      <c r="F846" t="s">
        <v>2</v>
      </c>
      <c r="G846" t="s">
        <v>5</v>
      </c>
      <c r="H846" t="s">
        <v>34</v>
      </c>
      <c r="I846" s="2">
        <v>2954570</v>
      </c>
      <c r="J846" s="2">
        <v>3551128</v>
      </c>
      <c r="K846" t="s">
        <v>35</v>
      </c>
    </row>
    <row r="847" spans="1:11">
      <c r="A847" t="s">
        <v>96</v>
      </c>
      <c r="B847">
        <v>2024</v>
      </c>
      <c r="C847">
        <v>3</v>
      </c>
      <c r="D847" t="s">
        <v>37</v>
      </c>
      <c r="E847" t="s">
        <v>47</v>
      </c>
      <c r="F847" t="s">
        <v>2</v>
      </c>
      <c r="G847" t="s">
        <v>4</v>
      </c>
      <c r="H847" t="s">
        <v>34</v>
      </c>
      <c r="I847" s="2">
        <v>1158642</v>
      </c>
      <c r="J847" s="2">
        <v>1356924</v>
      </c>
      <c r="K847" t="s">
        <v>35</v>
      </c>
    </row>
    <row r="848" spans="1:11">
      <c r="A848" t="s">
        <v>409</v>
      </c>
      <c r="B848">
        <v>2024</v>
      </c>
      <c r="C848">
        <v>3</v>
      </c>
      <c r="D848" t="s">
        <v>61</v>
      </c>
      <c r="E848" t="s">
        <v>57</v>
      </c>
      <c r="F848" t="s">
        <v>12</v>
      </c>
      <c r="G848" t="s">
        <v>15</v>
      </c>
      <c r="H848" t="s">
        <v>34</v>
      </c>
      <c r="I848" s="2">
        <v>353669</v>
      </c>
      <c r="J848" s="2">
        <v>341733</v>
      </c>
      <c r="K848" t="s">
        <v>35</v>
      </c>
    </row>
    <row r="849" spans="1:11">
      <c r="A849" t="s">
        <v>503</v>
      </c>
      <c r="B849">
        <v>2025</v>
      </c>
      <c r="C849">
        <v>7</v>
      </c>
      <c r="D849" t="s">
        <v>37</v>
      </c>
      <c r="E849" t="s">
        <v>49</v>
      </c>
      <c r="F849" t="s">
        <v>7</v>
      </c>
      <c r="G849" t="s">
        <v>10</v>
      </c>
      <c r="H849" t="s">
        <v>34</v>
      </c>
      <c r="I849" s="2">
        <v>426273</v>
      </c>
      <c r="J849" s="2">
        <v>374068</v>
      </c>
      <c r="K849" t="s">
        <v>35</v>
      </c>
    </row>
    <row r="850" spans="1:11">
      <c r="A850" t="s">
        <v>504</v>
      </c>
      <c r="B850">
        <v>2024</v>
      </c>
      <c r="C850">
        <v>8</v>
      </c>
      <c r="D850" t="s">
        <v>44</v>
      </c>
      <c r="E850" t="s">
        <v>33</v>
      </c>
      <c r="F850" t="s">
        <v>12</v>
      </c>
      <c r="G850" t="s">
        <v>15</v>
      </c>
      <c r="H850" t="s">
        <v>34</v>
      </c>
      <c r="I850" s="2">
        <v>592440</v>
      </c>
      <c r="J850" s="2">
        <v>505636</v>
      </c>
      <c r="K850" t="s">
        <v>35</v>
      </c>
    </row>
    <row r="851" spans="1:11">
      <c r="A851" t="s">
        <v>456</v>
      </c>
      <c r="B851">
        <v>2025</v>
      </c>
      <c r="C851">
        <v>7</v>
      </c>
      <c r="D851" t="s">
        <v>37</v>
      </c>
      <c r="E851" t="s">
        <v>49</v>
      </c>
      <c r="F851" t="s">
        <v>2</v>
      </c>
      <c r="G851" t="s">
        <v>4</v>
      </c>
      <c r="H851" t="s">
        <v>34</v>
      </c>
      <c r="I851" s="2">
        <v>2426224</v>
      </c>
      <c r="J851" s="2">
        <v>2251570</v>
      </c>
      <c r="K851" t="s">
        <v>35</v>
      </c>
    </row>
    <row r="852" spans="1:11">
      <c r="A852" t="s">
        <v>419</v>
      </c>
      <c r="B852">
        <v>2024</v>
      </c>
      <c r="C852">
        <v>7</v>
      </c>
      <c r="D852" t="s">
        <v>37</v>
      </c>
      <c r="E852" t="s">
        <v>47</v>
      </c>
      <c r="F852" t="s">
        <v>7</v>
      </c>
      <c r="G852" t="s">
        <v>9</v>
      </c>
      <c r="H852" t="s">
        <v>34</v>
      </c>
      <c r="I852" s="2">
        <v>530134</v>
      </c>
      <c r="J852" s="2">
        <v>566719</v>
      </c>
      <c r="K852" t="s">
        <v>35</v>
      </c>
    </row>
    <row r="853" spans="1:11">
      <c r="A853" t="s">
        <v>302</v>
      </c>
      <c r="B853">
        <v>2025</v>
      </c>
      <c r="C853">
        <v>7</v>
      </c>
      <c r="D853" t="s">
        <v>32</v>
      </c>
      <c r="E853" t="s">
        <v>47</v>
      </c>
      <c r="F853" t="s">
        <v>2</v>
      </c>
      <c r="G853" t="s">
        <v>5</v>
      </c>
      <c r="H853" t="s">
        <v>34</v>
      </c>
      <c r="I853" s="2">
        <v>2919069</v>
      </c>
      <c r="J853" s="2">
        <v>3043305</v>
      </c>
      <c r="K853" t="s">
        <v>35</v>
      </c>
    </row>
    <row r="854" spans="1:11">
      <c r="A854" t="s">
        <v>333</v>
      </c>
      <c r="B854">
        <v>2025</v>
      </c>
      <c r="C854">
        <v>7</v>
      </c>
      <c r="D854" t="s">
        <v>37</v>
      </c>
      <c r="E854" t="s">
        <v>57</v>
      </c>
      <c r="F854" t="s">
        <v>2</v>
      </c>
      <c r="G854" t="s">
        <v>6</v>
      </c>
      <c r="H854" t="s">
        <v>34</v>
      </c>
      <c r="I854" s="2">
        <v>2274589</v>
      </c>
      <c r="J854" s="2">
        <v>2259743</v>
      </c>
      <c r="K854" t="s">
        <v>35</v>
      </c>
    </row>
    <row r="855" spans="1:11">
      <c r="A855" t="s">
        <v>144</v>
      </c>
      <c r="B855">
        <v>2025</v>
      </c>
      <c r="C855">
        <v>2</v>
      </c>
      <c r="D855" t="s">
        <v>61</v>
      </c>
      <c r="E855" t="s">
        <v>38</v>
      </c>
      <c r="F855" t="s">
        <v>7</v>
      </c>
      <c r="G855" t="s">
        <v>11</v>
      </c>
      <c r="H855" t="s">
        <v>34</v>
      </c>
      <c r="I855" s="2">
        <v>879805</v>
      </c>
      <c r="J855" s="2">
        <v>1099624</v>
      </c>
      <c r="K855" t="s">
        <v>35</v>
      </c>
    </row>
    <row r="856" spans="1:11">
      <c r="A856" t="s">
        <v>43</v>
      </c>
      <c r="B856">
        <v>2024</v>
      </c>
      <c r="C856">
        <v>7</v>
      </c>
      <c r="D856" t="s">
        <v>32</v>
      </c>
      <c r="E856" t="s">
        <v>38</v>
      </c>
      <c r="F856" t="s">
        <v>17</v>
      </c>
      <c r="G856" t="s">
        <v>21</v>
      </c>
      <c r="H856" t="s">
        <v>34</v>
      </c>
      <c r="I856" s="2">
        <v>688385</v>
      </c>
      <c r="J856" s="2">
        <v>821143</v>
      </c>
      <c r="K856" t="s">
        <v>35</v>
      </c>
    </row>
    <row r="857" spans="1:11">
      <c r="A857" t="s">
        <v>279</v>
      </c>
      <c r="B857">
        <v>2024</v>
      </c>
      <c r="C857">
        <v>2</v>
      </c>
      <c r="D857" t="s">
        <v>32</v>
      </c>
      <c r="E857" t="s">
        <v>42</v>
      </c>
      <c r="F857" t="s">
        <v>17</v>
      </c>
      <c r="G857" t="s">
        <v>18</v>
      </c>
      <c r="H857" t="s">
        <v>34</v>
      </c>
      <c r="I857" s="2">
        <v>1085412</v>
      </c>
      <c r="J857" s="2">
        <v>1097297</v>
      </c>
      <c r="K857" t="s">
        <v>35</v>
      </c>
    </row>
    <row r="858" spans="1:11">
      <c r="A858" t="s">
        <v>384</v>
      </c>
      <c r="B858">
        <v>2025</v>
      </c>
      <c r="C858">
        <v>6</v>
      </c>
      <c r="D858" t="s">
        <v>61</v>
      </c>
      <c r="E858" t="s">
        <v>57</v>
      </c>
      <c r="F858" t="s">
        <v>7</v>
      </c>
      <c r="G858" t="s">
        <v>9</v>
      </c>
      <c r="H858" t="s">
        <v>34</v>
      </c>
      <c r="I858" s="2">
        <v>603308</v>
      </c>
      <c r="J858" s="2">
        <v>596539</v>
      </c>
      <c r="K858" t="s">
        <v>35</v>
      </c>
    </row>
    <row r="859" spans="1:11">
      <c r="A859" t="s">
        <v>505</v>
      </c>
      <c r="B859">
        <v>2025</v>
      </c>
      <c r="C859">
        <v>1</v>
      </c>
      <c r="D859" t="s">
        <v>32</v>
      </c>
      <c r="E859" t="s">
        <v>42</v>
      </c>
      <c r="F859" t="s">
        <v>17</v>
      </c>
      <c r="G859" t="s">
        <v>19</v>
      </c>
      <c r="H859" t="s">
        <v>34</v>
      </c>
      <c r="I859" s="2">
        <v>652540</v>
      </c>
      <c r="J859" s="2">
        <v>627987</v>
      </c>
      <c r="K859" t="s">
        <v>35</v>
      </c>
    </row>
    <row r="860" spans="1:11">
      <c r="A860" t="s">
        <v>367</v>
      </c>
      <c r="B860">
        <v>2025</v>
      </c>
      <c r="C860">
        <v>5</v>
      </c>
      <c r="D860" t="s">
        <v>44</v>
      </c>
      <c r="E860" t="s">
        <v>47</v>
      </c>
      <c r="F860" t="s">
        <v>12</v>
      </c>
      <c r="G860" t="s">
        <v>14</v>
      </c>
      <c r="H860" t="s">
        <v>34</v>
      </c>
      <c r="I860" s="2">
        <v>834132</v>
      </c>
      <c r="J860" s="2">
        <v>948745</v>
      </c>
      <c r="K860" t="s">
        <v>35</v>
      </c>
    </row>
    <row r="861" spans="1:11">
      <c r="A861" t="s">
        <v>506</v>
      </c>
      <c r="B861">
        <v>2025</v>
      </c>
      <c r="C861">
        <v>3</v>
      </c>
      <c r="D861" t="s">
        <v>44</v>
      </c>
      <c r="E861" t="s">
        <v>38</v>
      </c>
      <c r="F861" t="s">
        <v>12</v>
      </c>
      <c r="G861" t="s">
        <v>13</v>
      </c>
      <c r="H861" t="s">
        <v>34</v>
      </c>
      <c r="I861" s="2">
        <v>616280</v>
      </c>
      <c r="J861" s="2">
        <v>674929</v>
      </c>
      <c r="K861" t="s">
        <v>35</v>
      </c>
    </row>
    <row r="862" spans="1:11">
      <c r="A862" t="s">
        <v>507</v>
      </c>
      <c r="B862">
        <v>2024</v>
      </c>
      <c r="C862">
        <v>12</v>
      </c>
      <c r="D862" t="s">
        <v>32</v>
      </c>
      <c r="E862" t="s">
        <v>40</v>
      </c>
      <c r="F862" t="s">
        <v>7</v>
      </c>
      <c r="G862" t="s">
        <v>9</v>
      </c>
      <c r="H862" t="s">
        <v>34</v>
      </c>
      <c r="I862" s="2">
        <v>519122</v>
      </c>
      <c r="J862" s="2">
        <v>458662</v>
      </c>
      <c r="K862" t="s">
        <v>35</v>
      </c>
    </row>
    <row r="863" spans="1:11">
      <c r="A863" t="s">
        <v>330</v>
      </c>
      <c r="B863">
        <v>2024</v>
      </c>
      <c r="C863">
        <v>3</v>
      </c>
      <c r="D863" t="s">
        <v>44</v>
      </c>
      <c r="E863" t="s">
        <v>33</v>
      </c>
      <c r="F863" t="s">
        <v>17</v>
      </c>
      <c r="G863" t="s">
        <v>18</v>
      </c>
      <c r="H863" t="s">
        <v>34</v>
      </c>
      <c r="I863" s="2">
        <v>645311</v>
      </c>
      <c r="J863" s="2">
        <v>713434</v>
      </c>
      <c r="K863" t="s">
        <v>35</v>
      </c>
    </row>
    <row r="864" spans="1:11">
      <c r="A864" t="s">
        <v>308</v>
      </c>
      <c r="B864">
        <v>2024</v>
      </c>
      <c r="C864">
        <v>3</v>
      </c>
      <c r="D864" t="s">
        <v>44</v>
      </c>
      <c r="E864" t="s">
        <v>38</v>
      </c>
      <c r="F864" t="s">
        <v>12</v>
      </c>
      <c r="G864" t="s">
        <v>15</v>
      </c>
      <c r="H864" t="s">
        <v>34</v>
      </c>
      <c r="I864" s="2">
        <v>514589</v>
      </c>
      <c r="J864" s="2">
        <v>480600</v>
      </c>
      <c r="K864" t="s">
        <v>35</v>
      </c>
    </row>
    <row r="865" spans="1:11">
      <c r="A865" t="s">
        <v>437</v>
      </c>
      <c r="B865">
        <v>2024</v>
      </c>
      <c r="C865">
        <v>5</v>
      </c>
      <c r="D865" t="s">
        <v>37</v>
      </c>
      <c r="E865" t="s">
        <v>40</v>
      </c>
      <c r="F865" t="s">
        <v>12</v>
      </c>
      <c r="G865" t="s">
        <v>16</v>
      </c>
      <c r="H865" t="s">
        <v>34</v>
      </c>
      <c r="I865" s="2">
        <v>275732</v>
      </c>
      <c r="J865" s="2">
        <v>255542</v>
      </c>
      <c r="K865" t="s">
        <v>35</v>
      </c>
    </row>
    <row r="866" spans="1:11">
      <c r="A866" t="s">
        <v>420</v>
      </c>
      <c r="B866">
        <v>2025</v>
      </c>
      <c r="C866">
        <v>1</v>
      </c>
      <c r="D866" t="s">
        <v>61</v>
      </c>
      <c r="E866" t="s">
        <v>42</v>
      </c>
      <c r="F866" t="s">
        <v>12</v>
      </c>
      <c r="G866" t="s">
        <v>16</v>
      </c>
      <c r="H866" t="s">
        <v>34</v>
      </c>
      <c r="I866" s="2">
        <v>859320</v>
      </c>
      <c r="J866" s="2">
        <v>959908</v>
      </c>
      <c r="K866" t="s">
        <v>35</v>
      </c>
    </row>
    <row r="867" spans="1:11">
      <c r="A867" t="s">
        <v>51</v>
      </c>
      <c r="B867">
        <v>2025</v>
      </c>
      <c r="C867">
        <v>5</v>
      </c>
      <c r="D867" t="s">
        <v>61</v>
      </c>
      <c r="E867" t="s">
        <v>40</v>
      </c>
      <c r="F867" t="s">
        <v>2</v>
      </c>
      <c r="G867" t="s">
        <v>5</v>
      </c>
      <c r="H867" t="s">
        <v>34</v>
      </c>
      <c r="I867" s="2">
        <v>2697861</v>
      </c>
      <c r="J867" s="2">
        <v>3186015</v>
      </c>
      <c r="K867" t="s">
        <v>35</v>
      </c>
    </row>
    <row r="868" spans="1:11">
      <c r="A868" t="s">
        <v>395</v>
      </c>
      <c r="B868">
        <v>2024</v>
      </c>
      <c r="C868">
        <v>10</v>
      </c>
      <c r="D868" t="s">
        <v>37</v>
      </c>
      <c r="E868" t="s">
        <v>38</v>
      </c>
      <c r="F868" t="s">
        <v>7</v>
      </c>
      <c r="G868" t="s">
        <v>9</v>
      </c>
      <c r="H868" t="s">
        <v>34</v>
      </c>
      <c r="I868" s="2">
        <v>359476</v>
      </c>
      <c r="J868" s="2">
        <v>375538</v>
      </c>
      <c r="K868" t="s">
        <v>35</v>
      </c>
    </row>
    <row r="869" spans="1:11">
      <c r="A869" t="s">
        <v>165</v>
      </c>
      <c r="B869">
        <v>2025</v>
      </c>
      <c r="C869">
        <v>6</v>
      </c>
      <c r="D869" t="s">
        <v>32</v>
      </c>
      <c r="E869" t="s">
        <v>33</v>
      </c>
      <c r="F869" t="s">
        <v>7</v>
      </c>
      <c r="G869" t="s">
        <v>10</v>
      </c>
      <c r="H869" t="s">
        <v>34</v>
      </c>
      <c r="I869" s="2">
        <v>421118</v>
      </c>
      <c r="J869" s="2">
        <v>464738</v>
      </c>
      <c r="K869" t="s">
        <v>35</v>
      </c>
    </row>
    <row r="870" spans="1:11">
      <c r="A870" t="s">
        <v>508</v>
      </c>
      <c r="B870">
        <v>2024</v>
      </c>
      <c r="C870">
        <v>2</v>
      </c>
      <c r="D870" t="s">
        <v>37</v>
      </c>
      <c r="E870" t="s">
        <v>49</v>
      </c>
      <c r="F870" t="s">
        <v>12</v>
      </c>
      <c r="G870" t="s">
        <v>13</v>
      </c>
      <c r="H870" t="s">
        <v>34</v>
      </c>
      <c r="I870" s="2">
        <v>660161</v>
      </c>
      <c r="J870" s="2">
        <v>672129</v>
      </c>
      <c r="K870" t="s">
        <v>35</v>
      </c>
    </row>
    <row r="871" spans="1:11">
      <c r="A871" t="s">
        <v>86</v>
      </c>
      <c r="B871">
        <v>2025</v>
      </c>
      <c r="C871">
        <v>6</v>
      </c>
      <c r="D871" t="s">
        <v>37</v>
      </c>
      <c r="E871" t="s">
        <v>33</v>
      </c>
      <c r="F871" t="s">
        <v>12</v>
      </c>
      <c r="G871" t="s">
        <v>13</v>
      </c>
      <c r="H871" t="s">
        <v>34</v>
      </c>
      <c r="I871" s="2">
        <v>646809</v>
      </c>
      <c r="J871" s="2">
        <v>692730</v>
      </c>
      <c r="K871" t="s">
        <v>35</v>
      </c>
    </row>
    <row r="872" spans="1:11">
      <c r="A872" t="s">
        <v>120</v>
      </c>
      <c r="B872">
        <v>2024</v>
      </c>
      <c r="C872">
        <v>7</v>
      </c>
      <c r="D872" t="s">
        <v>37</v>
      </c>
      <c r="E872" t="s">
        <v>54</v>
      </c>
      <c r="F872" t="s">
        <v>7</v>
      </c>
      <c r="G872" t="s">
        <v>8</v>
      </c>
      <c r="H872" t="s">
        <v>34</v>
      </c>
      <c r="I872" s="2">
        <v>387478</v>
      </c>
      <c r="J872" s="2">
        <v>430657</v>
      </c>
      <c r="K872" t="s">
        <v>35</v>
      </c>
    </row>
    <row r="873" spans="1:11">
      <c r="A873" t="s">
        <v>81</v>
      </c>
      <c r="B873">
        <v>2024</v>
      </c>
      <c r="C873">
        <v>4</v>
      </c>
      <c r="D873" t="s">
        <v>44</v>
      </c>
      <c r="E873" t="s">
        <v>54</v>
      </c>
      <c r="F873" t="s">
        <v>2</v>
      </c>
      <c r="G873" t="s">
        <v>6</v>
      </c>
      <c r="H873" t="s">
        <v>34</v>
      </c>
      <c r="I873" s="2">
        <v>2950222</v>
      </c>
      <c r="J873" s="2">
        <v>2605423</v>
      </c>
      <c r="K873" t="s">
        <v>35</v>
      </c>
    </row>
    <row r="874" spans="1:11">
      <c r="A874" t="s">
        <v>84</v>
      </c>
      <c r="B874">
        <v>2024</v>
      </c>
      <c r="C874">
        <v>5</v>
      </c>
      <c r="D874" t="s">
        <v>44</v>
      </c>
      <c r="E874" t="s">
        <v>38</v>
      </c>
      <c r="F874" t="s">
        <v>17</v>
      </c>
      <c r="G874" t="s">
        <v>19</v>
      </c>
      <c r="H874" t="s">
        <v>34</v>
      </c>
      <c r="I874" s="2">
        <v>764261</v>
      </c>
      <c r="J874" s="2">
        <v>768946</v>
      </c>
      <c r="K874" t="s">
        <v>35</v>
      </c>
    </row>
    <row r="875" spans="1:11">
      <c r="A875" t="s">
        <v>131</v>
      </c>
      <c r="B875">
        <v>2025</v>
      </c>
      <c r="C875">
        <v>5</v>
      </c>
      <c r="D875" t="s">
        <v>37</v>
      </c>
      <c r="E875" t="s">
        <v>33</v>
      </c>
      <c r="F875" t="s">
        <v>12</v>
      </c>
      <c r="G875" t="s">
        <v>16</v>
      </c>
      <c r="H875" t="s">
        <v>34</v>
      </c>
      <c r="I875" s="2">
        <v>637031</v>
      </c>
      <c r="J875" s="2">
        <v>751752</v>
      </c>
      <c r="K875" t="s">
        <v>35</v>
      </c>
    </row>
    <row r="876" spans="1:11">
      <c r="A876" t="s">
        <v>509</v>
      </c>
      <c r="B876">
        <v>2025</v>
      </c>
      <c r="C876">
        <v>7</v>
      </c>
      <c r="D876" t="s">
        <v>32</v>
      </c>
      <c r="E876" t="s">
        <v>42</v>
      </c>
      <c r="F876" t="s">
        <v>17</v>
      </c>
      <c r="G876" t="s">
        <v>18</v>
      </c>
      <c r="H876" t="s">
        <v>34</v>
      </c>
      <c r="I876" s="2">
        <v>432482</v>
      </c>
      <c r="J876" s="2">
        <v>485051</v>
      </c>
      <c r="K876" t="s">
        <v>35</v>
      </c>
    </row>
    <row r="877" spans="1:11">
      <c r="A877" t="s">
        <v>318</v>
      </c>
      <c r="B877">
        <v>2025</v>
      </c>
      <c r="C877">
        <v>8</v>
      </c>
      <c r="D877" t="s">
        <v>44</v>
      </c>
      <c r="E877" t="s">
        <v>33</v>
      </c>
      <c r="F877" t="s">
        <v>12</v>
      </c>
      <c r="G877" t="s">
        <v>16</v>
      </c>
      <c r="H877" t="s">
        <v>34</v>
      </c>
      <c r="I877" s="2">
        <v>264043</v>
      </c>
      <c r="J877" s="2">
        <v>273518</v>
      </c>
      <c r="K877" t="s">
        <v>35</v>
      </c>
    </row>
    <row r="878" spans="1:11">
      <c r="A878" t="s">
        <v>296</v>
      </c>
      <c r="B878">
        <v>2024</v>
      </c>
      <c r="C878">
        <v>4</v>
      </c>
      <c r="D878" t="s">
        <v>32</v>
      </c>
      <c r="E878" t="s">
        <v>38</v>
      </c>
      <c r="F878" t="s">
        <v>2</v>
      </c>
      <c r="G878" t="s">
        <v>4</v>
      </c>
      <c r="H878" t="s">
        <v>34</v>
      </c>
      <c r="I878" s="2">
        <v>1287437</v>
      </c>
      <c r="J878" s="2">
        <v>1500984</v>
      </c>
      <c r="K878" t="s">
        <v>35</v>
      </c>
    </row>
    <row r="879" spans="1:11">
      <c r="A879" t="s">
        <v>510</v>
      </c>
      <c r="B879">
        <v>2024</v>
      </c>
      <c r="C879">
        <v>1</v>
      </c>
      <c r="D879" t="s">
        <v>61</v>
      </c>
      <c r="E879" t="s">
        <v>38</v>
      </c>
      <c r="F879" t="s">
        <v>17</v>
      </c>
      <c r="G879" t="s">
        <v>21</v>
      </c>
      <c r="H879" t="s">
        <v>34</v>
      </c>
      <c r="I879" s="2">
        <v>633893</v>
      </c>
      <c r="J879" s="2">
        <v>736469</v>
      </c>
      <c r="K879" t="s">
        <v>35</v>
      </c>
    </row>
    <row r="880" spans="1:11">
      <c r="A880" t="s">
        <v>479</v>
      </c>
      <c r="B880">
        <v>2025</v>
      </c>
      <c r="C880">
        <v>3</v>
      </c>
      <c r="D880" t="s">
        <v>37</v>
      </c>
      <c r="E880" t="s">
        <v>49</v>
      </c>
      <c r="F880" t="s">
        <v>12</v>
      </c>
      <c r="G880" t="s">
        <v>15</v>
      </c>
      <c r="H880" t="s">
        <v>34</v>
      </c>
      <c r="I880" s="2">
        <v>346827</v>
      </c>
      <c r="J880" s="2">
        <v>345099</v>
      </c>
      <c r="K880" t="s">
        <v>35</v>
      </c>
    </row>
    <row r="881" spans="1:11">
      <c r="A881" t="s">
        <v>251</v>
      </c>
      <c r="B881">
        <v>2025</v>
      </c>
      <c r="C881">
        <v>4</v>
      </c>
      <c r="D881" t="s">
        <v>32</v>
      </c>
      <c r="E881" t="s">
        <v>49</v>
      </c>
      <c r="F881" t="s">
        <v>7</v>
      </c>
      <c r="G881" t="s">
        <v>11</v>
      </c>
      <c r="H881" t="s">
        <v>34</v>
      </c>
      <c r="I881" s="2">
        <v>516917</v>
      </c>
      <c r="J881" s="2">
        <v>641868</v>
      </c>
      <c r="K881" t="s">
        <v>35</v>
      </c>
    </row>
    <row r="882" spans="1:11">
      <c r="A882" t="s">
        <v>480</v>
      </c>
      <c r="B882">
        <v>2024</v>
      </c>
      <c r="C882">
        <v>9</v>
      </c>
      <c r="D882" t="s">
        <v>44</v>
      </c>
      <c r="E882" t="s">
        <v>33</v>
      </c>
      <c r="F882" t="s">
        <v>12</v>
      </c>
      <c r="G882" t="s">
        <v>16</v>
      </c>
      <c r="H882" t="s">
        <v>34</v>
      </c>
      <c r="I882" s="2">
        <v>690012</v>
      </c>
      <c r="J882" s="2">
        <v>648230</v>
      </c>
      <c r="K882" t="s">
        <v>35</v>
      </c>
    </row>
    <row r="883" spans="1:11">
      <c r="A883" t="s">
        <v>418</v>
      </c>
      <c r="B883">
        <v>2025</v>
      </c>
      <c r="C883">
        <v>5</v>
      </c>
      <c r="D883" t="s">
        <v>44</v>
      </c>
      <c r="E883" t="s">
        <v>49</v>
      </c>
      <c r="F883" t="s">
        <v>12</v>
      </c>
      <c r="G883" t="s">
        <v>16</v>
      </c>
      <c r="H883" t="s">
        <v>34</v>
      </c>
      <c r="I883" s="2">
        <v>615384</v>
      </c>
      <c r="J883" s="2">
        <v>716807</v>
      </c>
      <c r="K883" t="s">
        <v>35</v>
      </c>
    </row>
    <row r="884" spans="1:11">
      <c r="A884" t="s">
        <v>494</v>
      </c>
      <c r="B884">
        <v>2024</v>
      </c>
      <c r="C884">
        <v>10</v>
      </c>
      <c r="D884" t="s">
        <v>32</v>
      </c>
      <c r="E884" t="s">
        <v>40</v>
      </c>
      <c r="F884" t="s">
        <v>2</v>
      </c>
      <c r="G884" t="s">
        <v>3</v>
      </c>
      <c r="H884" t="s">
        <v>34</v>
      </c>
      <c r="I884" s="2">
        <v>1761525</v>
      </c>
      <c r="J884" s="2">
        <v>1861752</v>
      </c>
      <c r="K884" t="s">
        <v>35</v>
      </c>
    </row>
    <row r="885" spans="1:11">
      <c r="A885" t="s">
        <v>511</v>
      </c>
      <c r="B885">
        <v>2024</v>
      </c>
      <c r="C885">
        <v>2</v>
      </c>
      <c r="D885" t="s">
        <v>61</v>
      </c>
      <c r="E885" t="s">
        <v>47</v>
      </c>
      <c r="F885" t="s">
        <v>7</v>
      </c>
      <c r="G885" t="s">
        <v>10</v>
      </c>
      <c r="H885" t="s">
        <v>34</v>
      </c>
      <c r="I885" s="2">
        <v>766156</v>
      </c>
      <c r="J885" s="2">
        <v>907170</v>
      </c>
      <c r="K885" t="s">
        <v>35</v>
      </c>
    </row>
    <row r="886" spans="1:11">
      <c r="A886" t="s">
        <v>426</v>
      </c>
      <c r="B886">
        <v>2024</v>
      </c>
      <c r="C886">
        <v>4</v>
      </c>
      <c r="D886" t="s">
        <v>37</v>
      </c>
      <c r="E886" t="s">
        <v>57</v>
      </c>
      <c r="F886" t="s">
        <v>2</v>
      </c>
      <c r="G886" t="s">
        <v>6</v>
      </c>
      <c r="H886" t="s">
        <v>34</v>
      </c>
      <c r="I886" s="2">
        <v>2197932</v>
      </c>
      <c r="J886" s="2">
        <v>2667826</v>
      </c>
      <c r="K886" t="s">
        <v>35</v>
      </c>
    </row>
    <row r="887" spans="1:11">
      <c r="A887" t="s">
        <v>93</v>
      </c>
      <c r="B887">
        <v>2025</v>
      </c>
      <c r="C887">
        <v>6</v>
      </c>
      <c r="D887" t="s">
        <v>32</v>
      </c>
      <c r="E887" t="s">
        <v>33</v>
      </c>
      <c r="F887" t="s">
        <v>7</v>
      </c>
      <c r="G887" t="s">
        <v>8</v>
      </c>
      <c r="H887" t="s">
        <v>34</v>
      </c>
      <c r="I887" s="2">
        <v>438703</v>
      </c>
      <c r="J887" s="2">
        <v>379548</v>
      </c>
      <c r="K887" t="s">
        <v>35</v>
      </c>
    </row>
    <row r="888" spans="1:11">
      <c r="A888" t="s">
        <v>251</v>
      </c>
      <c r="B888">
        <v>2025</v>
      </c>
      <c r="C888">
        <v>4</v>
      </c>
      <c r="D888" t="s">
        <v>37</v>
      </c>
      <c r="E888" t="s">
        <v>42</v>
      </c>
      <c r="F888" t="s">
        <v>2</v>
      </c>
      <c r="G888" t="s">
        <v>6</v>
      </c>
      <c r="H888" t="s">
        <v>34</v>
      </c>
      <c r="I888" s="2">
        <v>2007177</v>
      </c>
      <c r="J888" s="2">
        <v>1841296</v>
      </c>
      <c r="K888" t="s">
        <v>35</v>
      </c>
    </row>
    <row r="889" spans="1:11">
      <c r="A889" t="s">
        <v>181</v>
      </c>
      <c r="B889">
        <v>2024</v>
      </c>
      <c r="C889">
        <v>6</v>
      </c>
      <c r="D889" t="s">
        <v>37</v>
      </c>
      <c r="E889" t="s">
        <v>47</v>
      </c>
      <c r="F889" t="s">
        <v>12</v>
      </c>
      <c r="G889" t="s">
        <v>13</v>
      </c>
      <c r="H889" t="s">
        <v>34</v>
      </c>
      <c r="I889" s="2">
        <v>327068</v>
      </c>
      <c r="J889" s="2">
        <v>369157</v>
      </c>
      <c r="K889" t="s">
        <v>35</v>
      </c>
    </row>
    <row r="890" spans="1:11">
      <c r="A890" t="s">
        <v>512</v>
      </c>
      <c r="B890">
        <v>2024</v>
      </c>
      <c r="C890">
        <v>2</v>
      </c>
      <c r="D890" t="s">
        <v>32</v>
      </c>
      <c r="E890" t="s">
        <v>40</v>
      </c>
      <c r="F890" t="s">
        <v>12</v>
      </c>
      <c r="G890" t="s">
        <v>13</v>
      </c>
      <c r="H890" t="s">
        <v>34</v>
      </c>
      <c r="I890" s="2">
        <v>624908</v>
      </c>
      <c r="J890" s="2">
        <v>552276</v>
      </c>
      <c r="K890" t="s">
        <v>35</v>
      </c>
    </row>
    <row r="891" spans="1:11">
      <c r="A891" t="s">
        <v>491</v>
      </c>
      <c r="B891">
        <v>2025</v>
      </c>
      <c r="C891">
        <v>4</v>
      </c>
      <c r="D891" t="s">
        <v>32</v>
      </c>
      <c r="E891" t="s">
        <v>47</v>
      </c>
      <c r="F891" t="s">
        <v>17</v>
      </c>
      <c r="G891" t="s">
        <v>18</v>
      </c>
      <c r="H891" t="s">
        <v>34</v>
      </c>
      <c r="I891" s="2">
        <v>758940</v>
      </c>
      <c r="J891" s="2">
        <v>795220</v>
      </c>
      <c r="K891" t="s">
        <v>35</v>
      </c>
    </row>
    <row r="892" spans="1:11">
      <c r="A892" t="s">
        <v>129</v>
      </c>
      <c r="B892">
        <v>2024</v>
      </c>
      <c r="C892">
        <v>3</v>
      </c>
      <c r="D892" t="s">
        <v>32</v>
      </c>
      <c r="E892" t="s">
        <v>54</v>
      </c>
      <c r="F892" t="s">
        <v>7</v>
      </c>
      <c r="G892" t="s">
        <v>9</v>
      </c>
      <c r="H892" t="s">
        <v>34</v>
      </c>
      <c r="I892" s="2">
        <v>429384</v>
      </c>
      <c r="J892" s="2">
        <v>422343</v>
      </c>
      <c r="K892" t="s">
        <v>35</v>
      </c>
    </row>
    <row r="893" spans="1:11">
      <c r="A893" t="s">
        <v>122</v>
      </c>
      <c r="B893">
        <v>2024</v>
      </c>
      <c r="C893">
        <v>1</v>
      </c>
      <c r="D893" t="s">
        <v>61</v>
      </c>
      <c r="E893" t="s">
        <v>38</v>
      </c>
      <c r="F893" t="s">
        <v>12</v>
      </c>
      <c r="G893" t="s">
        <v>15</v>
      </c>
      <c r="H893" t="s">
        <v>34</v>
      </c>
      <c r="I893" s="2">
        <v>550153</v>
      </c>
      <c r="J893" s="2">
        <v>545139</v>
      </c>
      <c r="K893" t="s">
        <v>35</v>
      </c>
    </row>
    <row r="894" spans="1:11">
      <c r="A894" t="s">
        <v>85</v>
      </c>
      <c r="B894">
        <v>2024</v>
      </c>
      <c r="C894">
        <v>9</v>
      </c>
      <c r="D894" t="s">
        <v>44</v>
      </c>
      <c r="E894" t="s">
        <v>42</v>
      </c>
      <c r="F894" t="s">
        <v>7</v>
      </c>
      <c r="G894" t="s">
        <v>9</v>
      </c>
      <c r="H894" t="s">
        <v>34</v>
      </c>
      <c r="I894" s="2">
        <v>1088522</v>
      </c>
      <c r="J894" s="2">
        <v>1200344</v>
      </c>
      <c r="K894" t="s">
        <v>35</v>
      </c>
    </row>
    <row r="895" spans="1:11">
      <c r="A895" t="s">
        <v>513</v>
      </c>
      <c r="B895">
        <v>2025</v>
      </c>
      <c r="C895">
        <v>7</v>
      </c>
      <c r="D895" t="s">
        <v>61</v>
      </c>
      <c r="E895" t="s">
        <v>38</v>
      </c>
      <c r="F895" t="s">
        <v>12</v>
      </c>
      <c r="G895" t="s">
        <v>13</v>
      </c>
      <c r="H895" t="s">
        <v>34</v>
      </c>
      <c r="I895" s="2">
        <v>750003</v>
      </c>
      <c r="J895" s="2">
        <v>935984</v>
      </c>
      <c r="K895" t="s">
        <v>35</v>
      </c>
    </row>
    <row r="896" spans="1:11">
      <c r="A896" t="s">
        <v>201</v>
      </c>
      <c r="B896">
        <v>2024</v>
      </c>
      <c r="C896">
        <v>6</v>
      </c>
      <c r="D896" t="s">
        <v>61</v>
      </c>
      <c r="E896" t="s">
        <v>42</v>
      </c>
      <c r="F896" t="s">
        <v>17</v>
      </c>
      <c r="G896" t="s">
        <v>19</v>
      </c>
      <c r="H896" t="s">
        <v>34</v>
      </c>
      <c r="I896" s="2">
        <v>1162464</v>
      </c>
      <c r="J896" s="2">
        <v>1335591</v>
      </c>
      <c r="K896" t="s">
        <v>35</v>
      </c>
    </row>
    <row r="897" spans="1:11">
      <c r="A897" t="s">
        <v>514</v>
      </c>
      <c r="B897">
        <v>2024</v>
      </c>
      <c r="C897">
        <v>1</v>
      </c>
      <c r="D897" t="s">
        <v>61</v>
      </c>
      <c r="E897" t="s">
        <v>42</v>
      </c>
      <c r="F897" t="s">
        <v>2</v>
      </c>
      <c r="G897" t="s">
        <v>3</v>
      </c>
      <c r="H897" t="s">
        <v>34</v>
      </c>
      <c r="I897" s="2">
        <v>2976686</v>
      </c>
      <c r="J897" s="2">
        <v>3613440</v>
      </c>
      <c r="K897" t="s">
        <v>35</v>
      </c>
    </row>
    <row r="898" spans="1:11">
      <c r="A898" t="s">
        <v>417</v>
      </c>
      <c r="B898">
        <v>2025</v>
      </c>
      <c r="C898">
        <v>4</v>
      </c>
      <c r="D898" t="s">
        <v>37</v>
      </c>
      <c r="E898" t="s">
        <v>54</v>
      </c>
      <c r="F898" t="s">
        <v>17</v>
      </c>
      <c r="G898" t="s">
        <v>19</v>
      </c>
      <c r="H898" t="s">
        <v>34</v>
      </c>
      <c r="I898" s="2">
        <v>1237040</v>
      </c>
      <c r="J898" s="2">
        <v>1487881</v>
      </c>
      <c r="K898" t="s">
        <v>35</v>
      </c>
    </row>
    <row r="899" spans="1:11">
      <c r="A899" t="s">
        <v>454</v>
      </c>
      <c r="B899">
        <v>2024</v>
      </c>
      <c r="C899">
        <v>3</v>
      </c>
      <c r="D899" t="s">
        <v>61</v>
      </c>
      <c r="E899" t="s">
        <v>40</v>
      </c>
      <c r="F899" t="s">
        <v>2</v>
      </c>
      <c r="G899" t="s">
        <v>4</v>
      </c>
      <c r="H899" t="s">
        <v>34</v>
      </c>
      <c r="I899" s="2">
        <v>2853097</v>
      </c>
      <c r="J899" s="2">
        <v>3263855</v>
      </c>
      <c r="K899" t="s">
        <v>35</v>
      </c>
    </row>
    <row r="900" spans="1:11">
      <c r="A900" t="s">
        <v>515</v>
      </c>
      <c r="B900">
        <v>2025</v>
      </c>
      <c r="C900">
        <v>2</v>
      </c>
      <c r="D900" t="s">
        <v>44</v>
      </c>
      <c r="E900" t="s">
        <v>40</v>
      </c>
      <c r="F900" t="s">
        <v>12</v>
      </c>
      <c r="G900" t="s">
        <v>16</v>
      </c>
      <c r="H900" t="s">
        <v>34</v>
      </c>
      <c r="I900" s="2">
        <v>539237</v>
      </c>
      <c r="J900" s="2">
        <v>568370</v>
      </c>
      <c r="K900" t="s">
        <v>35</v>
      </c>
    </row>
    <row r="901" spans="1:11">
      <c r="A901" t="s">
        <v>498</v>
      </c>
      <c r="B901">
        <v>2025</v>
      </c>
      <c r="C901">
        <v>8</v>
      </c>
      <c r="D901" t="s">
        <v>32</v>
      </c>
      <c r="E901" t="s">
        <v>57</v>
      </c>
      <c r="F901" t="s">
        <v>17</v>
      </c>
      <c r="G901" t="s">
        <v>20</v>
      </c>
      <c r="H901" t="s">
        <v>34</v>
      </c>
      <c r="I901" s="2">
        <v>1380359</v>
      </c>
      <c r="J901" s="2">
        <v>1207107</v>
      </c>
      <c r="K901" t="s">
        <v>35</v>
      </c>
    </row>
    <row r="902" spans="1:11">
      <c r="A902" t="s">
        <v>398</v>
      </c>
      <c r="B902">
        <v>2024</v>
      </c>
      <c r="C902">
        <v>10</v>
      </c>
      <c r="D902" t="s">
        <v>61</v>
      </c>
      <c r="E902" t="s">
        <v>49</v>
      </c>
      <c r="F902" t="s">
        <v>7</v>
      </c>
      <c r="G902" t="s">
        <v>8</v>
      </c>
      <c r="H902" t="s">
        <v>34</v>
      </c>
      <c r="I902" s="2">
        <v>925469</v>
      </c>
      <c r="J902" s="2">
        <v>881832</v>
      </c>
      <c r="K902" t="s">
        <v>35</v>
      </c>
    </row>
    <row r="903" spans="1:11">
      <c r="A903" t="s">
        <v>220</v>
      </c>
      <c r="B903">
        <v>2025</v>
      </c>
      <c r="C903">
        <v>3</v>
      </c>
      <c r="D903" t="s">
        <v>61</v>
      </c>
      <c r="E903" t="s">
        <v>49</v>
      </c>
      <c r="F903" t="s">
        <v>12</v>
      </c>
      <c r="G903" t="s">
        <v>13</v>
      </c>
      <c r="H903" t="s">
        <v>34</v>
      </c>
      <c r="I903" s="2">
        <v>254992</v>
      </c>
      <c r="J903" s="2">
        <v>258906</v>
      </c>
      <c r="K903" t="s">
        <v>35</v>
      </c>
    </row>
    <row r="904" spans="1:11">
      <c r="A904" t="s">
        <v>478</v>
      </c>
      <c r="B904">
        <v>2024</v>
      </c>
      <c r="C904">
        <v>3</v>
      </c>
      <c r="D904" t="s">
        <v>32</v>
      </c>
      <c r="E904" t="s">
        <v>40</v>
      </c>
      <c r="F904" t="s">
        <v>12</v>
      </c>
      <c r="G904" t="s">
        <v>13</v>
      </c>
      <c r="H904" t="s">
        <v>34</v>
      </c>
      <c r="I904" s="2">
        <v>859099</v>
      </c>
      <c r="J904" s="2">
        <v>967567</v>
      </c>
      <c r="K904" t="s">
        <v>35</v>
      </c>
    </row>
    <row r="905" spans="1:11">
      <c r="A905" t="s">
        <v>516</v>
      </c>
      <c r="B905">
        <v>2024</v>
      </c>
      <c r="C905">
        <v>12</v>
      </c>
      <c r="D905" t="s">
        <v>32</v>
      </c>
      <c r="E905" t="s">
        <v>54</v>
      </c>
      <c r="F905" t="s">
        <v>12</v>
      </c>
      <c r="G905" t="s">
        <v>16</v>
      </c>
      <c r="H905" t="s">
        <v>34</v>
      </c>
      <c r="I905" s="2">
        <v>398619</v>
      </c>
      <c r="J905" s="2">
        <v>484822</v>
      </c>
      <c r="K905" t="s">
        <v>35</v>
      </c>
    </row>
    <row r="906" spans="1:11">
      <c r="A906" t="s">
        <v>123</v>
      </c>
      <c r="B906">
        <v>2024</v>
      </c>
      <c r="C906">
        <v>3</v>
      </c>
      <c r="D906" t="s">
        <v>37</v>
      </c>
      <c r="E906" t="s">
        <v>57</v>
      </c>
      <c r="F906" t="s">
        <v>2</v>
      </c>
      <c r="G906" t="s">
        <v>6</v>
      </c>
      <c r="H906" t="s">
        <v>34</v>
      </c>
      <c r="I906" s="2">
        <v>1461480</v>
      </c>
      <c r="J906" s="2">
        <v>1680286</v>
      </c>
      <c r="K906" t="s">
        <v>35</v>
      </c>
    </row>
    <row r="907" spans="1:11">
      <c r="A907" t="s">
        <v>104</v>
      </c>
      <c r="B907">
        <v>2024</v>
      </c>
      <c r="C907">
        <v>11</v>
      </c>
      <c r="D907" t="s">
        <v>37</v>
      </c>
      <c r="E907" t="s">
        <v>33</v>
      </c>
      <c r="F907" t="s">
        <v>12</v>
      </c>
      <c r="G907" t="s">
        <v>15</v>
      </c>
      <c r="H907" t="s">
        <v>34</v>
      </c>
      <c r="I907" s="2">
        <v>795775</v>
      </c>
      <c r="J907" s="2">
        <v>985799</v>
      </c>
      <c r="K907" t="s">
        <v>35</v>
      </c>
    </row>
    <row r="908" spans="1:11">
      <c r="A908" t="s">
        <v>408</v>
      </c>
      <c r="B908">
        <v>2024</v>
      </c>
      <c r="C908">
        <v>5</v>
      </c>
      <c r="D908" t="s">
        <v>32</v>
      </c>
      <c r="E908" t="s">
        <v>38</v>
      </c>
      <c r="F908" t="s">
        <v>12</v>
      </c>
      <c r="G908" t="s">
        <v>15</v>
      </c>
      <c r="H908" t="s">
        <v>34</v>
      </c>
      <c r="I908" s="2">
        <v>315617</v>
      </c>
      <c r="J908" s="2">
        <v>328669</v>
      </c>
      <c r="K908" t="s">
        <v>35</v>
      </c>
    </row>
    <row r="909" spans="1:11">
      <c r="A909" t="s">
        <v>468</v>
      </c>
      <c r="B909">
        <v>2024</v>
      </c>
      <c r="C909">
        <v>10</v>
      </c>
      <c r="D909" t="s">
        <v>44</v>
      </c>
      <c r="E909" t="s">
        <v>47</v>
      </c>
      <c r="F909" t="s">
        <v>17</v>
      </c>
      <c r="G909" t="s">
        <v>19</v>
      </c>
      <c r="H909" t="s">
        <v>34</v>
      </c>
      <c r="I909" s="2">
        <v>976376</v>
      </c>
      <c r="J909" s="2">
        <v>1181075</v>
      </c>
      <c r="K909" t="s">
        <v>35</v>
      </c>
    </row>
    <row r="910" spans="1:11">
      <c r="A910" t="s">
        <v>81</v>
      </c>
      <c r="B910">
        <v>2024</v>
      </c>
      <c r="C910">
        <v>4</v>
      </c>
      <c r="D910" t="s">
        <v>37</v>
      </c>
      <c r="E910" t="s">
        <v>40</v>
      </c>
      <c r="F910" t="s">
        <v>7</v>
      </c>
      <c r="G910" t="s">
        <v>10</v>
      </c>
      <c r="H910" t="s">
        <v>34</v>
      </c>
      <c r="I910" s="2">
        <v>861775</v>
      </c>
      <c r="J910" s="2">
        <v>837195</v>
      </c>
      <c r="K910" t="s">
        <v>35</v>
      </c>
    </row>
    <row r="911" spans="1:11">
      <c r="A911" t="s">
        <v>143</v>
      </c>
      <c r="B911">
        <v>2024</v>
      </c>
      <c r="C911">
        <v>3</v>
      </c>
      <c r="D911" t="s">
        <v>32</v>
      </c>
      <c r="E911" t="s">
        <v>40</v>
      </c>
      <c r="F911" t="s">
        <v>2</v>
      </c>
      <c r="G911" t="s">
        <v>5</v>
      </c>
      <c r="H911" t="s">
        <v>34</v>
      </c>
      <c r="I911" s="2">
        <v>2883576</v>
      </c>
      <c r="J911" s="2">
        <v>3037641</v>
      </c>
      <c r="K911" t="s">
        <v>35</v>
      </c>
    </row>
    <row r="912" spans="1:11">
      <c r="A912" t="s">
        <v>149</v>
      </c>
      <c r="B912">
        <v>2024</v>
      </c>
      <c r="C912">
        <v>4</v>
      </c>
      <c r="D912" t="s">
        <v>32</v>
      </c>
      <c r="E912" t="s">
        <v>38</v>
      </c>
      <c r="F912" t="s">
        <v>2</v>
      </c>
      <c r="G912" t="s">
        <v>3</v>
      </c>
      <c r="H912" t="s">
        <v>34</v>
      </c>
      <c r="I912" s="2">
        <v>2965691</v>
      </c>
      <c r="J912" s="2">
        <v>2651686</v>
      </c>
      <c r="K912" t="s">
        <v>35</v>
      </c>
    </row>
    <row r="913" spans="1:11">
      <c r="A913" t="s">
        <v>58</v>
      </c>
      <c r="B913">
        <v>2025</v>
      </c>
      <c r="C913">
        <v>2</v>
      </c>
      <c r="D913" t="s">
        <v>37</v>
      </c>
      <c r="E913" t="s">
        <v>49</v>
      </c>
      <c r="F913" t="s">
        <v>2</v>
      </c>
      <c r="G913" t="s">
        <v>3</v>
      </c>
      <c r="H913" t="s">
        <v>34</v>
      </c>
      <c r="I913" s="2">
        <v>2428836</v>
      </c>
      <c r="J913" s="2">
        <v>2632853</v>
      </c>
      <c r="K913" t="s">
        <v>35</v>
      </c>
    </row>
    <row r="914" spans="1:11">
      <c r="A914" t="s">
        <v>262</v>
      </c>
      <c r="B914">
        <v>2025</v>
      </c>
      <c r="C914">
        <v>3</v>
      </c>
      <c r="D914" t="s">
        <v>32</v>
      </c>
      <c r="E914" t="s">
        <v>42</v>
      </c>
      <c r="F914" t="s">
        <v>17</v>
      </c>
      <c r="G914" t="s">
        <v>19</v>
      </c>
      <c r="H914" t="s">
        <v>34</v>
      </c>
      <c r="I914" s="2">
        <v>1210508</v>
      </c>
      <c r="J914" s="2">
        <v>1450813</v>
      </c>
      <c r="K914" t="s">
        <v>35</v>
      </c>
    </row>
    <row r="915" spans="1:11">
      <c r="A915" t="s">
        <v>306</v>
      </c>
      <c r="B915">
        <v>2024</v>
      </c>
      <c r="C915">
        <v>6</v>
      </c>
      <c r="D915" t="s">
        <v>37</v>
      </c>
      <c r="E915" t="s">
        <v>47</v>
      </c>
      <c r="F915" t="s">
        <v>7</v>
      </c>
      <c r="G915" t="s">
        <v>11</v>
      </c>
      <c r="H915" t="s">
        <v>34</v>
      </c>
      <c r="I915" s="2">
        <v>709449</v>
      </c>
      <c r="J915" s="2">
        <v>831574</v>
      </c>
      <c r="K915" t="s">
        <v>35</v>
      </c>
    </row>
    <row r="916" spans="1:11">
      <c r="A916" t="s">
        <v>517</v>
      </c>
      <c r="B916">
        <v>2025</v>
      </c>
      <c r="C916">
        <v>4</v>
      </c>
      <c r="D916" t="s">
        <v>37</v>
      </c>
      <c r="E916" t="s">
        <v>33</v>
      </c>
      <c r="F916" t="s">
        <v>7</v>
      </c>
      <c r="G916" t="s">
        <v>9</v>
      </c>
      <c r="H916" t="s">
        <v>34</v>
      </c>
      <c r="I916" s="2">
        <v>782384</v>
      </c>
      <c r="J916" s="2">
        <v>940786</v>
      </c>
      <c r="K916" t="s">
        <v>35</v>
      </c>
    </row>
    <row r="917" spans="1:11">
      <c r="A917" t="s">
        <v>518</v>
      </c>
      <c r="B917">
        <v>2025</v>
      </c>
      <c r="C917">
        <v>6</v>
      </c>
      <c r="D917" t="s">
        <v>37</v>
      </c>
      <c r="E917" t="s">
        <v>57</v>
      </c>
      <c r="F917" t="s">
        <v>17</v>
      </c>
      <c r="G917" t="s">
        <v>18</v>
      </c>
      <c r="H917" t="s">
        <v>34</v>
      </c>
      <c r="I917" s="2">
        <v>1000427</v>
      </c>
      <c r="J917" s="2">
        <v>992084</v>
      </c>
      <c r="K917" t="s">
        <v>35</v>
      </c>
    </row>
    <row r="918" spans="1:11">
      <c r="A918" t="s">
        <v>388</v>
      </c>
      <c r="B918">
        <v>2025</v>
      </c>
      <c r="C918">
        <v>5</v>
      </c>
      <c r="D918" t="s">
        <v>61</v>
      </c>
      <c r="E918" t="s">
        <v>49</v>
      </c>
      <c r="F918" t="s">
        <v>7</v>
      </c>
      <c r="G918" t="s">
        <v>10</v>
      </c>
      <c r="H918" t="s">
        <v>34</v>
      </c>
      <c r="I918" s="2">
        <v>861176</v>
      </c>
      <c r="J918" s="2">
        <v>786982</v>
      </c>
      <c r="K918" t="s">
        <v>35</v>
      </c>
    </row>
    <row r="919" spans="1:11">
      <c r="A919" t="s">
        <v>71</v>
      </c>
      <c r="B919">
        <v>2024</v>
      </c>
      <c r="C919">
        <v>10</v>
      </c>
      <c r="D919" t="s">
        <v>44</v>
      </c>
      <c r="E919" t="s">
        <v>38</v>
      </c>
      <c r="F919" t="s">
        <v>12</v>
      </c>
      <c r="G919" t="s">
        <v>14</v>
      </c>
      <c r="H919" t="s">
        <v>34</v>
      </c>
      <c r="I919" s="2">
        <v>685711</v>
      </c>
      <c r="J919" s="2">
        <v>678925</v>
      </c>
      <c r="K919" t="s">
        <v>35</v>
      </c>
    </row>
    <row r="920" spans="1:11">
      <c r="A920" t="s">
        <v>519</v>
      </c>
      <c r="B920">
        <v>2025</v>
      </c>
      <c r="C920">
        <v>4</v>
      </c>
      <c r="D920" t="s">
        <v>44</v>
      </c>
      <c r="E920" t="s">
        <v>33</v>
      </c>
      <c r="F920" t="s">
        <v>12</v>
      </c>
      <c r="G920" t="s">
        <v>14</v>
      </c>
      <c r="H920" t="s">
        <v>34</v>
      </c>
      <c r="I920" s="2">
        <v>257242</v>
      </c>
      <c r="J920" s="2">
        <v>239299</v>
      </c>
      <c r="K920" t="s">
        <v>35</v>
      </c>
    </row>
    <row r="921" spans="1:11">
      <c r="A921" t="s">
        <v>516</v>
      </c>
      <c r="B921">
        <v>2024</v>
      </c>
      <c r="C921">
        <v>12</v>
      </c>
      <c r="D921" t="s">
        <v>32</v>
      </c>
      <c r="E921" t="s">
        <v>49</v>
      </c>
      <c r="F921" t="s">
        <v>17</v>
      </c>
      <c r="G921" t="s">
        <v>19</v>
      </c>
      <c r="H921" t="s">
        <v>34</v>
      </c>
      <c r="I921" s="2">
        <v>1227489</v>
      </c>
      <c r="J921" s="2">
        <v>1380126</v>
      </c>
      <c r="K921" t="s">
        <v>35</v>
      </c>
    </row>
    <row r="922" spans="1:11">
      <c r="A922" t="s">
        <v>138</v>
      </c>
      <c r="B922">
        <v>2024</v>
      </c>
      <c r="C922">
        <v>12</v>
      </c>
      <c r="D922" t="s">
        <v>61</v>
      </c>
      <c r="E922" t="s">
        <v>57</v>
      </c>
      <c r="F922" t="s">
        <v>7</v>
      </c>
      <c r="G922" t="s">
        <v>10</v>
      </c>
      <c r="H922" t="s">
        <v>34</v>
      </c>
      <c r="I922" s="2">
        <v>646283</v>
      </c>
      <c r="J922" s="2">
        <v>549770</v>
      </c>
      <c r="K922" t="s">
        <v>35</v>
      </c>
    </row>
    <row r="923" spans="1:11">
      <c r="A923" t="s">
        <v>399</v>
      </c>
      <c r="B923">
        <v>2024</v>
      </c>
      <c r="C923">
        <v>1</v>
      </c>
      <c r="D923" t="s">
        <v>32</v>
      </c>
      <c r="E923" t="s">
        <v>57</v>
      </c>
      <c r="F923" t="s">
        <v>2</v>
      </c>
      <c r="G923" t="s">
        <v>5</v>
      </c>
      <c r="H923" t="s">
        <v>34</v>
      </c>
      <c r="I923" s="2">
        <v>2675739</v>
      </c>
      <c r="J923" s="2">
        <v>3099131</v>
      </c>
      <c r="K923" t="s">
        <v>35</v>
      </c>
    </row>
    <row r="924" spans="1:11">
      <c r="A924" t="s">
        <v>520</v>
      </c>
      <c r="B924">
        <v>2024</v>
      </c>
      <c r="C924">
        <v>8</v>
      </c>
      <c r="D924" t="s">
        <v>32</v>
      </c>
      <c r="E924" t="s">
        <v>54</v>
      </c>
      <c r="F924" t="s">
        <v>7</v>
      </c>
      <c r="G924" t="s">
        <v>9</v>
      </c>
      <c r="H924" t="s">
        <v>34</v>
      </c>
      <c r="I924" s="2">
        <v>409430</v>
      </c>
      <c r="J924" s="2">
        <v>382772</v>
      </c>
      <c r="K924" t="s">
        <v>35</v>
      </c>
    </row>
    <row r="925" spans="1:11">
      <c r="A925" t="s">
        <v>521</v>
      </c>
      <c r="B925">
        <v>2024</v>
      </c>
      <c r="C925">
        <v>6</v>
      </c>
      <c r="D925" t="s">
        <v>37</v>
      </c>
      <c r="E925" t="s">
        <v>38</v>
      </c>
      <c r="F925" t="s">
        <v>12</v>
      </c>
      <c r="G925" t="s">
        <v>14</v>
      </c>
      <c r="H925" t="s">
        <v>34</v>
      </c>
      <c r="I925" s="2">
        <v>397341</v>
      </c>
      <c r="J925" s="2">
        <v>398337</v>
      </c>
      <c r="K925" t="s">
        <v>35</v>
      </c>
    </row>
    <row r="926" spans="1:11">
      <c r="A926" t="s">
        <v>522</v>
      </c>
      <c r="B926">
        <v>2024</v>
      </c>
      <c r="C926">
        <v>11</v>
      </c>
      <c r="D926" t="s">
        <v>37</v>
      </c>
      <c r="E926" t="s">
        <v>57</v>
      </c>
      <c r="F926" t="s">
        <v>12</v>
      </c>
      <c r="G926" t="s">
        <v>15</v>
      </c>
      <c r="H926" t="s">
        <v>34</v>
      </c>
      <c r="I926" s="2">
        <v>406820</v>
      </c>
      <c r="J926" s="2">
        <v>428303</v>
      </c>
      <c r="K926" t="s">
        <v>35</v>
      </c>
    </row>
    <row r="927" spans="1:11">
      <c r="A927" t="s">
        <v>523</v>
      </c>
      <c r="B927">
        <v>2024</v>
      </c>
      <c r="C927">
        <v>7</v>
      </c>
      <c r="D927" t="s">
        <v>44</v>
      </c>
      <c r="E927" t="s">
        <v>42</v>
      </c>
      <c r="F927" t="s">
        <v>7</v>
      </c>
      <c r="G927" t="s">
        <v>8</v>
      </c>
      <c r="H927" t="s">
        <v>34</v>
      </c>
      <c r="I927" s="2">
        <v>518185</v>
      </c>
      <c r="J927" s="2">
        <v>591752</v>
      </c>
      <c r="K927" t="s">
        <v>35</v>
      </c>
    </row>
    <row r="928" spans="1:11">
      <c r="A928" t="s">
        <v>103</v>
      </c>
      <c r="B928">
        <v>2024</v>
      </c>
      <c r="C928">
        <v>6</v>
      </c>
      <c r="D928" t="s">
        <v>37</v>
      </c>
      <c r="E928" t="s">
        <v>40</v>
      </c>
      <c r="F928" t="s">
        <v>12</v>
      </c>
      <c r="G928" t="s">
        <v>13</v>
      </c>
      <c r="H928" t="s">
        <v>34</v>
      </c>
      <c r="I928" s="2">
        <v>629433</v>
      </c>
      <c r="J928" s="2">
        <v>537354</v>
      </c>
      <c r="K928" t="s">
        <v>35</v>
      </c>
    </row>
    <row r="929" spans="1:11">
      <c r="A929" t="s">
        <v>524</v>
      </c>
      <c r="B929">
        <v>2025</v>
      </c>
      <c r="C929">
        <v>8</v>
      </c>
      <c r="D929" t="s">
        <v>61</v>
      </c>
      <c r="E929" t="s">
        <v>54</v>
      </c>
      <c r="F929" t="s">
        <v>17</v>
      </c>
      <c r="G929" t="s">
        <v>21</v>
      </c>
      <c r="H929" t="s">
        <v>34</v>
      </c>
      <c r="I929" s="2">
        <v>1440708</v>
      </c>
      <c r="J929" s="2">
        <v>1463114</v>
      </c>
      <c r="K929" t="s">
        <v>35</v>
      </c>
    </row>
    <row r="930" spans="1:11">
      <c r="A930" t="s">
        <v>91</v>
      </c>
      <c r="B930">
        <v>2024</v>
      </c>
      <c r="C930">
        <v>12</v>
      </c>
      <c r="D930" t="s">
        <v>44</v>
      </c>
      <c r="E930" t="s">
        <v>57</v>
      </c>
      <c r="F930" t="s">
        <v>7</v>
      </c>
      <c r="G930" t="s">
        <v>10</v>
      </c>
      <c r="H930" t="s">
        <v>34</v>
      </c>
      <c r="I930" s="2">
        <v>1163436</v>
      </c>
      <c r="J930" s="2">
        <v>1382438</v>
      </c>
      <c r="K930" t="s">
        <v>35</v>
      </c>
    </row>
    <row r="931" spans="1:11">
      <c r="A931" t="s">
        <v>525</v>
      </c>
      <c r="B931">
        <v>2024</v>
      </c>
      <c r="C931">
        <v>5</v>
      </c>
      <c r="D931" t="s">
        <v>37</v>
      </c>
      <c r="E931" t="s">
        <v>40</v>
      </c>
      <c r="F931" t="s">
        <v>2</v>
      </c>
      <c r="G931" t="s">
        <v>6</v>
      </c>
      <c r="H931" t="s">
        <v>34</v>
      </c>
      <c r="I931" s="2">
        <v>2797780</v>
      </c>
      <c r="J931" s="2">
        <v>3109060</v>
      </c>
      <c r="K931" t="s">
        <v>35</v>
      </c>
    </row>
    <row r="932" spans="1:11">
      <c r="A932" t="s">
        <v>526</v>
      </c>
      <c r="B932">
        <v>2024</v>
      </c>
      <c r="C932">
        <v>12</v>
      </c>
      <c r="D932" t="s">
        <v>37</v>
      </c>
      <c r="E932" t="s">
        <v>57</v>
      </c>
      <c r="F932" t="s">
        <v>7</v>
      </c>
      <c r="G932" t="s">
        <v>11</v>
      </c>
      <c r="H932" t="s">
        <v>34</v>
      </c>
      <c r="I932" s="2">
        <v>1144772</v>
      </c>
      <c r="J932" s="2">
        <v>1344537</v>
      </c>
      <c r="K932" t="s">
        <v>35</v>
      </c>
    </row>
    <row r="933" spans="1:11">
      <c r="A933" t="s">
        <v>160</v>
      </c>
      <c r="B933">
        <v>2024</v>
      </c>
      <c r="C933">
        <v>5</v>
      </c>
      <c r="D933" t="s">
        <v>32</v>
      </c>
      <c r="E933" t="s">
        <v>40</v>
      </c>
      <c r="F933" t="s">
        <v>2</v>
      </c>
      <c r="G933" t="s">
        <v>5</v>
      </c>
      <c r="H933" t="s">
        <v>34</v>
      </c>
      <c r="I933" s="2">
        <v>1968502</v>
      </c>
      <c r="J933" s="2">
        <v>2389471</v>
      </c>
      <c r="K933" t="s">
        <v>35</v>
      </c>
    </row>
    <row r="934" spans="1:11">
      <c r="A934" t="s">
        <v>92</v>
      </c>
      <c r="B934">
        <v>2024</v>
      </c>
      <c r="C934">
        <v>4</v>
      </c>
      <c r="D934" t="s">
        <v>61</v>
      </c>
      <c r="E934" t="s">
        <v>57</v>
      </c>
      <c r="F934" t="s">
        <v>2</v>
      </c>
      <c r="G934" t="s">
        <v>5</v>
      </c>
      <c r="H934" t="s">
        <v>34</v>
      </c>
      <c r="I934" s="2">
        <v>1210801</v>
      </c>
      <c r="J934" s="2">
        <v>1449254</v>
      </c>
      <c r="K934" t="s">
        <v>35</v>
      </c>
    </row>
    <row r="935" spans="1:11">
      <c r="A935" t="s">
        <v>394</v>
      </c>
      <c r="B935">
        <v>2024</v>
      </c>
      <c r="C935">
        <v>3</v>
      </c>
      <c r="D935" t="s">
        <v>37</v>
      </c>
      <c r="E935" t="s">
        <v>47</v>
      </c>
      <c r="F935" t="s">
        <v>7</v>
      </c>
      <c r="G935" t="s">
        <v>9</v>
      </c>
      <c r="H935" t="s">
        <v>34</v>
      </c>
      <c r="I935" s="2">
        <v>530234</v>
      </c>
      <c r="J935" s="2">
        <v>600668</v>
      </c>
      <c r="K935" t="s">
        <v>35</v>
      </c>
    </row>
    <row r="936" spans="1:11">
      <c r="A936" t="s">
        <v>302</v>
      </c>
      <c r="B936">
        <v>2025</v>
      </c>
      <c r="C936">
        <v>7</v>
      </c>
      <c r="D936" t="s">
        <v>32</v>
      </c>
      <c r="E936" t="s">
        <v>33</v>
      </c>
      <c r="F936" t="s">
        <v>17</v>
      </c>
      <c r="G936" t="s">
        <v>18</v>
      </c>
      <c r="H936" t="s">
        <v>34</v>
      </c>
      <c r="I936" s="2">
        <v>447813</v>
      </c>
      <c r="J936" s="2">
        <v>401362</v>
      </c>
      <c r="K936" t="s">
        <v>35</v>
      </c>
    </row>
    <row r="937" spans="1:11">
      <c r="A937" t="s">
        <v>229</v>
      </c>
      <c r="B937">
        <v>2024</v>
      </c>
      <c r="C937">
        <v>7</v>
      </c>
      <c r="D937" t="s">
        <v>37</v>
      </c>
      <c r="E937" t="s">
        <v>42</v>
      </c>
      <c r="F937" t="s">
        <v>12</v>
      </c>
      <c r="G937" t="s">
        <v>14</v>
      </c>
      <c r="H937" t="s">
        <v>34</v>
      </c>
      <c r="I937" s="2">
        <v>365833</v>
      </c>
      <c r="J937" s="2">
        <v>409974</v>
      </c>
      <c r="K937" t="s">
        <v>35</v>
      </c>
    </row>
    <row r="938" spans="1:11">
      <c r="A938" t="s">
        <v>127</v>
      </c>
      <c r="B938">
        <v>2025</v>
      </c>
      <c r="C938">
        <v>2</v>
      </c>
      <c r="D938" t="s">
        <v>37</v>
      </c>
      <c r="E938" t="s">
        <v>38</v>
      </c>
      <c r="F938" t="s">
        <v>17</v>
      </c>
      <c r="G938" t="s">
        <v>20</v>
      </c>
      <c r="H938" t="s">
        <v>34</v>
      </c>
      <c r="I938" s="2">
        <v>564453</v>
      </c>
      <c r="J938" s="2">
        <v>496651</v>
      </c>
      <c r="K938" t="s">
        <v>35</v>
      </c>
    </row>
    <row r="939" spans="1:11">
      <c r="A939" t="s">
        <v>282</v>
      </c>
      <c r="B939">
        <v>2025</v>
      </c>
      <c r="C939">
        <v>7</v>
      </c>
      <c r="D939" t="s">
        <v>37</v>
      </c>
      <c r="E939" t="s">
        <v>33</v>
      </c>
      <c r="F939" t="s">
        <v>2</v>
      </c>
      <c r="G939" t="s">
        <v>4</v>
      </c>
      <c r="H939" t="s">
        <v>34</v>
      </c>
      <c r="I939" s="2">
        <v>2401358</v>
      </c>
      <c r="J939" s="2">
        <v>2287600</v>
      </c>
      <c r="K939" t="s">
        <v>35</v>
      </c>
    </row>
    <row r="940" spans="1:11">
      <c r="A940" t="s">
        <v>487</v>
      </c>
      <c r="B940">
        <v>2025</v>
      </c>
      <c r="C940">
        <v>3</v>
      </c>
      <c r="D940" t="s">
        <v>61</v>
      </c>
      <c r="E940" t="s">
        <v>33</v>
      </c>
      <c r="F940" t="s">
        <v>2</v>
      </c>
      <c r="G940" t="s">
        <v>6</v>
      </c>
      <c r="H940" t="s">
        <v>34</v>
      </c>
      <c r="I940" s="2">
        <v>1277807</v>
      </c>
      <c r="J940" s="2">
        <v>1290149</v>
      </c>
      <c r="K940" t="s">
        <v>35</v>
      </c>
    </row>
    <row r="941" spans="1:11">
      <c r="A941" t="s">
        <v>334</v>
      </c>
      <c r="B941">
        <v>2025</v>
      </c>
      <c r="C941">
        <v>6</v>
      </c>
      <c r="D941" t="s">
        <v>61</v>
      </c>
      <c r="E941" t="s">
        <v>33</v>
      </c>
      <c r="F941" t="s">
        <v>2</v>
      </c>
      <c r="G941" t="s">
        <v>6</v>
      </c>
      <c r="H941" t="s">
        <v>34</v>
      </c>
      <c r="I941" s="2">
        <v>1145491</v>
      </c>
      <c r="J941" s="2">
        <v>1256398</v>
      </c>
      <c r="K941" t="s">
        <v>35</v>
      </c>
    </row>
    <row r="942" spans="1:11">
      <c r="A942" t="s">
        <v>527</v>
      </c>
      <c r="B942">
        <v>2024</v>
      </c>
      <c r="C942">
        <v>1</v>
      </c>
      <c r="D942" t="s">
        <v>32</v>
      </c>
      <c r="E942" t="s">
        <v>54</v>
      </c>
      <c r="F942" t="s">
        <v>12</v>
      </c>
      <c r="G942" t="s">
        <v>15</v>
      </c>
      <c r="H942" t="s">
        <v>34</v>
      </c>
      <c r="I942" s="2">
        <v>346155</v>
      </c>
      <c r="J942" s="2">
        <v>425824</v>
      </c>
      <c r="K942" t="s">
        <v>35</v>
      </c>
    </row>
    <row r="943" spans="1:11">
      <c r="A943" t="s">
        <v>143</v>
      </c>
      <c r="B943">
        <v>2024</v>
      </c>
      <c r="C943">
        <v>3</v>
      </c>
      <c r="D943" t="s">
        <v>44</v>
      </c>
      <c r="E943" t="s">
        <v>57</v>
      </c>
      <c r="F943" t="s">
        <v>2</v>
      </c>
      <c r="G943" t="s">
        <v>4</v>
      </c>
      <c r="H943" t="s">
        <v>34</v>
      </c>
      <c r="I943" s="2">
        <v>2272083</v>
      </c>
      <c r="J943" s="2">
        <v>2006991</v>
      </c>
      <c r="K943" t="s">
        <v>35</v>
      </c>
    </row>
    <row r="944" spans="1:11">
      <c r="A944" t="s">
        <v>165</v>
      </c>
      <c r="B944">
        <v>2025</v>
      </c>
      <c r="C944">
        <v>6</v>
      </c>
      <c r="D944" t="s">
        <v>44</v>
      </c>
      <c r="E944" t="s">
        <v>33</v>
      </c>
      <c r="F944" t="s">
        <v>7</v>
      </c>
      <c r="G944" t="s">
        <v>10</v>
      </c>
      <c r="H944" t="s">
        <v>34</v>
      </c>
      <c r="I944" s="2">
        <v>678415</v>
      </c>
      <c r="J944" s="2">
        <v>837379</v>
      </c>
      <c r="K944" t="s">
        <v>35</v>
      </c>
    </row>
    <row r="945" spans="1:11">
      <c r="A945" t="s">
        <v>253</v>
      </c>
      <c r="B945">
        <v>2025</v>
      </c>
      <c r="C945">
        <v>3</v>
      </c>
      <c r="D945" t="s">
        <v>44</v>
      </c>
      <c r="E945" t="s">
        <v>49</v>
      </c>
      <c r="F945" t="s">
        <v>2</v>
      </c>
      <c r="G945" t="s">
        <v>4</v>
      </c>
      <c r="H945" t="s">
        <v>34</v>
      </c>
      <c r="I945" s="2">
        <v>1213034</v>
      </c>
      <c r="J945" s="2">
        <v>1480627</v>
      </c>
      <c r="K945" t="s">
        <v>35</v>
      </c>
    </row>
    <row r="946" spans="1:11">
      <c r="A946" t="s">
        <v>290</v>
      </c>
      <c r="B946">
        <v>2025</v>
      </c>
      <c r="C946">
        <v>5</v>
      </c>
      <c r="D946" t="s">
        <v>61</v>
      </c>
      <c r="E946" t="s">
        <v>49</v>
      </c>
      <c r="F946" t="s">
        <v>17</v>
      </c>
      <c r="G946" t="s">
        <v>21</v>
      </c>
      <c r="H946" t="s">
        <v>34</v>
      </c>
      <c r="I946" s="2">
        <v>1053700</v>
      </c>
      <c r="J946" s="2">
        <v>982234</v>
      </c>
      <c r="K946" t="s">
        <v>35</v>
      </c>
    </row>
    <row r="947" spans="1:11">
      <c r="A947" t="s">
        <v>245</v>
      </c>
      <c r="B947">
        <v>2024</v>
      </c>
      <c r="C947">
        <v>2</v>
      </c>
      <c r="D947" t="s">
        <v>44</v>
      </c>
      <c r="E947" t="s">
        <v>47</v>
      </c>
      <c r="F947" t="s">
        <v>12</v>
      </c>
      <c r="G947" t="s">
        <v>16</v>
      </c>
      <c r="H947" t="s">
        <v>34</v>
      </c>
      <c r="I947" s="2">
        <v>624571</v>
      </c>
      <c r="J947" s="2">
        <v>770062</v>
      </c>
      <c r="K947" t="s">
        <v>35</v>
      </c>
    </row>
    <row r="948" spans="1:11">
      <c r="A948" t="s">
        <v>528</v>
      </c>
      <c r="B948">
        <v>2024</v>
      </c>
      <c r="C948">
        <v>5</v>
      </c>
      <c r="D948" t="s">
        <v>61</v>
      </c>
      <c r="E948" t="s">
        <v>40</v>
      </c>
      <c r="F948" t="s">
        <v>17</v>
      </c>
      <c r="G948" t="s">
        <v>20</v>
      </c>
      <c r="H948" t="s">
        <v>34</v>
      </c>
      <c r="I948" s="2">
        <v>476317</v>
      </c>
      <c r="J948" s="2">
        <v>509439</v>
      </c>
      <c r="K948" t="s">
        <v>35</v>
      </c>
    </row>
    <row r="949" spans="1:11">
      <c r="A949" t="s">
        <v>70</v>
      </c>
      <c r="B949">
        <v>2024</v>
      </c>
      <c r="C949">
        <v>5</v>
      </c>
      <c r="D949" t="s">
        <v>44</v>
      </c>
      <c r="E949" t="s">
        <v>57</v>
      </c>
      <c r="F949" t="s">
        <v>2</v>
      </c>
      <c r="G949" t="s">
        <v>4</v>
      </c>
      <c r="H949" t="s">
        <v>34</v>
      </c>
      <c r="I949" s="2">
        <v>2494848</v>
      </c>
      <c r="J949" s="2">
        <v>2481857</v>
      </c>
      <c r="K949" t="s">
        <v>35</v>
      </c>
    </row>
    <row r="950" spans="1:11">
      <c r="A950" t="s">
        <v>317</v>
      </c>
      <c r="B950">
        <v>2024</v>
      </c>
      <c r="C950">
        <v>9</v>
      </c>
      <c r="D950" t="s">
        <v>32</v>
      </c>
      <c r="E950" t="s">
        <v>40</v>
      </c>
      <c r="F950" t="s">
        <v>7</v>
      </c>
      <c r="G950" t="s">
        <v>10</v>
      </c>
      <c r="H950" t="s">
        <v>34</v>
      </c>
      <c r="I950" s="2">
        <v>871611</v>
      </c>
      <c r="J950" s="2">
        <v>910636</v>
      </c>
      <c r="K950" t="s">
        <v>35</v>
      </c>
    </row>
    <row r="951" spans="1:11">
      <c r="A951" t="s">
        <v>243</v>
      </c>
      <c r="B951">
        <v>2025</v>
      </c>
      <c r="C951">
        <v>3</v>
      </c>
      <c r="D951" t="s">
        <v>61</v>
      </c>
      <c r="E951" t="s">
        <v>57</v>
      </c>
      <c r="F951" t="s">
        <v>12</v>
      </c>
      <c r="G951" t="s">
        <v>16</v>
      </c>
      <c r="H951" t="s">
        <v>34</v>
      </c>
      <c r="I951" s="2">
        <v>451857</v>
      </c>
      <c r="J951" s="2">
        <v>509117</v>
      </c>
      <c r="K951" t="s">
        <v>35</v>
      </c>
    </row>
    <row r="952" spans="1:11">
      <c r="A952" t="s">
        <v>198</v>
      </c>
      <c r="B952">
        <v>2024</v>
      </c>
      <c r="C952">
        <v>7</v>
      </c>
      <c r="D952" t="s">
        <v>32</v>
      </c>
      <c r="E952" t="s">
        <v>47</v>
      </c>
      <c r="F952" t="s">
        <v>17</v>
      </c>
      <c r="G952" t="s">
        <v>20</v>
      </c>
      <c r="H952" t="s">
        <v>34</v>
      </c>
      <c r="I952" s="2">
        <v>871400</v>
      </c>
      <c r="J952" s="2">
        <v>1026932</v>
      </c>
      <c r="K952" t="s">
        <v>35</v>
      </c>
    </row>
    <row r="953" spans="1:11">
      <c r="A953" t="s">
        <v>367</v>
      </c>
      <c r="B953">
        <v>2025</v>
      </c>
      <c r="C953">
        <v>5</v>
      </c>
      <c r="D953" t="s">
        <v>37</v>
      </c>
      <c r="E953" t="s">
        <v>49</v>
      </c>
      <c r="F953" t="s">
        <v>17</v>
      </c>
      <c r="G953" t="s">
        <v>21</v>
      </c>
      <c r="H953" t="s">
        <v>34</v>
      </c>
      <c r="I953" s="2">
        <v>1488637</v>
      </c>
      <c r="J953" s="2">
        <v>1627780</v>
      </c>
      <c r="K953" t="s">
        <v>35</v>
      </c>
    </row>
    <row r="954" spans="1:11">
      <c r="A954" t="s">
        <v>245</v>
      </c>
      <c r="B954">
        <v>2024</v>
      </c>
      <c r="C954">
        <v>2</v>
      </c>
      <c r="D954" t="s">
        <v>44</v>
      </c>
      <c r="E954" t="s">
        <v>40</v>
      </c>
      <c r="F954" t="s">
        <v>12</v>
      </c>
      <c r="G954" t="s">
        <v>16</v>
      </c>
      <c r="H954" t="s">
        <v>34</v>
      </c>
      <c r="I954" s="2">
        <v>395395</v>
      </c>
      <c r="J954" s="2">
        <v>459604</v>
      </c>
      <c r="K954" t="s">
        <v>35</v>
      </c>
    </row>
    <row r="955" spans="1:11">
      <c r="A955" t="s">
        <v>104</v>
      </c>
      <c r="B955">
        <v>2024</v>
      </c>
      <c r="C955">
        <v>11</v>
      </c>
      <c r="D955" t="s">
        <v>61</v>
      </c>
      <c r="E955" t="s">
        <v>47</v>
      </c>
      <c r="F955" t="s">
        <v>2</v>
      </c>
      <c r="G955" t="s">
        <v>4</v>
      </c>
      <c r="H955" t="s">
        <v>34</v>
      </c>
      <c r="I955" s="2">
        <v>1459040</v>
      </c>
      <c r="J955" s="2">
        <v>1354258</v>
      </c>
      <c r="K955" t="s">
        <v>35</v>
      </c>
    </row>
    <row r="956" spans="1:11">
      <c r="A956" t="s">
        <v>207</v>
      </c>
      <c r="B956">
        <v>2025</v>
      </c>
      <c r="C956">
        <v>8</v>
      </c>
      <c r="D956" t="s">
        <v>32</v>
      </c>
      <c r="E956" t="s">
        <v>57</v>
      </c>
      <c r="F956" t="s">
        <v>17</v>
      </c>
      <c r="G956" t="s">
        <v>21</v>
      </c>
      <c r="H956" t="s">
        <v>34</v>
      </c>
      <c r="I956" s="2">
        <v>1330207</v>
      </c>
      <c r="J956" s="2">
        <v>1260022</v>
      </c>
      <c r="K956" t="s">
        <v>35</v>
      </c>
    </row>
    <row r="957" spans="1:11">
      <c r="A957" t="s">
        <v>422</v>
      </c>
      <c r="B957">
        <v>2025</v>
      </c>
      <c r="C957">
        <v>8</v>
      </c>
      <c r="D957" t="s">
        <v>32</v>
      </c>
      <c r="E957" t="s">
        <v>38</v>
      </c>
      <c r="F957" t="s">
        <v>12</v>
      </c>
      <c r="G957" t="s">
        <v>14</v>
      </c>
      <c r="H957" t="s">
        <v>34</v>
      </c>
      <c r="I957" s="2">
        <v>745290</v>
      </c>
      <c r="J957" s="2">
        <v>920078</v>
      </c>
      <c r="K957" t="s">
        <v>35</v>
      </c>
    </row>
    <row r="958" spans="1:11">
      <c r="A958" t="s">
        <v>270</v>
      </c>
      <c r="B958">
        <v>2025</v>
      </c>
      <c r="C958">
        <v>4</v>
      </c>
      <c r="D958" t="s">
        <v>32</v>
      </c>
      <c r="E958" t="s">
        <v>42</v>
      </c>
      <c r="F958" t="s">
        <v>7</v>
      </c>
      <c r="G958" t="s">
        <v>10</v>
      </c>
      <c r="H958" t="s">
        <v>34</v>
      </c>
      <c r="I958" s="2">
        <v>923884</v>
      </c>
      <c r="J958" s="2">
        <v>981020</v>
      </c>
      <c r="K958" t="s">
        <v>35</v>
      </c>
    </row>
    <row r="959" spans="1:11">
      <c r="A959" t="s">
        <v>385</v>
      </c>
      <c r="B959">
        <v>2024</v>
      </c>
      <c r="C959">
        <v>11</v>
      </c>
      <c r="D959" t="s">
        <v>37</v>
      </c>
      <c r="E959" t="s">
        <v>57</v>
      </c>
      <c r="F959" t="s">
        <v>17</v>
      </c>
      <c r="G959" t="s">
        <v>18</v>
      </c>
      <c r="H959" t="s">
        <v>34</v>
      </c>
      <c r="I959" s="2">
        <v>1500643</v>
      </c>
      <c r="J959" s="2">
        <v>1290043</v>
      </c>
      <c r="K959" t="s">
        <v>35</v>
      </c>
    </row>
    <row r="960" spans="1:11">
      <c r="A960" t="s">
        <v>335</v>
      </c>
      <c r="B960">
        <v>2024</v>
      </c>
      <c r="C960">
        <v>3</v>
      </c>
      <c r="D960" t="s">
        <v>61</v>
      </c>
      <c r="E960" t="s">
        <v>40</v>
      </c>
      <c r="F960" t="s">
        <v>17</v>
      </c>
      <c r="G960" t="s">
        <v>20</v>
      </c>
      <c r="H960" t="s">
        <v>34</v>
      </c>
      <c r="I960" s="2">
        <v>1116006</v>
      </c>
      <c r="J960" s="2">
        <v>977039</v>
      </c>
      <c r="K960" t="s">
        <v>35</v>
      </c>
    </row>
    <row r="961" spans="1:11">
      <c r="A961" t="s">
        <v>335</v>
      </c>
      <c r="B961">
        <v>2024</v>
      </c>
      <c r="C961">
        <v>3</v>
      </c>
      <c r="D961" t="s">
        <v>32</v>
      </c>
      <c r="E961" t="s">
        <v>57</v>
      </c>
      <c r="F961" t="s">
        <v>12</v>
      </c>
      <c r="G961" t="s">
        <v>14</v>
      </c>
      <c r="H961" t="s">
        <v>34</v>
      </c>
      <c r="I961" s="2">
        <v>843504</v>
      </c>
      <c r="J961" s="2">
        <v>869290</v>
      </c>
      <c r="K961" t="s">
        <v>35</v>
      </c>
    </row>
    <row r="962" spans="1:11">
      <c r="A962" t="s">
        <v>213</v>
      </c>
      <c r="B962">
        <v>2024</v>
      </c>
      <c r="C962">
        <v>5</v>
      </c>
      <c r="D962" t="s">
        <v>37</v>
      </c>
      <c r="E962" t="s">
        <v>38</v>
      </c>
      <c r="F962" t="s">
        <v>12</v>
      </c>
      <c r="G962" t="s">
        <v>16</v>
      </c>
      <c r="H962" t="s">
        <v>34</v>
      </c>
      <c r="I962" s="2">
        <v>625260</v>
      </c>
      <c r="J962" s="2">
        <v>595132</v>
      </c>
      <c r="K962" t="s">
        <v>35</v>
      </c>
    </row>
    <row r="963" spans="1:11">
      <c r="A963" t="s">
        <v>157</v>
      </c>
      <c r="B963">
        <v>2025</v>
      </c>
      <c r="C963">
        <v>3</v>
      </c>
      <c r="D963" t="s">
        <v>32</v>
      </c>
      <c r="E963" t="s">
        <v>47</v>
      </c>
      <c r="F963" t="s">
        <v>12</v>
      </c>
      <c r="G963" t="s">
        <v>13</v>
      </c>
      <c r="H963" t="s">
        <v>34</v>
      </c>
      <c r="I963" s="2">
        <v>475816</v>
      </c>
      <c r="J963" s="2">
        <v>405942</v>
      </c>
      <c r="K963" t="s">
        <v>35</v>
      </c>
    </row>
    <row r="964" spans="1:11">
      <c r="A964" t="s">
        <v>529</v>
      </c>
      <c r="B964">
        <v>2024</v>
      </c>
      <c r="C964">
        <v>10</v>
      </c>
      <c r="D964" t="s">
        <v>32</v>
      </c>
      <c r="E964" t="s">
        <v>47</v>
      </c>
      <c r="F964" t="s">
        <v>17</v>
      </c>
      <c r="G964" t="s">
        <v>18</v>
      </c>
      <c r="H964" t="s">
        <v>34</v>
      </c>
      <c r="I964" s="2">
        <v>1426767</v>
      </c>
      <c r="J964" s="2">
        <v>1733131</v>
      </c>
      <c r="K964" t="s">
        <v>35</v>
      </c>
    </row>
    <row r="965" spans="1:11">
      <c r="A965" t="s">
        <v>68</v>
      </c>
      <c r="B965">
        <v>2025</v>
      </c>
      <c r="C965">
        <v>3</v>
      </c>
      <c r="D965" t="s">
        <v>61</v>
      </c>
      <c r="E965" t="s">
        <v>33</v>
      </c>
      <c r="F965" t="s">
        <v>7</v>
      </c>
      <c r="G965" t="s">
        <v>10</v>
      </c>
      <c r="H965" t="s">
        <v>34</v>
      </c>
      <c r="I965" s="2">
        <v>363045</v>
      </c>
      <c r="J965" s="2">
        <v>366169</v>
      </c>
      <c r="K965" t="s">
        <v>35</v>
      </c>
    </row>
    <row r="966" spans="1:11">
      <c r="A966" t="s">
        <v>270</v>
      </c>
      <c r="B966">
        <v>2025</v>
      </c>
      <c r="C966">
        <v>4</v>
      </c>
      <c r="D966" t="s">
        <v>37</v>
      </c>
      <c r="E966" t="s">
        <v>54</v>
      </c>
      <c r="F966" t="s">
        <v>7</v>
      </c>
      <c r="G966" t="s">
        <v>8</v>
      </c>
      <c r="H966" t="s">
        <v>34</v>
      </c>
      <c r="I966" s="2">
        <v>881392</v>
      </c>
      <c r="J966" s="2">
        <v>808888</v>
      </c>
      <c r="K966" t="s">
        <v>35</v>
      </c>
    </row>
    <row r="967" spans="1:11">
      <c r="A967" t="s">
        <v>530</v>
      </c>
      <c r="B967">
        <v>2025</v>
      </c>
      <c r="C967">
        <v>6</v>
      </c>
      <c r="D967" t="s">
        <v>44</v>
      </c>
      <c r="E967" t="s">
        <v>57</v>
      </c>
      <c r="F967" t="s">
        <v>17</v>
      </c>
      <c r="G967" t="s">
        <v>18</v>
      </c>
      <c r="H967" t="s">
        <v>34</v>
      </c>
      <c r="I967" s="2">
        <v>1238817</v>
      </c>
      <c r="J967" s="2">
        <v>1377947</v>
      </c>
      <c r="K967" t="s">
        <v>35</v>
      </c>
    </row>
    <row r="968" spans="1:11">
      <c r="A968" t="s">
        <v>531</v>
      </c>
      <c r="B968">
        <v>2025</v>
      </c>
      <c r="C968">
        <v>6</v>
      </c>
      <c r="D968" t="s">
        <v>61</v>
      </c>
      <c r="E968" t="s">
        <v>40</v>
      </c>
      <c r="F968" t="s">
        <v>7</v>
      </c>
      <c r="G968" t="s">
        <v>11</v>
      </c>
      <c r="H968" t="s">
        <v>34</v>
      </c>
      <c r="I968" s="2">
        <v>553700</v>
      </c>
      <c r="J968" s="2">
        <v>529996</v>
      </c>
      <c r="K968" t="s">
        <v>35</v>
      </c>
    </row>
    <row r="969" spans="1:11">
      <c r="A969" t="s">
        <v>193</v>
      </c>
      <c r="B969">
        <v>2025</v>
      </c>
      <c r="C969">
        <v>3</v>
      </c>
      <c r="D969" t="s">
        <v>44</v>
      </c>
      <c r="E969" t="s">
        <v>57</v>
      </c>
      <c r="F969" t="s">
        <v>7</v>
      </c>
      <c r="G969" t="s">
        <v>8</v>
      </c>
      <c r="H969" t="s">
        <v>34</v>
      </c>
      <c r="I969" s="2">
        <v>865415</v>
      </c>
      <c r="J969" s="2">
        <v>984134</v>
      </c>
      <c r="K969" t="s">
        <v>35</v>
      </c>
    </row>
    <row r="970" spans="1:11">
      <c r="A970" t="s">
        <v>194</v>
      </c>
      <c r="B970">
        <v>2024</v>
      </c>
      <c r="C970">
        <v>12</v>
      </c>
      <c r="D970" t="s">
        <v>61</v>
      </c>
      <c r="E970" t="s">
        <v>33</v>
      </c>
      <c r="F970" t="s">
        <v>12</v>
      </c>
      <c r="G970" t="s">
        <v>13</v>
      </c>
      <c r="H970" t="s">
        <v>34</v>
      </c>
      <c r="I970" s="2">
        <v>921971</v>
      </c>
      <c r="J970" s="2">
        <v>924412</v>
      </c>
      <c r="K970" t="s">
        <v>35</v>
      </c>
    </row>
    <row r="971" spans="1:11">
      <c r="A971" t="s">
        <v>254</v>
      </c>
      <c r="B971">
        <v>2024</v>
      </c>
      <c r="C971">
        <v>10</v>
      </c>
      <c r="D971" t="s">
        <v>61</v>
      </c>
      <c r="E971" t="s">
        <v>33</v>
      </c>
      <c r="F971" t="s">
        <v>17</v>
      </c>
      <c r="G971" t="s">
        <v>21</v>
      </c>
      <c r="H971" t="s">
        <v>34</v>
      </c>
      <c r="I971" s="2">
        <v>1454912</v>
      </c>
      <c r="J971" s="2">
        <v>1291463</v>
      </c>
      <c r="K971" t="s">
        <v>35</v>
      </c>
    </row>
    <row r="972" spans="1:11">
      <c r="A972" t="s">
        <v>381</v>
      </c>
      <c r="B972">
        <v>2024</v>
      </c>
      <c r="C972">
        <v>6</v>
      </c>
      <c r="D972" t="s">
        <v>44</v>
      </c>
      <c r="E972" t="s">
        <v>57</v>
      </c>
      <c r="F972" t="s">
        <v>12</v>
      </c>
      <c r="G972" t="s">
        <v>16</v>
      </c>
      <c r="H972" t="s">
        <v>34</v>
      </c>
      <c r="I972" s="2">
        <v>465351</v>
      </c>
      <c r="J972" s="2">
        <v>454603</v>
      </c>
      <c r="K972" t="s">
        <v>35</v>
      </c>
    </row>
    <row r="973" spans="1:11">
      <c r="A973" t="s">
        <v>532</v>
      </c>
      <c r="B973">
        <v>2024</v>
      </c>
      <c r="C973">
        <v>3</v>
      </c>
      <c r="D973" t="s">
        <v>32</v>
      </c>
      <c r="E973" t="s">
        <v>47</v>
      </c>
      <c r="F973" t="s">
        <v>7</v>
      </c>
      <c r="G973" t="s">
        <v>9</v>
      </c>
      <c r="H973" t="s">
        <v>34</v>
      </c>
      <c r="I973" s="2">
        <v>808623</v>
      </c>
      <c r="J973" s="2">
        <v>984381</v>
      </c>
      <c r="K973" t="s">
        <v>35</v>
      </c>
    </row>
    <row r="974" spans="1:11">
      <c r="A974" t="s">
        <v>533</v>
      </c>
      <c r="B974">
        <v>2024</v>
      </c>
      <c r="C974">
        <v>11</v>
      </c>
      <c r="D974" t="s">
        <v>61</v>
      </c>
      <c r="E974" t="s">
        <v>54</v>
      </c>
      <c r="F974" t="s">
        <v>12</v>
      </c>
      <c r="G974" t="s">
        <v>13</v>
      </c>
      <c r="H974" t="s">
        <v>34</v>
      </c>
      <c r="I974" s="2">
        <v>870915</v>
      </c>
      <c r="J974" s="2">
        <v>1066724</v>
      </c>
      <c r="K974" t="s">
        <v>35</v>
      </c>
    </row>
    <row r="975" spans="1:11">
      <c r="A975" t="s">
        <v>237</v>
      </c>
      <c r="B975">
        <v>2024</v>
      </c>
      <c r="C975">
        <v>12</v>
      </c>
      <c r="D975" t="s">
        <v>37</v>
      </c>
      <c r="E975" t="s">
        <v>40</v>
      </c>
      <c r="F975" t="s">
        <v>17</v>
      </c>
      <c r="G975" t="s">
        <v>18</v>
      </c>
      <c r="H975" t="s">
        <v>34</v>
      </c>
      <c r="I975" s="2">
        <v>1556489</v>
      </c>
      <c r="J975" s="2">
        <v>1772499</v>
      </c>
      <c r="K975" t="s">
        <v>35</v>
      </c>
    </row>
    <row r="976" spans="1:11">
      <c r="A976" t="s">
        <v>136</v>
      </c>
      <c r="B976">
        <v>2025</v>
      </c>
      <c r="C976">
        <v>1</v>
      </c>
      <c r="D976" t="s">
        <v>37</v>
      </c>
      <c r="E976" t="s">
        <v>40</v>
      </c>
      <c r="F976" t="s">
        <v>17</v>
      </c>
      <c r="G976" t="s">
        <v>19</v>
      </c>
      <c r="H976" t="s">
        <v>34</v>
      </c>
      <c r="I976" s="2">
        <v>967222</v>
      </c>
      <c r="J976" s="2">
        <v>973389</v>
      </c>
      <c r="K976" t="s">
        <v>35</v>
      </c>
    </row>
    <row r="977" spans="1:11">
      <c r="A977" t="s">
        <v>534</v>
      </c>
      <c r="B977">
        <v>2024</v>
      </c>
      <c r="C977">
        <v>10</v>
      </c>
      <c r="D977" t="s">
        <v>44</v>
      </c>
      <c r="E977" t="s">
        <v>42</v>
      </c>
      <c r="F977" t="s">
        <v>2</v>
      </c>
      <c r="G977" t="s">
        <v>3</v>
      </c>
      <c r="H977" t="s">
        <v>34</v>
      </c>
      <c r="I977" s="2">
        <v>2463166</v>
      </c>
      <c r="J977" s="2">
        <v>2220892</v>
      </c>
      <c r="K977" t="s">
        <v>35</v>
      </c>
    </row>
    <row r="978" spans="1:11">
      <c r="A978" t="s">
        <v>535</v>
      </c>
      <c r="B978">
        <v>2024</v>
      </c>
      <c r="C978">
        <v>8</v>
      </c>
      <c r="D978" t="s">
        <v>44</v>
      </c>
      <c r="E978" t="s">
        <v>54</v>
      </c>
      <c r="F978" t="s">
        <v>17</v>
      </c>
      <c r="G978" t="s">
        <v>20</v>
      </c>
      <c r="H978" t="s">
        <v>34</v>
      </c>
      <c r="I978" s="2">
        <v>440039</v>
      </c>
      <c r="J978" s="2">
        <v>393766</v>
      </c>
      <c r="K978" t="s">
        <v>35</v>
      </c>
    </row>
    <row r="979" spans="1:11">
      <c r="A979" t="s">
        <v>50</v>
      </c>
      <c r="B979">
        <v>2024</v>
      </c>
      <c r="C979">
        <v>11</v>
      </c>
      <c r="D979" t="s">
        <v>44</v>
      </c>
      <c r="E979" t="s">
        <v>54</v>
      </c>
      <c r="F979" t="s">
        <v>7</v>
      </c>
      <c r="G979" t="s">
        <v>11</v>
      </c>
      <c r="H979" t="s">
        <v>34</v>
      </c>
      <c r="I979" s="2">
        <v>783371</v>
      </c>
      <c r="J979" s="2">
        <v>797637</v>
      </c>
      <c r="K979" t="s">
        <v>35</v>
      </c>
    </row>
    <row r="980" spans="1:11">
      <c r="A980" t="s">
        <v>130</v>
      </c>
      <c r="B980">
        <v>2024</v>
      </c>
      <c r="C980">
        <v>5</v>
      </c>
      <c r="D980" t="s">
        <v>44</v>
      </c>
      <c r="E980" t="s">
        <v>54</v>
      </c>
      <c r="F980" t="s">
        <v>2</v>
      </c>
      <c r="G980" t="s">
        <v>5</v>
      </c>
      <c r="H980" t="s">
        <v>34</v>
      </c>
      <c r="I980" s="2">
        <v>1487749</v>
      </c>
      <c r="J980" s="2">
        <v>1718309</v>
      </c>
      <c r="K980" t="s">
        <v>35</v>
      </c>
    </row>
    <row r="981" spans="1:11">
      <c r="A981" t="s">
        <v>143</v>
      </c>
      <c r="B981">
        <v>2024</v>
      </c>
      <c r="C981">
        <v>3</v>
      </c>
      <c r="D981" t="s">
        <v>61</v>
      </c>
      <c r="E981" t="s">
        <v>57</v>
      </c>
      <c r="F981" t="s">
        <v>2</v>
      </c>
      <c r="G981" t="s">
        <v>5</v>
      </c>
      <c r="H981" t="s">
        <v>34</v>
      </c>
      <c r="I981" s="2">
        <v>2250605</v>
      </c>
      <c r="J981" s="2">
        <v>2572830</v>
      </c>
      <c r="K981" t="s">
        <v>35</v>
      </c>
    </row>
    <row r="982" spans="1:11">
      <c r="A982" t="s">
        <v>311</v>
      </c>
      <c r="B982">
        <v>2024</v>
      </c>
      <c r="C982">
        <v>10</v>
      </c>
      <c r="D982" t="s">
        <v>61</v>
      </c>
      <c r="E982" t="s">
        <v>47</v>
      </c>
      <c r="F982" t="s">
        <v>7</v>
      </c>
      <c r="G982" t="s">
        <v>11</v>
      </c>
      <c r="H982" t="s">
        <v>34</v>
      </c>
      <c r="I982" s="2">
        <v>531722</v>
      </c>
      <c r="J982" s="2">
        <v>577868</v>
      </c>
      <c r="K982" t="s">
        <v>35</v>
      </c>
    </row>
    <row r="983" spans="1:11">
      <c r="A983" t="s">
        <v>372</v>
      </c>
      <c r="B983">
        <v>2025</v>
      </c>
      <c r="C983">
        <v>4</v>
      </c>
      <c r="D983" t="s">
        <v>61</v>
      </c>
      <c r="E983" t="s">
        <v>54</v>
      </c>
      <c r="F983" t="s">
        <v>17</v>
      </c>
      <c r="G983" t="s">
        <v>19</v>
      </c>
      <c r="H983" t="s">
        <v>34</v>
      </c>
      <c r="I983" s="2">
        <v>1285156</v>
      </c>
      <c r="J983" s="2">
        <v>1462406</v>
      </c>
      <c r="K983" t="s">
        <v>35</v>
      </c>
    </row>
    <row r="984" spans="1:11">
      <c r="A984" t="s">
        <v>536</v>
      </c>
      <c r="B984">
        <v>2025</v>
      </c>
      <c r="C984">
        <v>1</v>
      </c>
      <c r="D984" t="s">
        <v>61</v>
      </c>
      <c r="E984" t="s">
        <v>54</v>
      </c>
      <c r="F984" t="s">
        <v>17</v>
      </c>
      <c r="G984" t="s">
        <v>19</v>
      </c>
      <c r="H984" t="s">
        <v>34</v>
      </c>
      <c r="I984" s="2">
        <v>1050245</v>
      </c>
      <c r="J984" s="2">
        <v>1041963</v>
      </c>
      <c r="K984" t="s">
        <v>35</v>
      </c>
    </row>
    <row r="985" spans="1:11">
      <c r="A985" t="s">
        <v>461</v>
      </c>
      <c r="B985">
        <v>2024</v>
      </c>
      <c r="C985">
        <v>1</v>
      </c>
      <c r="D985" t="s">
        <v>32</v>
      </c>
      <c r="E985" t="s">
        <v>57</v>
      </c>
      <c r="F985" t="s">
        <v>12</v>
      </c>
      <c r="G985" t="s">
        <v>16</v>
      </c>
      <c r="H985" t="s">
        <v>34</v>
      </c>
      <c r="I985" s="2">
        <v>627308</v>
      </c>
      <c r="J985" s="2">
        <v>702109</v>
      </c>
      <c r="K985" t="s">
        <v>35</v>
      </c>
    </row>
    <row r="986" spans="1:11">
      <c r="A986" t="s">
        <v>128</v>
      </c>
      <c r="B986">
        <v>2024</v>
      </c>
      <c r="C986">
        <v>12</v>
      </c>
      <c r="D986" t="s">
        <v>44</v>
      </c>
      <c r="E986" t="s">
        <v>38</v>
      </c>
      <c r="F986" t="s">
        <v>7</v>
      </c>
      <c r="G986" t="s">
        <v>11</v>
      </c>
      <c r="H986" t="s">
        <v>34</v>
      </c>
      <c r="I986" s="2">
        <v>856690</v>
      </c>
      <c r="J986" s="2">
        <v>891149</v>
      </c>
      <c r="K986" t="s">
        <v>35</v>
      </c>
    </row>
    <row r="987" spans="1:11">
      <c r="A987" t="s">
        <v>537</v>
      </c>
      <c r="B987">
        <v>2025</v>
      </c>
      <c r="C987">
        <v>5</v>
      </c>
      <c r="D987" t="s">
        <v>44</v>
      </c>
      <c r="E987" t="s">
        <v>47</v>
      </c>
      <c r="F987" t="s">
        <v>7</v>
      </c>
      <c r="G987" t="s">
        <v>11</v>
      </c>
      <c r="H987" t="s">
        <v>34</v>
      </c>
      <c r="I987" s="2">
        <v>306023</v>
      </c>
      <c r="J987" s="2">
        <v>376534</v>
      </c>
      <c r="K987" t="s">
        <v>35</v>
      </c>
    </row>
    <row r="988" spans="1:11">
      <c r="A988" t="s">
        <v>538</v>
      </c>
      <c r="B988">
        <v>2025</v>
      </c>
      <c r="C988">
        <v>3</v>
      </c>
      <c r="D988" t="s">
        <v>37</v>
      </c>
      <c r="E988" t="s">
        <v>42</v>
      </c>
      <c r="F988" t="s">
        <v>2</v>
      </c>
      <c r="G988" t="s">
        <v>4</v>
      </c>
      <c r="H988" t="s">
        <v>34</v>
      </c>
      <c r="I988" s="2">
        <v>2416651</v>
      </c>
      <c r="J988" s="2">
        <v>2782063</v>
      </c>
      <c r="K988" t="s">
        <v>35</v>
      </c>
    </row>
    <row r="989" spans="1:11">
      <c r="A989" t="s">
        <v>243</v>
      </c>
      <c r="B989">
        <v>2025</v>
      </c>
      <c r="C989">
        <v>3</v>
      </c>
      <c r="D989" t="s">
        <v>37</v>
      </c>
      <c r="E989" t="s">
        <v>40</v>
      </c>
      <c r="F989" t="s">
        <v>7</v>
      </c>
      <c r="G989" t="s">
        <v>9</v>
      </c>
      <c r="H989" t="s">
        <v>34</v>
      </c>
      <c r="I989" s="2">
        <v>784859</v>
      </c>
      <c r="J989" s="2">
        <v>914403</v>
      </c>
      <c r="K989" t="s">
        <v>35</v>
      </c>
    </row>
    <row r="990" spans="1:11">
      <c r="A990" t="s">
        <v>517</v>
      </c>
      <c r="B990">
        <v>2025</v>
      </c>
      <c r="C990">
        <v>4</v>
      </c>
      <c r="D990" t="s">
        <v>44</v>
      </c>
      <c r="E990" t="s">
        <v>49</v>
      </c>
      <c r="F990" t="s">
        <v>7</v>
      </c>
      <c r="G990" t="s">
        <v>9</v>
      </c>
      <c r="H990" t="s">
        <v>34</v>
      </c>
      <c r="I990" s="2">
        <v>343457</v>
      </c>
      <c r="J990" s="2">
        <v>333255</v>
      </c>
      <c r="K990" t="s">
        <v>35</v>
      </c>
    </row>
    <row r="991" spans="1:11">
      <c r="A991" t="s">
        <v>214</v>
      </c>
      <c r="B991">
        <v>2024</v>
      </c>
      <c r="C991">
        <v>7</v>
      </c>
      <c r="D991" t="s">
        <v>61</v>
      </c>
      <c r="E991" t="s">
        <v>49</v>
      </c>
      <c r="F991" t="s">
        <v>2</v>
      </c>
      <c r="G991" t="s">
        <v>5</v>
      </c>
      <c r="H991" t="s">
        <v>34</v>
      </c>
      <c r="I991" s="2">
        <v>1864245</v>
      </c>
      <c r="J991" s="2">
        <v>1976007</v>
      </c>
      <c r="K991" t="s">
        <v>35</v>
      </c>
    </row>
    <row r="992" spans="1:11">
      <c r="A992" t="s">
        <v>481</v>
      </c>
      <c r="B992">
        <v>2024</v>
      </c>
      <c r="C992">
        <v>8</v>
      </c>
      <c r="D992" t="s">
        <v>44</v>
      </c>
      <c r="E992" t="s">
        <v>49</v>
      </c>
      <c r="F992" t="s">
        <v>17</v>
      </c>
      <c r="G992" t="s">
        <v>21</v>
      </c>
      <c r="H992" t="s">
        <v>34</v>
      </c>
      <c r="I992" s="2">
        <v>1160789</v>
      </c>
      <c r="J992" s="2">
        <v>1361222</v>
      </c>
      <c r="K992" t="s">
        <v>35</v>
      </c>
    </row>
    <row r="993" spans="1:11">
      <c r="A993" t="s">
        <v>494</v>
      </c>
      <c r="B993">
        <v>2024</v>
      </c>
      <c r="C993">
        <v>10</v>
      </c>
      <c r="D993" t="s">
        <v>61</v>
      </c>
      <c r="E993" t="s">
        <v>47</v>
      </c>
      <c r="F993" t="s">
        <v>7</v>
      </c>
      <c r="G993" t="s">
        <v>11</v>
      </c>
      <c r="H993" t="s">
        <v>34</v>
      </c>
      <c r="I993" s="2">
        <v>999181</v>
      </c>
      <c r="J993" s="2">
        <v>1244699</v>
      </c>
      <c r="K993" t="s">
        <v>35</v>
      </c>
    </row>
    <row r="994" spans="1:11">
      <c r="A994" t="s">
        <v>539</v>
      </c>
      <c r="B994">
        <v>2025</v>
      </c>
      <c r="C994">
        <v>7</v>
      </c>
      <c r="D994" t="s">
        <v>61</v>
      </c>
      <c r="E994" t="s">
        <v>54</v>
      </c>
      <c r="F994" t="s">
        <v>17</v>
      </c>
      <c r="G994" t="s">
        <v>21</v>
      </c>
      <c r="H994" t="s">
        <v>34</v>
      </c>
      <c r="I994" s="2">
        <v>1449916</v>
      </c>
      <c r="J994" s="2">
        <v>1491761</v>
      </c>
      <c r="K994" t="s">
        <v>35</v>
      </c>
    </row>
    <row r="995" spans="1:11">
      <c r="A995" t="s">
        <v>199</v>
      </c>
      <c r="B995">
        <v>2024</v>
      </c>
      <c r="C995">
        <v>7</v>
      </c>
      <c r="D995" t="s">
        <v>37</v>
      </c>
      <c r="E995" t="s">
        <v>47</v>
      </c>
      <c r="F995" t="s">
        <v>12</v>
      </c>
      <c r="G995" t="s">
        <v>14</v>
      </c>
      <c r="H995" t="s">
        <v>34</v>
      </c>
      <c r="I995" s="2">
        <v>304646</v>
      </c>
      <c r="J995" s="2">
        <v>346779</v>
      </c>
      <c r="K995" t="s">
        <v>35</v>
      </c>
    </row>
    <row r="996" spans="1:11">
      <c r="A996" t="s">
        <v>425</v>
      </c>
      <c r="B996">
        <v>2025</v>
      </c>
      <c r="C996">
        <v>1</v>
      </c>
      <c r="D996" t="s">
        <v>32</v>
      </c>
      <c r="E996" t="s">
        <v>33</v>
      </c>
      <c r="F996" t="s">
        <v>7</v>
      </c>
      <c r="G996" t="s">
        <v>8</v>
      </c>
      <c r="H996" t="s">
        <v>34</v>
      </c>
      <c r="I996" s="2">
        <v>878319</v>
      </c>
      <c r="J996" s="2">
        <v>987395</v>
      </c>
      <c r="K996" t="s">
        <v>35</v>
      </c>
    </row>
    <row r="997" spans="1:11">
      <c r="A997" t="s">
        <v>299</v>
      </c>
      <c r="B997">
        <v>2025</v>
      </c>
      <c r="C997">
        <v>7</v>
      </c>
      <c r="D997" t="s">
        <v>44</v>
      </c>
      <c r="E997" t="s">
        <v>57</v>
      </c>
      <c r="F997" t="s">
        <v>17</v>
      </c>
      <c r="G997" t="s">
        <v>21</v>
      </c>
      <c r="H997" t="s">
        <v>34</v>
      </c>
      <c r="I997" s="2">
        <v>768137</v>
      </c>
      <c r="J997" s="2">
        <v>655869</v>
      </c>
      <c r="K997" t="s">
        <v>35</v>
      </c>
    </row>
    <row r="998" spans="1:11">
      <c r="A998" t="s">
        <v>540</v>
      </c>
      <c r="B998">
        <v>2024</v>
      </c>
      <c r="C998">
        <v>6</v>
      </c>
      <c r="D998" t="s">
        <v>44</v>
      </c>
      <c r="E998" t="s">
        <v>54</v>
      </c>
      <c r="F998" t="s">
        <v>17</v>
      </c>
      <c r="G998" t="s">
        <v>19</v>
      </c>
      <c r="H998" t="s">
        <v>34</v>
      </c>
      <c r="I998" s="2">
        <v>623712</v>
      </c>
      <c r="J998" s="2">
        <v>539468</v>
      </c>
      <c r="K998" t="s">
        <v>35</v>
      </c>
    </row>
    <row r="999" spans="1:11">
      <c r="A999" t="s">
        <v>541</v>
      </c>
      <c r="B999">
        <v>2024</v>
      </c>
      <c r="C999">
        <v>4</v>
      </c>
      <c r="D999" t="s">
        <v>61</v>
      </c>
      <c r="E999" t="s">
        <v>42</v>
      </c>
      <c r="F999" t="s">
        <v>12</v>
      </c>
      <c r="G999" t="s">
        <v>14</v>
      </c>
      <c r="H999" t="s">
        <v>34</v>
      </c>
      <c r="I999" s="2">
        <v>316776</v>
      </c>
      <c r="J999" s="2">
        <v>278787</v>
      </c>
      <c r="K999" t="s">
        <v>35</v>
      </c>
    </row>
    <row r="1000" spans="1:11">
      <c r="A1000" t="s">
        <v>542</v>
      </c>
      <c r="B1000">
        <v>2024</v>
      </c>
      <c r="C1000">
        <v>11</v>
      </c>
      <c r="D1000" t="s">
        <v>61</v>
      </c>
      <c r="E1000" t="s">
        <v>54</v>
      </c>
      <c r="F1000" t="s">
        <v>12</v>
      </c>
      <c r="G1000" t="s">
        <v>13</v>
      </c>
      <c r="H1000" t="s">
        <v>34</v>
      </c>
      <c r="I1000" s="2">
        <v>888119</v>
      </c>
      <c r="J1000" s="2">
        <v>802456</v>
      </c>
      <c r="K1000" t="s">
        <v>35</v>
      </c>
    </row>
    <row r="1001" spans="1:11">
      <c r="A1001" t="s">
        <v>156</v>
      </c>
      <c r="B1001">
        <v>2024</v>
      </c>
      <c r="C1001">
        <v>2</v>
      </c>
      <c r="D1001" t="s">
        <v>61</v>
      </c>
      <c r="E1001" t="s">
        <v>47</v>
      </c>
      <c r="F1001" t="s">
        <v>2</v>
      </c>
      <c r="G1001" t="s">
        <v>5</v>
      </c>
      <c r="H1001" t="s">
        <v>34</v>
      </c>
      <c r="I1001" s="2">
        <v>1553749</v>
      </c>
      <c r="J1001" s="2">
        <v>1570821</v>
      </c>
      <c r="K1001" t="s">
        <v>35</v>
      </c>
    </row>
    <row r="1002" spans="1:11">
      <c r="A1002" t="s">
        <v>512</v>
      </c>
      <c r="B1002">
        <v>2024</v>
      </c>
      <c r="C1002">
        <v>2</v>
      </c>
      <c r="D1002" t="s">
        <v>37</v>
      </c>
      <c r="E1002" t="s">
        <v>47</v>
      </c>
      <c r="F1002" t="s">
        <v>2</v>
      </c>
      <c r="G1002" t="s">
        <v>6</v>
      </c>
      <c r="H1002" t="s">
        <v>34</v>
      </c>
      <c r="I1002" s="2">
        <v>2223783</v>
      </c>
      <c r="J1002" s="2">
        <v>2771309</v>
      </c>
      <c r="K1002" t="s">
        <v>35</v>
      </c>
    </row>
    <row r="1003" spans="1:11">
      <c r="A1003" t="s">
        <v>401</v>
      </c>
      <c r="B1003">
        <v>2024</v>
      </c>
      <c r="C1003">
        <v>11</v>
      </c>
      <c r="D1003" t="s">
        <v>44</v>
      </c>
      <c r="E1003" t="s">
        <v>47</v>
      </c>
      <c r="F1003" t="s">
        <v>12</v>
      </c>
      <c r="G1003" t="s">
        <v>15</v>
      </c>
      <c r="H1003" t="s">
        <v>34</v>
      </c>
      <c r="I1003" s="2">
        <v>540780</v>
      </c>
      <c r="J1003" s="2">
        <v>536407</v>
      </c>
      <c r="K1003" t="s">
        <v>35</v>
      </c>
    </row>
    <row r="1004" spans="1:11">
      <c r="A1004" t="s">
        <v>421</v>
      </c>
      <c r="B1004">
        <v>2024</v>
      </c>
      <c r="C1004">
        <v>7</v>
      </c>
      <c r="D1004" t="s">
        <v>44</v>
      </c>
      <c r="E1004" t="s">
        <v>40</v>
      </c>
      <c r="F1004" t="s">
        <v>12</v>
      </c>
      <c r="G1004" t="s">
        <v>13</v>
      </c>
      <c r="H1004" t="s">
        <v>34</v>
      </c>
      <c r="I1004" s="2">
        <v>760044</v>
      </c>
      <c r="J1004" s="2">
        <v>718828</v>
      </c>
      <c r="K1004" t="s">
        <v>35</v>
      </c>
    </row>
    <row r="1005" spans="1:11">
      <c r="A1005" t="s">
        <v>543</v>
      </c>
      <c r="B1005">
        <v>2024</v>
      </c>
      <c r="C1005">
        <v>8</v>
      </c>
      <c r="D1005" t="s">
        <v>44</v>
      </c>
      <c r="E1005" t="s">
        <v>40</v>
      </c>
      <c r="F1005" t="s">
        <v>12</v>
      </c>
      <c r="G1005" t="s">
        <v>15</v>
      </c>
      <c r="H1005" t="s">
        <v>34</v>
      </c>
      <c r="I1005" s="2">
        <v>729430</v>
      </c>
      <c r="J1005" s="2">
        <v>832367</v>
      </c>
      <c r="K1005" t="s">
        <v>35</v>
      </c>
    </row>
    <row r="1006" spans="1:11">
      <c r="A1006" t="s">
        <v>544</v>
      </c>
      <c r="B1006">
        <v>2025</v>
      </c>
      <c r="C1006">
        <v>5</v>
      </c>
      <c r="D1006" t="s">
        <v>37</v>
      </c>
      <c r="E1006" t="s">
        <v>33</v>
      </c>
      <c r="F1006" t="s">
        <v>7</v>
      </c>
      <c r="G1006" t="s">
        <v>10</v>
      </c>
      <c r="H1006" t="s">
        <v>34</v>
      </c>
      <c r="I1006" s="2">
        <v>907330</v>
      </c>
      <c r="J1006" s="2">
        <v>1021869</v>
      </c>
      <c r="K1006" t="s">
        <v>35</v>
      </c>
    </row>
    <row r="1007" spans="1:11">
      <c r="A1007" t="s">
        <v>469</v>
      </c>
      <c r="B1007">
        <v>2025</v>
      </c>
      <c r="C1007">
        <v>6</v>
      </c>
      <c r="D1007" t="s">
        <v>44</v>
      </c>
      <c r="E1007" t="s">
        <v>49</v>
      </c>
      <c r="F1007" t="s">
        <v>12</v>
      </c>
      <c r="G1007" t="s">
        <v>16</v>
      </c>
      <c r="H1007" t="s">
        <v>34</v>
      </c>
      <c r="I1007" s="2">
        <v>876786</v>
      </c>
      <c r="J1007" s="2">
        <v>1085507</v>
      </c>
      <c r="K1007" t="s">
        <v>35</v>
      </c>
    </row>
    <row r="1008" spans="1:11">
      <c r="A1008" t="s">
        <v>471</v>
      </c>
      <c r="B1008">
        <v>2024</v>
      </c>
      <c r="C1008">
        <v>9</v>
      </c>
      <c r="D1008" t="s">
        <v>44</v>
      </c>
      <c r="E1008" t="s">
        <v>47</v>
      </c>
      <c r="F1008" t="s">
        <v>2</v>
      </c>
      <c r="G1008" t="s">
        <v>3</v>
      </c>
      <c r="H1008" t="s">
        <v>34</v>
      </c>
      <c r="I1008" s="2">
        <v>1392968</v>
      </c>
      <c r="J1008" s="2">
        <v>1602800</v>
      </c>
      <c r="K1008" t="s">
        <v>35</v>
      </c>
    </row>
    <row r="1009" spans="1:11">
      <c r="A1009" t="s">
        <v>152</v>
      </c>
      <c r="B1009">
        <v>2025</v>
      </c>
      <c r="C1009">
        <v>4</v>
      </c>
      <c r="D1009" t="s">
        <v>44</v>
      </c>
      <c r="E1009" t="s">
        <v>38</v>
      </c>
      <c r="F1009" t="s">
        <v>12</v>
      </c>
      <c r="G1009" t="s">
        <v>14</v>
      </c>
      <c r="H1009" t="s">
        <v>34</v>
      </c>
      <c r="I1009" s="2">
        <v>356563</v>
      </c>
      <c r="J1009" s="2">
        <v>366956</v>
      </c>
      <c r="K1009" t="s">
        <v>35</v>
      </c>
    </row>
    <row r="1010" spans="1:11">
      <c r="A1010" t="s">
        <v>227</v>
      </c>
      <c r="B1010">
        <v>2024</v>
      </c>
      <c r="C1010">
        <v>2</v>
      </c>
      <c r="D1010" t="s">
        <v>37</v>
      </c>
      <c r="E1010" t="s">
        <v>40</v>
      </c>
      <c r="F1010" t="s">
        <v>7</v>
      </c>
      <c r="G1010" t="s">
        <v>11</v>
      </c>
      <c r="H1010" t="s">
        <v>34</v>
      </c>
      <c r="I1010" s="2">
        <v>394670</v>
      </c>
      <c r="J1010" s="2">
        <v>452272</v>
      </c>
      <c r="K1010" t="s">
        <v>35</v>
      </c>
    </row>
    <row r="1011" spans="1:11">
      <c r="A1011" t="s">
        <v>375</v>
      </c>
      <c r="B1011">
        <v>2025</v>
      </c>
      <c r="C1011">
        <v>8</v>
      </c>
      <c r="D1011" t="s">
        <v>37</v>
      </c>
      <c r="E1011" t="s">
        <v>38</v>
      </c>
      <c r="F1011" t="s">
        <v>12</v>
      </c>
      <c r="G1011" t="s">
        <v>14</v>
      </c>
      <c r="H1011" t="s">
        <v>34</v>
      </c>
      <c r="I1011" s="2">
        <v>279678</v>
      </c>
      <c r="J1011" s="2">
        <v>252972</v>
      </c>
      <c r="K1011" t="s">
        <v>35</v>
      </c>
    </row>
    <row r="1012" spans="1:11">
      <c r="A1012" t="s">
        <v>521</v>
      </c>
      <c r="B1012">
        <v>2024</v>
      </c>
      <c r="C1012">
        <v>6</v>
      </c>
      <c r="D1012" t="s">
        <v>61</v>
      </c>
      <c r="E1012" t="s">
        <v>49</v>
      </c>
      <c r="F1012" t="s">
        <v>12</v>
      </c>
      <c r="G1012" t="s">
        <v>16</v>
      </c>
      <c r="H1012" t="s">
        <v>34</v>
      </c>
      <c r="I1012" s="2">
        <v>515817</v>
      </c>
      <c r="J1012" s="2">
        <v>457307</v>
      </c>
      <c r="K1012" t="s">
        <v>35</v>
      </c>
    </row>
    <row r="1013" spans="1:11">
      <c r="A1013" t="s">
        <v>218</v>
      </c>
      <c r="B1013">
        <v>2024</v>
      </c>
      <c r="C1013">
        <v>2</v>
      </c>
      <c r="D1013" t="s">
        <v>37</v>
      </c>
      <c r="E1013" t="s">
        <v>54</v>
      </c>
      <c r="F1013" t="s">
        <v>17</v>
      </c>
      <c r="G1013" t="s">
        <v>19</v>
      </c>
      <c r="H1013" t="s">
        <v>34</v>
      </c>
      <c r="I1013" s="2">
        <v>1479269</v>
      </c>
      <c r="J1013" s="2">
        <v>1775652</v>
      </c>
      <c r="K1013" t="s">
        <v>35</v>
      </c>
    </row>
    <row r="1014" spans="1:11">
      <c r="A1014" t="s">
        <v>31</v>
      </c>
      <c r="B1014">
        <v>2024</v>
      </c>
      <c r="C1014">
        <v>11</v>
      </c>
      <c r="D1014" t="s">
        <v>37</v>
      </c>
      <c r="E1014" t="s">
        <v>38</v>
      </c>
      <c r="F1014" t="s">
        <v>7</v>
      </c>
      <c r="G1014" t="s">
        <v>11</v>
      </c>
      <c r="H1014" t="s">
        <v>34</v>
      </c>
      <c r="I1014" s="2">
        <v>1068632</v>
      </c>
      <c r="J1014" s="2">
        <v>1291797</v>
      </c>
      <c r="K1014" t="s">
        <v>35</v>
      </c>
    </row>
    <row r="1015" spans="1:11">
      <c r="A1015" t="s">
        <v>107</v>
      </c>
      <c r="B1015">
        <v>2025</v>
      </c>
      <c r="C1015">
        <v>3</v>
      </c>
      <c r="D1015" t="s">
        <v>37</v>
      </c>
      <c r="E1015" t="s">
        <v>49</v>
      </c>
      <c r="F1015" t="s">
        <v>7</v>
      </c>
      <c r="G1015" t="s">
        <v>11</v>
      </c>
      <c r="H1015" t="s">
        <v>34</v>
      </c>
      <c r="I1015" s="2">
        <v>567634</v>
      </c>
      <c r="J1015" s="2">
        <v>540466</v>
      </c>
      <c r="K1015" t="s">
        <v>35</v>
      </c>
    </row>
    <row r="1016" spans="1:11">
      <c r="A1016" t="s">
        <v>469</v>
      </c>
      <c r="B1016">
        <v>2025</v>
      </c>
      <c r="C1016">
        <v>6</v>
      </c>
      <c r="D1016" t="s">
        <v>32</v>
      </c>
      <c r="E1016" t="s">
        <v>54</v>
      </c>
      <c r="F1016" t="s">
        <v>12</v>
      </c>
      <c r="G1016" t="s">
        <v>14</v>
      </c>
      <c r="H1016" t="s">
        <v>34</v>
      </c>
      <c r="I1016" s="2">
        <v>490747</v>
      </c>
      <c r="J1016" s="2">
        <v>502312</v>
      </c>
      <c r="K1016" t="s">
        <v>35</v>
      </c>
    </row>
    <row r="1017" spans="1:11">
      <c r="A1017" t="s">
        <v>95</v>
      </c>
      <c r="B1017">
        <v>2024</v>
      </c>
      <c r="C1017">
        <v>4</v>
      </c>
      <c r="D1017" t="s">
        <v>61</v>
      </c>
      <c r="E1017" t="s">
        <v>42</v>
      </c>
      <c r="F1017" t="s">
        <v>12</v>
      </c>
      <c r="G1017" t="s">
        <v>14</v>
      </c>
      <c r="H1017" t="s">
        <v>34</v>
      </c>
      <c r="I1017" s="2">
        <v>533226</v>
      </c>
      <c r="J1017" s="2">
        <v>587513</v>
      </c>
      <c r="K1017" t="s">
        <v>35</v>
      </c>
    </row>
    <row r="1018" spans="1:11">
      <c r="A1018" t="s">
        <v>178</v>
      </c>
      <c r="B1018">
        <v>2024</v>
      </c>
      <c r="C1018">
        <v>10</v>
      </c>
      <c r="D1018" t="s">
        <v>37</v>
      </c>
      <c r="E1018" t="s">
        <v>54</v>
      </c>
      <c r="F1018" t="s">
        <v>2</v>
      </c>
      <c r="G1018" t="s">
        <v>5</v>
      </c>
      <c r="H1018" t="s">
        <v>34</v>
      </c>
      <c r="I1018" s="2">
        <v>2426264</v>
      </c>
      <c r="J1018" s="2">
        <v>2603909</v>
      </c>
      <c r="K1018" t="s">
        <v>35</v>
      </c>
    </row>
    <row r="1019" spans="1:11">
      <c r="A1019" t="s">
        <v>74</v>
      </c>
      <c r="B1019">
        <v>2024</v>
      </c>
      <c r="C1019">
        <v>4</v>
      </c>
      <c r="D1019" t="s">
        <v>44</v>
      </c>
      <c r="E1019" t="s">
        <v>38</v>
      </c>
      <c r="F1019" t="s">
        <v>17</v>
      </c>
      <c r="G1019" t="s">
        <v>18</v>
      </c>
      <c r="H1019" t="s">
        <v>34</v>
      </c>
      <c r="I1019" s="2">
        <v>806125</v>
      </c>
      <c r="J1019" s="2">
        <v>943964</v>
      </c>
      <c r="K1019" t="s">
        <v>35</v>
      </c>
    </row>
    <row r="1020" spans="1:11">
      <c r="A1020" t="s">
        <v>545</v>
      </c>
      <c r="B1020">
        <v>2025</v>
      </c>
      <c r="C1020">
        <v>2</v>
      </c>
      <c r="D1020" t="s">
        <v>37</v>
      </c>
      <c r="E1020" t="s">
        <v>42</v>
      </c>
      <c r="F1020" t="s">
        <v>2</v>
      </c>
      <c r="G1020" t="s">
        <v>5</v>
      </c>
      <c r="H1020" t="s">
        <v>34</v>
      </c>
      <c r="I1020" s="2">
        <v>2499107</v>
      </c>
      <c r="J1020" s="2">
        <v>2145035</v>
      </c>
      <c r="K1020" t="s">
        <v>35</v>
      </c>
    </row>
    <row r="1021" spans="1:11">
      <c r="A1021" t="s">
        <v>459</v>
      </c>
      <c r="B1021">
        <v>2025</v>
      </c>
      <c r="C1021">
        <v>3</v>
      </c>
      <c r="D1021" t="s">
        <v>61</v>
      </c>
      <c r="E1021" t="s">
        <v>47</v>
      </c>
      <c r="F1021" t="s">
        <v>2</v>
      </c>
      <c r="G1021" t="s">
        <v>3</v>
      </c>
      <c r="H1021" t="s">
        <v>34</v>
      </c>
      <c r="I1021" s="2">
        <v>2157994</v>
      </c>
      <c r="J1021" s="2">
        <v>2374207</v>
      </c>
      <c r="K1021" t="s">
        <v>35</v>
      </c>
    </row>
    <row r="1022" spans="1:11">
      <c r="A1022" t="s">
        <v>546</v>
      </c>
      <c r="B1022">
        <v>2024</v>
      </c>
      <c r="C1022">
        <v>10</v>
      </c>
      <c r="D1022" t="s">
        <v>32</v>
      </c>
      <c r="E1022" t="s">
        <v>38</v>
      </c>
      <c r="F1022" t="s">
        <v>12</v>
      </c>
      <c r="G1022" t="s">
        <v>14</v>
      </c>
      <c r="H1022" t="s">
        <v>34</v>
      </c>
      <c r="I1022" s="2">
        <v>542498</v>
      </c>
      <c r="J1022" s="2">
        <v>566567</v>
      </c>
      <c r="K1022" t="s">
        <v>35</v>
      </c>
    </row>
    <row r="1023" spans="1:11">
      <c r="A1023" t="s">
        <v>113</v>
      </c>
      <c r="B1023">
        <v>2025</v>
      </c>
      <c r="C1023">
        <v>5</v>
      </c>
      <c r="D1023" t="s">
        <v>44</v>
      </c>
      <c r="E1023" t="s">
        <v>57</v>
      </c>
      <c r="F1023" t="s">
        <v>12</v>
      </c>
      <c r="G1023" t="s">
        <v>16</v>
      </c>
      <c r="H1023" t="s">
        <v>34</v>
      </c>
      <c r="I1023" s="2">
        <v>821294</v>
      </c>
      <c r="J1023" s="2">
        <v>1001045</v>
      </c>
      <c r="K1023" t="s">
        <v>35</v>
      </c>
    </row>
    <row r="1024" spans="1:11">
      <c r="A1024" t="s">
        <v>508</v>
      </c>
      <c r="B1024">
        <v>2024</v>
      </c>
      <c r="C1024">
        <v>2</v>
      </c>
      <c r="D1024" t="s">
        <v>44</v>
      </c>
      <c r="E1024" t="s">
        <v>38</v>
      </c>
      <c r="F1024" t="s">
        <v>7</v>
      </c>
      <c r="G1024" t="s">
        <v>10</v>
      </c>
      <c r="H1024" t="s">
        <v>34</v>
      </c>
      <c r="I1024" s="2">
        <v>706251</v>
      </c>
      <c r="J1024" s="2">
        <v>837822</v>
      </c>
      <c r="K1024" t="s">
        <v>35</v>
      </c>
    </row>
    <row r="1025" spans="1:11">
      <c r="A1025" t="s">
        <v>478</v>
      </c>
      <c r="B1025">
        <v>2024</v>
      </c>
      <c r="C1025">
        <v>3</v>
      </c>
      <c r="D1025" t="s">
        <v>44</v>
      </c>
      <c r="E1025" t="s">
        <v>38</v>
      </c>
      <c r="F1025" t="s">
        <v>2</v>
      </c>
      <c r="G1025" t="s">
        <v>3</v>
      </c>
      <c r="H1025" t="s">
        <v>34</v>
      </c>
      <c r="I1025" s="2">
        <v>1391494</v>
      </c>
      <c r="J1025" s="2">
        <v>1602645</v>
      </c>
      <c r="K1025" t="s">
        <v>35</v>
      </c>
    </row>
    <row r="1026" spans="1:11">
      <c r="A1026" t="s">
        <v>152</v>
      </c>
      <c r="B1026">
        <v>2025</v>
      </c>
      <c r="C1026">
        <v>4</v>
      </c>
      <c r="D1026" t="s">
        <v>37</v>
      </c>
      <c r="E1026" t="s">
        <v>54</v>
      </c>
      <c r="F1026" t="s">
        <v>7</v>
      </c>
      <c r="G1026" t="s">
        <v>10</v>
      </c>
      <c r="H1026" t="s">
        <v>34</v>
      </c>
      <c r="I1026" s="2">
        <v>1017615</v>
      </c>
      <c r="J1026" s="2">
        <v>1148306</v>
      </c>
      <c r="K1026" t="s">
        <v>35</v>
      </c>
    </row>
    <row r="1027" spans="1:11">
      <c r="A1027" t="s">
        <v>492</v>
      </c>
      <c r="B1027">
        <v>2024</v>
      </c>
      <c r="C1027">
        <v>3</v>
      </c>
      <c r="D1027" t="s">
        <v>61</v>
      </c>
      <c r="E1027" t="s">
        <v>33</v>
      </c>
      <c r="F1027" t="s">
        <v>7</v>
      </c>
      <c r="G1027" t="s">
        <v>10</v>
      </c>
      <c r="H1027" t="s">
        <v>34</v>
      </c>
      <c r="I1027" s="2">
        <v>474656</v>
      </c>
      <c r="J1027" s="2">
        <v>507754</v>
      </c>
      <c r="K1027" t="s">
        <v>35</v>
      </c>
    </row>
    <row r="1028" spans="1:11">
      <c r="A1028" t="s">
        <v>309</v>
      </c>
      <c r="B1028">
        <v>2025</v>
      </c>
      <c r="C1028">
        <v>7</v>
      </c>
      <c r="D1028" t="s">
        <v>37</v>
      </c>
      <c r="E1028" t="s">
        <v>47</v>
      </c>
      <c r="F1028" t="s">
        <v>2</v>
      </c>
      <c r="G1028" t="s">
        <v>4</v>
      </c>
      <c r="H1028" t="s">
        <v>34</v>
      </c>
      <c r="I1028" s="2">
        <v>2730810</v>
      </c>
      <c r="J1028" s="2">
        <v>3010737</v>
      </c>
      <c r="K1028" t="s">
        <v>35</v>
      </c>
    </row>
    <row r="1029" spans="1:11">
      <c r="A1029" t="s">
        <v>547</v>
      </c>
      <c r="B1029">
        <v>2024</v>
      </c>
      <c r="C1029">
        <v>7</v>
      </c>
      <c r="D1029" t="s">
        <v>32</v>
      </c>
      <c r="E1029" t="s">
        <v>33</v>
      </c>
      <c r="F1029" t="s">
        <v>7</v>
      </c>
      <c r="G1029" t="s">
        <v>11</v>
      </c>
      <c r="H1029" t="s">
        <v>34</v>
      </c>
      <c r="I1029" s="2">
        <v>1137820</v>
      </c>
      <c r="J1029" s="2">
        <v>1144396</v>
      </c>
      <c r="K1029" t="s">
        <v>35</v>
      </c>
    </row>
    <row r="1030" spans="1:11">
      <c r="A1030" t="s">
        <v>339</v>
      </c>
      <c r="B1030">
        <v>2024</v>
      </c>
      <c r="C1030">
        <v>2</v>
      </c>
      <c r="D1030" t="s">
        <v>44</v>
      </c>
      <c r="E1030" t="s">
        <v>33</v>
      </c>
      <c r="F1030" t="s">
        <v>2</v>
      </c>
      <c r="G1030" t="s">
        <v>3</v>
      </c>
      <c r="H1030" t="s">
        <v>34</v>
      </c>
      <c r="I1030" s="2">
        <v>2808710</v>
      </c>
      <c r="J1030" s="2">
        <v>2894702</v>
      </c>
      <c r="K1030" t="s">
        <v>35</v>
      </c>
    </row>
    <row r="1031" spans="1:11">
      <c r="A1031" t="s">
        <v>227</v>
      </c>
      <c r="B1031">
        <v>2024</v>
      </c>
      <c r="C1031">
        <v>2</v>
      </c>
      <c r="D1031" t="s">
        <v>44</v>
      </c>
      <c r="E1031" t="s">
        <v>38</v>
      </c>
      <c r="F1031" t="s">
        <v>17</v>
      </c>
      <c r="G1031" t="s">
        <v>20</v>
      </c>
      <c r="H1031" t="s">
        <v>34</v>
      </c>
      <c r="I1031" s="2">
        <v>560792</v>
      </c>
      <c r="J1031" s="2">
        <v>534858</v>
      </c>
      <c r="K1031" t="s">
        <v>35</v>
      </c>
    </row>
    <row r="1032" spans="1:11">
      <c r="A1032" t="s">
        <v>548</v>
      </c>
      <c r="B1032">
        <v>2024</v>
      </c>
      <c r="C1032">
        <v>12</v>
      </c>
      <c r="D1032" t="s">
        <v>32</v>
      </c>
      <c r="E1032" t="s">
        <v>47</v>
      </c>
      <c r="F1032" t="s">
        <v>2</v>
      </c>
      <c r="G1032" t="s">
        <v>4</v>
      </c>
      <c r="H1032" t="s">
        <v>34</v>
      </c>
      <c r="I1032" s="2">
        <v>3387893</v>
      </c>
      <c r="J1032" s="2">
        <v>3705661</v>
      </c>
      <c r="K1032" t="s">
        <v>35</v>
      </c>
    </row>
    <row r="1033" spans="1:11">
      <c r="A1033" t="s">
        <v>529</v>
      </c>
      <c r="B1033">
        <v>2024</v>
      </c>
      <c r="C1033">
        <v>10</v>
      </c>
      <c r="D1033" t="s">
        <v>44</v>
      </c>
      <c r="E1033" t="s">
        <v>54</v>
      </c>
      <c r="F1033" t="s">
        <v>12</v>
      </c>
      <c r="G1033" t="s">
        <v>13</v>
      </c>
      <c r="H1033" t="s">
        <v>34</v>
      </c>
      <c r="I1033" s="2">
        <v>326694</v>
      </c>
      <c r="J1033" s="2">
        <v>332284</v>
      </c>
      <c r="K1033" t="s">
        <v>35</v>
      </c>
    </row>
    <row r="1034" spans="1:11">
      <c r="A1034" t="s">
        <v>119</v>
      </c>
      <c r="B1034">
        <v>2024</v>
      </c>
      <c r="C1034">
        <v>12</v>
      </c>
      <c r="D1034" t="s">
        <v>61</v>
      </c>
      <c r="E1034" t="s">
        <v>38</v>
      </c>
      <c r="F1034" t="s">
        <v>7</v>
      </c>
      <c r="G1034" t="s">
        <v>11</v>
      </c>
      <c r="H1034" t="s">
        <v>34</v>
      </c>
      <c r="I1034" s="2">
        <v>555415</v>
      </c>
      <c r="J1034" s="2">
        <v>687776</v>
      </c>
      <c r="K1034" t="s">
        <v>35</v>
      </c>
    </row>
    <row r="1035" spans="1:11">
      <c r="A1035" t="s">
        <v>174</v>
      </c>
      <c r="B1035">
        <v>2024</v>
      </c>
      <c r="C1035">
        <v>1</v>
      </c>
      <c r="D1035" t="s">
        <v>61</v>
      </c>
      <c r="E1035" t="s">
        <v>49</v>
      </c>
      <c r="F1035" t="s">
        <v>2</v>
      </c>
      <c r="G1035" t="s">
        <v>3</v>
      </c>
      <c r="H1035" t="s">
        <v>34</v>
      </c>
      <c r="I1035" s="2">
        <v>2686915</v>
      </c>
      <c r="J1035" s="2">
        <v>2730756</v>
      </c>
      <c r="K1035" t="s">
        <v>35</v>
      </c>
    </row>
    <row r="1036" spans="1:11">
      <c r="A1036" t="s">
        <v>381</v>
      </c>
      <c r="B1036">
        <v>2024</v>
      </c>
      <c r="C1036">
        <v>6</v>
      </c>
      <c r="D1036" t="s">
        <v>32</v>
      </c>
      <c r="E1036" t="s">
        <v>57</v>
      </c>
      <c r="F1036" t="s">
        <v>7</v>
      </c>
      <c r="G1036" t="s">
        <v>9</v>
      </c>
      <c r="H1036" t="s">
        <v>34</v>
      </c>
      <c r="I1036" s="2">
        <v>1285503</v>
      </c>
      <c r="J1036" s="2">
        <v>1592896</v>
      </c>
      <c r="K1036" t="s">
        <v>35</v>
      </c>
    </row>
    <row r="1037" spans="1:11">
      <c r="A1037" t="s">
        <v>549</v>
      </c>
      <c r="B1037">
        <v>2025</v>
      </c>
      <c r="C1037">
        <v>1</v>
      </c>
      <c r="D1037" t="s">
        <v>61</v>
      </c>
      <c r="E1037" t="s">
        <v>49</v>
      </c>
      <c r="F1037" t="s">
        <v>12</v>
      </c>
      <c r="G1037" t="s">
        <v>15</v>
      </c>
      <c r="H1037" t="s">
        <v>34</v>
      </c>
      <c r="I1037" s="2">
        <v>441181</v>
      </c>
      <c r="J1037" s="2">
        <v>449561</v>
      </c>
      <c r="K1037" t="s">
        <v>35</v>
      </c>
    </row>
    <row r="1038" spans="1:11">
      <c r="A1038" t="s">
        <v>160</v>
      </c>
      <c r="B1038">
        <v>2024</v>
      </c>
      <c r="C1038">
        <v>5</v>
      </c>
      <c r="D1038" t="s">
        <v>32</v>
      </c>
      <c r="E1038" t="s">
        <v>54</v>
      </c>
      <c r="F1038" t="s">
        <v>12</v>
      </c>
      <c r="G1038" t="s">
        <v>13</v>
      </c>
      <c r="H1038" t="s">
        <v>34</v>
      </c>
      <c r="I1038" s="2">
        <v>759352</v>
      </c>
      <c r="J1038" s="2">
        <v>840308</v>
      </c>
      <c r="K1038" t="s">
        <v>35</v>
      </c>
    </row>
    <row r="1039" spans="1:11">
      <c r="A1039" t="s">
        <v>513</v>
      </c>
      <c r="B1039">
        <v>2025</v>
      </c>
      <c r="C1039">
        <v>7</v>
      </c>
      <c r="D1039" t="s">
        <v>37</v>
      </c>
      <c r="E1039" t="s">
        <v>49</v>
      </c>
      <c r="F1039" t="s">
        <v>12</v>
      </c>
      <c r="G1039" t="s">
        <v>13</v>
      </c>
      <c r="H1039" t="s">
        <v>34</v>
      </c>
      <c r="I1039" s="2">
        <v>626042</v>
      </c>
      <c r="J1039" s="2">
        <v>559169</v>
      </c>
      <c r="K1039" t="s">
        <v>35</v>
      </c>
    </row>
    <row r="1040" spans="1:11">
      <c r="A1040" t="s">
        <v>177</v>
      </c>
      <c r="B1040">
        <v>2024</v>
      </c>
      <c r="C1040">
        <v>5</v>
      </c>
      <c r="D1040" t="s">
        <v>44</v>
      </c>
      <c r="E1040" t="s">
        <v>47</v>
      </c>
      <c r="F1040" t="s">
        <v>17</v>
      </c>
      <c r="G1040" t="s">
        <v>18</v>
      </c>
      <c r="H1040" t="s">
        <v>34</v>
      </c>
      <c r="I1040" s="2">
        <v>1421885</v>
      </c>
      <c r="J1040" s="2">
        <v>1642347</v>
      </c>
      <c r="K1040" t="s">
        <v>35</v>
      </c>
    </row>
    <row r="1041" spans="1:11">
      <c r="A1041" t="s">
        <v>546</v>
      </c>
      <c r="B1041">
        <v>2024</v>
      </c>
      <c r="C1041">
        <v>10</v>
      </c>
      <c r="D1041" t="s">
        <v>61</v>
      </c>
      <c r="E1041" t="s">
        <v>42</v>
      </c>
      <c r="F1041" t="s">
        <v>2</v>
      </c>
      <c r="G1041" t="s">
        <v>5</v>
      </c>
      <c r="H1041" t="s">
        <v>34</v>
      </c>
      <c r="I1041" s="2">
        <v>1355255</v>
      </c>
      <c r="J1041" s="2">
        <v>1517291</v>
      </c>
      <c r="K1041" t="s">
        <v>35</v>
      </c>
    </row>
    <row r="1042" spans="1:11">
      <c r="A1042" t="s">
        <v>266</v>
      </c>
      <c r="B1042">
        <v>2025</v>
      </c>
      <c r="C1042">
        <v>2</v>
      </c>
      <c r="D1042" t="s">
        <v>44</v>
      </c>
      <c r="E1042" t="s">
        <v>49</v>
      </c>
      <c r="F1042" t="s">
        <v>2</v>
      </c>
      <c r="G1042" t="s">
        <v>3</v>
      </c>
      <c r="H1042" t="s">
        <v>34</v>
      </c>
      <c r="I1042" s="2">
        <v>978845</v>
      </c>
      <c r="J1042" s="2">
        <v>888368</v>
      </c>
      <c r="K1042" t="s">
        <v>35</v>
      </c>
    </row>
    <row r="1043" spans="1:11">
      <c r="A1043" t="s">
        <v>462</v>
      </c>
      <c r="B1043">
        <v>2024</v>
      </c>
      <c r="C1043">
        <v>3</v>
      </c>
      <c r="D1043" t="s">
        <v>44</v>
      </c>
      <c r="E1043" t="s">
        <v>38</v>
      </c>
      <c r="F1043" t="s">
        <v>7</v>
      </c>
      <c r="G1043" t="s">
        <v>8</v>
      </c>
      <c r="H1043" t="s">
        <v>34</v>
      </c>
      <c r="I1043" s="2">
        <v>749412</v>
      </c>
      <c r="J1043" s="2">
        <v>682142</v>
      </c>
      <c r="K1043" t="s">
        <v>35</v>
      </c>
    </row>
    <row r="1044" spans="1:11">
      <c r="A1044" t="s">
        <v>422</v>
      </c>
      <c r="B1044">
        <v>2025</v>
      </c>
      <c r="C1044">
        <v>8</v>
      </c>
      <c r="D1044" t="s">
        <v>61</v>
      </c>
      <c r="E1044" t="s">
        <v>40</v>
      </c>
      <c r="F1044" t="s">
        <v>12</v>
      </c>
      <c r="G1044" t="s">
        <v>16</v>
      </c>
      <c r="H1044" t="s">
        <v>34</v>
      </c>
      <c r="I1044" s="2">
        <v>686738</v>
      </c>
      <c r="J1044" s="2">
        <v>661995</v>
      </c>
      <c r="K1044" t="s">
        <v>35</v>
      </c>
    </row>
    <row r="1045" spans="1:11">
      <c r="A1045" t="s">
        <v>275</v>
      </c>
      <c r="B1045">
        <v>2024</v>
      </c>
      <c r="C1045">
        <v>12</v>
      </c>
      <c r="D1045" t="s">
        <v>44</v>
      </c>
      <c r="E1045" t="s">
        <v>40</v>
      </c>
      <c r="F1045" t="s">
        <v>17</v>
      </c>
      <c r="G1045" t="s">
        <v>20</v>
      </c>
      <c r="H1045" t="s">
        <v>34</v>
      </c>
      <c r="I1045" s="2">
        <v>1301643</v>
      </c>
      <c r="J1045" s="2">
        <v>1582556</v>
      </c>
      <c r="K1045" t="s">
        <v>35</v>
      </c>
    </row>
    <row r="1046" spans="1:11">
      <c r="A1046" t="s">
        <v>439</v>
      </c>
      <c r="B1046">
        <v>2024</v>
      </c>
      <c r="C1046">
        <v>2</v>
      </c>
      <c r="D1046" t="s">
        <v>32</v>
      </c>
      <c r="E1046" t="s">
        <v>33</v>
      </c>
      <c r="F1046" t="s">
        <v>17</v>
      </c>
      <c r="G1046" t="s">
        <v>18</v>
      </c>
      <c r="H1046" t="s">
        <v>34</v>
      </c>
      <c r="I1046" s="2">
        <v>726909</v>
      </c>
      <c r="J1046" s="2">
        <v>636921</v>
      </c>
      <c r="K1046" t="s">
        <v>35</v>
      </c>
    </row>
    <row r="1047" spans="1:11">
      <c r="A1047" t="s">
        <v>175</v>
      </c>
      <c r="B1047">
        <v>2024</v>
      </c>
      <c r="C1047">
        <v>8</v>
      </c>
      <c r="D1047" t="s">
        <v>37</v>
      </c>
      <c r="E1047" t="s">
        <v>40</v>
      </c>
      <c r="F1047" t="s">
        <v>17</v>
      </c>
      <c r="G1047" t="s">
        <v>19</v>
      </c>
      <c r="H1047" t="s">
        <v>34</v>
      </c>
      <c r="I1047" s="2">
        <v>819130</v>
      </c>
      <c r="J1047" s="2">
        <v>720526</v>
      </c>
      <c r="K1047" t="s">
        <v>35</v>
      </c>
    </row>
    <row r="1048" spans="1:11">
      <c r="A1048" t="s">
        <v>66</v>
      </c>
      <c r="B1048">
        <v>2024</v>
      </c>
      <c r="C1048">
        <v>12</v>
      </c>
      <c r="D1048" t="s">
        <v>44</v>
      </c>
      <c r="E1048" t="s">
        <v>49</v>
      </c>
      <c r="F1048" t="s">
        <v>12</v>
      </c>
      <c r="G1048" t="s">
        <v>14</v>
      </c>
      <c r="H1048" t="s">
        <v>34</v>
      </c>
      <c r="I1048" s="2">
        <v>768906</v>
      </c>
      <c r="J1048" s="2">
        <v>860169</v>
      </c>
      <c r="K1048" t="s">
        <v>35</v>
      </c>
    </row>
    <row r="1049" spans="1:11">
      <c r="A1049" t="s">
        <v>445</v>
      </c>
      <c r="B1049">
        <v>2025</v>
      </c>
      <c r="C1049">
        <v>4</v>
      </c>
      <c r="D1049" t="s">
        <v>44</v>
      </c>
      <c r="E1049" t="s">
        <v>38</v>
      </c>
      <c r="F1049" t="s">
        <v>12</v>
      </c>
      <c r="G1049" t="s">
        <v>16</v>
      </c>
      <c r="H1049" t="s">
        <v>34</v>
      </c>
      <c r="I1049" s="2">
        <v>766106</v>
      </c>
      <c r="J1049" s="2">
        <v>780066</v>
      </c>
      <c r="K1049" t="s">
        <v>35</v>
      </c>
    </row>
    <row r="1050" spans="1:11">
      <c r="A1050" t="s">
        <v>276</v>
      </c>
      <c r="B1050">
        <v>2025</v>
      </c>
      <c r="C1050">
        <v>6</v>
      </c>
      <c r="D1050" t="s">
        <v>44</v>
      </c>
      <c r="E1050" t="s">
        <v>49</v>
      </c>
      <c r="F1050" t="s">
        <v>17</v>
      </c>
      <c r="G1050" t="s">
        <v>21</v>
      </c>
      <c r="H1050" t="s">
        <v>34</v>
      </c>
      <c r="I1050" s="2">
        <v>937676</v>
      </c>
      <c r="J1050" s="2">
        <v>1048314</v>
      </c>
      <c r="K1050" t="s">
        <v>35</v>
      </c>
    </row>
    <row r="1051" spans="1:11">
      <c r="A1051" t="s">
        <v>340</v>
      </c>
      <c r="B1051">
        <v>2025</v>
      </c>
      <c r="C1051">
        <v>3</v>
      </c>
      <c r="D1051" t="s">
        <v>44</v>
      </c>
      <c r="E1051" t="s">
        <v>49</v>
      </c>
      <c r="F1051" t="s">
        <v>17</v>
      </c>
      <c r="G1051" t="s">
        <v>18</v>
      </c>
      <c r="H1051" t="s">
        <v>34</v>
      </c>
      <c r="I1051" s="2">
        <v>1364178</v>
      </c>
      <c r="J1051" s="2">
        <v>1328554</v>
      </c>
      <c r="K1051" t="s">
        <v>35</v>
      </c>
    </row>
    <row r="1052" spans="1:11">
      <c r="A1052" t="s">
        <v>434</v>
      </c>
      <c r="B1052">
        <v>2025</v>
      </c>
      <c r="C1052">
        <v>6</v>
      </c>
      <c r="D1052" t="s">
        <v>37</v>
      </c>
      <c r="E1052" t="s">
        <v>42</v>
      </c>
      <c r="F1052" t="s">
        <v>17</v>
      </c>
      <c r="G1052" t="s">
        <v>21</v>
      </c>
      <c r="H1052" t="s">
        <v>34</v>
      </c>
      <c r="I1052" s="2">
        <v>714040</v>
      </c>
      <c r="J1052" s="2">
        <v>636733</v>
      </c>
      <c r="K1052" t="s">
        <v>35</v>
      </c>
    </row>
    <row r="1053" spans="1:11">
      <c r="A1053" t="s">
        <v>550</v>
      </c>
      <c r="B1053">
        <v>2024</v>
      </c>
      <c r="C1053">
        <v>10</v>
      </c>
      <c r="D1053" t="s">
        <v>44</v>
      </c>
      <c r="E1053" t="s">
        <v>49</v>
      </c>
      <c r="F1053" t="s">
        <v>12</v>
      </c>
      <c r="G1053" t="s">
        <v>16</v>
      </c>
      <c r="H1053" t="s">
        <v>34</v>
      </c>
      <c r="I1053" s="2">
        <v>334629</v>
      </c>
      <c r="J1053" s="2">
        <v>414680</v>
      </c>
      <c r="K1053" t="s">
        <v>35</v>
      </c>
    </row>
    <row r="1054" spans="1:11">
      <c r="A1054" t="s">
        <v>74</v>
      </c>
      <c r="B1054">
        <v>2024</v>
      </c>
      <c r="C1054">
        <v>4</v>
      </c>
      <c r="D1054" t="s">
        <v>32</v>
      </c>
      <c r="E1054" t="s">
        <v>57</v>
      </c>
      <c r="F1054" t="s">
        <v>12</v>
      </c>
      <c r="G1054" t="s">
        <v>13</v>
      </c>
      <c r="H1054" t="s">
        <v>34</v>
      </c>
      <c r="I1054" s="2">
        <v>764128</v>
      </c>
      <c r="J1054" s="2">
        <v>680423</v>
      </c>
      <c r="K1054" t="s">
        <v>35</v>
      </c>
    </row>
    <row r="1055" spans="1:11">
      <c r="A1055" t="s">
        <v>280</v>
      </c>
      <c r="B1055">
        <v>2025</v>
      </c>
      <c r="C1055">
        <v>8</v>
      </c>
      <c r="D1055" t="s">
        <v>37</v>
      </c>
      <c r="E1055" t="s">
        <v>42</v>
      </c>
      <c r="F1055" t="s">
        <v>12</v>
      </c>
      <c r="G1055" t="s">
        <v>13</v>
      </c>
      <c r="H1055" t="s">
        <v>34</v>
      </c>
      <c r="I1055" s="2">
        <v>354236</v>
      </c>
      <c r="J1055" s="2">
        <v>338932</v>
      </c>
      <c r="K1055" t="s">
        <v>35</v>
      </c>
    </row>
    <row r="1056" spans="1:11">
      <c r="A1056" t="s">
        <v>320</v>
      </c>
      <c r="B1056">
        <v>2024</v>
      </c>
      <c r="C1056">
        <v>8</v>
      </c>
      <c r="D1056" t="s">
        <v>61</v>
      </c>
      <c r="E1056" t="s">
        <v>40</v>
      </c>
      <c r="F1056" t="s">
        <v>12</v>
      </c>
      <c r="G1056" t="s">
        <v>16</v>
      </c>
      <c r="H1056" t="s">
        <v>34</v>
      </c>
      <c r="I1056" s="2">
        <v>357606</v>
      </c>
      <c r="J1056" s="2">
        <v>422340</v>
      </c>
      <c r="K1056" t="s">
        <v>35</v>
      </c>
    </row>
    <row r="1057" spans="1:11">
      <c r="A1057" t="s">
        <v>69</v>
      </c>
      <c r="B1057">
        <v>2024</v>
      </c>
      <c r="C1057">
        <v>5</v>
      </c>
      <c r="D1057" t="s">
        <v>37</v>
      </c>
      <c r="E1057" t="s">
        <v>40</v>
      </c>
      <c r="F1057" t="s">
        <v>17</v>
      </c>
      <c r="G1057" t="s">
        <v>20</v>
      </c>
      <c r="H1057" t="s">
        <v>34</v>
      </c>
      <c r="I1057" s="2">
        <v>1123278</v>
      </c>
      <c r="J1057" s="2">
        <v>1110131</v>
      </c>
      <c r="K1057" t="s">
        <v>35</v>
      </c>
    </row>
    <row r="1058" spans="1:11">
      <c r="A1058" t="s">
        <v>428</v>
      </c>
      <c r="B1058">
        <v>2025</v>
      </c>
      <c r="C1058">
        <v>7</v>
      </c>
      <c r="D1058" t="s">
        <v>44</v>
      </c>
      <c r="E1058" t="s">
        <v>33</v>
      </c>
      <c r="F1058" t="s">
        <v>12</v>
      </c>
      <c r="G1058" t="s">
        <v>15</v>
      </c>
      <c r="H1058" t="s">
        <v>34</v>
      </c>
      <c r="I1058" s="2">
        <v>714689</v>
      </c>
      <c r="J1058" s="2">
        <v>655766</v>
      </c>
      <c r="K1058" t="s">
        <v>35</v>
      </c>
    </row>
    <row r="1059" spans="1:11">
      <c r="A1059" t="s">
        <v>113</v>
      </c>
      <c r="B1059">
        <v>2025</v>
      </c>
      <c r="C1059">
        <v>5</v>
      </c>
      <c r="D1059" t="s">
        <v>61</v>
      </c>
      <c r="E1059" t="s">
        <v>47</v>
      </c>
      <c r="F1059" t="s">
        <v>7</v>
      </c>
      <c r="G1059" t="s">
        <v>11</v>
      </c>
      <c r="H1059" t="s">
        <v>34</v>
      </c>
      <c r="I1059" s="2">
        <v>582786</v>
      </c>
      <c r="J1059" s="2">
        <v>717476</v>
      </c>
      <c r="K1059" t="s">
        <v>35</v>
      </c>
    </row>
    <row r="1060" spans="1:11">
      <c r="A1060" t="s">
        <v>205</v>
      </c>
      <c r="B1060">
        <v>2025</v>
      </c>
      <c r="C1060">
        <v>8</v>
      </c>
      <c r="D1060" t="s">
        <v>44</v>
      </c>
      <c r="E1060" t="s">
        <v>47</v>
      </c>
      <c r="F1060" t="s">
        <v>7</v>
      </c>
      <c r="G1060" t="s">
        <v>8</v>
      </c>
      <c r="H1060" t="s">
        <v>34</v>
      </c>
      <c r="I1060" s="2">
        <v>640184</v>
      </c>
      <c r="J1060" s="2">
        <v>702514</v>
      </c>
      <c r="K1060" t="s">
        <v>35</v>
      </c>
    </row>
    <row r="1061" spans="1:11">
      <c r="A1061" t="s">
        <v>370</v>
      </c>
      <c r="B1061">
        <v>2024</v>
      </c>
      <c r="C1061">
        <v>5</v>
      </c>
      <c r="D1061" t="s">
        <v>37</v>
      </c>
      <c r="E1061" t="s">
        <v>57</v>
      </c>
      <c r="F1061" t="s">
        <v>12</v>
      </c>
      <c r="G1061" t="s">
        <v>16</v>
      </c>
      <c r="H1061" t="s">
        <v>34</v>
      </c>
      <c r="I1061" s="2">
        <v>585979</v>
      </c>
      <c r="J1061" s="2">
        <v>730558</v>
      </c>
      <c r="K1061" t="s">
        <v>35</v>
      </c>
    </row>
    <row r="1062" spans="1:11">
      <c r="A1062" t="s">
        <v>84</v>
      </c>
      <c r="B1062">
        <v>2024</v>
      </c>
      <c r="C1062">
        <v>5</v>
      </c>
      <c r="D1062" t="s">
        <v>37</v>
      </c>
      <c r="E1062" t="s">
        <v>33</v>
      </c>
      <c r="F1062" t="s">
        <v>12</v>
      </c>
      <c r="G1062" t="s">
        <v>13</v>
      </c>
      <c r="H1062" t="s">
        <v>34</v>
      </c>
      <c r="I1062" s="2">
        <v>705943</v>
      </c>
      <c r="J1062" s="2">
        <v>684392</v>
      </c>
      <c r="K1062" t="s">
        <v>35</v>
      </c>
    </row>
    <row r="1063" spans="1:11">
      <c r="A1063" t="s">
        <v>137</v>
      </c>
      <c r="B1063">
        <v>2025</v>
      </c>
      <c r="C1063">
        <v>1</v>
      </c>
      <c r="D1063" t="s">
        <v>32</v>
      </c>
      <c r="E1063" t="s">
        <v>47</v>
      </c>
      <c r="F1063" t="s">
        <v>17</v>
      </c>
      <c r="G1063" t="s">
        <v>21</v>
      </c>
      <c r="H1063" t="s">
        <v>34</v>
      </c>
      <c r="I1063" s="2">
        <v>1239383</v>
      </c>
      <c r="J1063" s="2">
        <v>1537133</v>
      </c>
      <c r="K1063" t="s">
        <v>35</v>
      </c>
    </row>
    <row r="1064" spans="1:11">
      <c r="A1064" t="s">
        <v>157</v>
      </c>
      <c r="B1064">
        <v>2025</v>
      </c>
      <c r="C1064">
        <v>3</v>
      </c>
      <c r="D1064" t="s">
        <v>61</v>
      </c>
      <c r="E1064" t="s">
        <v>42</v>
      </c>
      <c r="F1064" t="s">
        <v>17</v>
      </c>
      <c r="G1064" t="s">
        <v>21</v>
      </c>
      <c r="H1064" t="s">
        <v>34</v>
      </c>
      <c r="I1064" s="2">
        <v>427409</v>
      </c>
      <c r="J1064" s="2">
        <v>439396</v>
      </c>
      <c r="K1064" t="s">
        <v>35</v>
      </c>
    </row>
    <row r="1065" spans="1:11">
      <c r="A1065" t="s">
        <v>551</v>
      </c>
      <c r="B1065">
        <v>2025</v>
      </c>
      <c r="C1065">
        <v>5</v>
      </c>
      <c r="D1065" t="s">
        <v>44</v>
      </c>
      <c r="E1065" t="s">
        <v>49</v>
      </c>
      <c r="F1065" t="s">
        <v>12</v>
      </c>
      <c r="G1065" t="s">
        <v>13</v>
      </c>
      <c r="H1065" t="s">
        <v>34</v>
      </c>
      <c r="I1065" s="2">
        <v>250633</v>
      </c>
      <c r="J1065" s="2">
        <v>302839</v>
      </c>
      <c r="K1065" t="s">
        <v>35</v>
      </c>
    </row>
    <row r="1066" spans="1:11">
      <c r="A1066" t="s">
        <v>439</v>
      </c>
      <c r="B1066">
        <v>2024</v>
      </c>
      <c r="C1066">
        <v>2</v>
      </c>
      <c r="D1066" t="s">
        <v>44</v>
      </c>
      <c r="E1066" t="s">
        <v>47</v>
      </c>
      <c r="F1066" t="s">
        <v>17</v>
      </c>
      <c r="G1066" t="s">
        <v>18</v>
      </c>
      <c r="H1066" t="s">
        <v>34</v>
      </c>
      <c r="I1066" s="2">
        <v>899638</v>
      </c>
      <c r="J1066" s="2">
        <v>1119066</v>
      </c>
      <c r="K1066" t="s">
        <v>35</v>
      </c>
    </row>
    <row r="1067" spans="1:11">
      <c r="A1067" t="s">
        <v>324</v>
      </c>
      <c r="B1067">
        <v>2024</v>
      </c>
      <c r="C1067">
        <v>4</v>
      </c>
      <c r="D1067" t="s">
        <v>61</v>
      </c>
      <c r="E1067" t="s">
        <v>38</v>
      </c>
      <c r="F1067" t="s">
        <v>17</v>
      </c>
      <c r="G1067" t="s">
        <v>20</v>
      </c>
      <c r="H1067" t="s">
        <v>34</v>
      </c>
      <c r="I1067" s="2">
        <v>988754</v>
      </c>
      <c r="J1067" s="2">
        <v>949356</v>
      </c>
      <c r="K1067" t="s">
        <v>35</v>
      </c>
    </row>
    <row r="1068" spans="1:11">
      <c r="A1068" t="s">
        <v>187</v>
      </c>
      <c r="B1068">
        <v>2025</v>
      </c>
      <c r="C1068">
        <v>4</v>
      </c>
      <c r="D1068" t="s">
        <v>32</v>
      </c>
      <c r="E1068" t="s">
        <v>57</v>
      </c>
      <c r="F1068" t="s">
        <v>2</v>
      </c>
      <c r="G1068" t="s">
        <v>6</v>
      </c>
      <c r="H1068" t="s">
        <v>34</v>
      </c>
      <c r="I1068" s="2">
        <v>2684672</v>
      </c>
      <c r="J1068" s="2">
        <v>2659825</v>
      </c>
      <c r="K1068" t="s">
        <v>35</v>
      </c>
    </row>
    <row r="1069" spans="1:11">
      <c r="A1069" t="s">
        <v>121</v>
      </c>
      <c r="B1069">
        <v>2025</v>
      </c>
      <c r="C1069">
        <v>5</v>
      </c>
      <c r="D1069" t="s">
        <v>44</v>
      </c>
      <c r="E1069" t="s">
        <v>54</v>
      </c>
      <c r="F1069" t="s">
        <v>2</v>
      </c>
      <c r="G1069" t="s">
        <v>6</v>
      </c>
      <c r="H1069" t="s">
        <v>34</v>
      </c>
      <c r="I1069" s="2">
        <v>1025133</v>
      </c>
      <c r="J1069" s="2">
        <v>1040420</v>
      </c>
      <c r="K1069" t="s">
        <v>35</v>
      </c>
    </row>
    <row r="1070" spans="1:11">
      <c r="A1070" t="s">
        <v>258</v>
      </c>
      <c r="B1070">
        <v>2025</v>
      </c>
      <c r="C1070">
        <v>4</v>
      </c>
      <c r="D1070" t="s">
        <v>32</v>
      </c>
      <c r="E1070" t="s">
        <v>49</v>
      </c>
      <c r="F1070" t="s">
        <v>17</v>
      </c>
      <c r="G1070" t="s">
        <v>20</v>
      </c>
      <c r="H1070" t="s">
        <v>34</v>
      </c>
      <c r="I1070" s="2">
        <v>748874</v>
      </c>
      <c r="J1070" s="2">
        <v>900391</v>
      </c>
      <c r="K1070" t="s">
        <v>35</v>
      </c>
    </row>
    <row r="1071" spans="1:11">
      <c r="A1071" t="s">
        <v>245</v>
      </c>
      <c r="B1071">
        <v>2024</v>
      </c>
      <c r="C1071">
        <v>2</v>
      </c>
      <c r="D1071" t="s">
        <v>61</v>
      </c>
      <c r="E1071" t="s">
        <v>38</v>
      </c>
      <c r="F1071" t="s">
        <v>2</v>
      </c>
      <c r="G1071" t="s">
        <v>5</v>
      </c>
      <c r="H1071" t="s">
        <v>34</v>
      </c>
      <c r="I1071" s="2">
        <v>1674057</v>
      </c>
      <c r="J1071" s="2">
        <v>1534910</v>
      </c>
      <c r="K1071" t="s">
        <v>35</v>
      </c>
    </row>
    <row r="1072" spans="1:11">
      <c r="A1072" t="s">
        <v>208</v>
      </c>
      <c r="B1072">
        <v>2024</v>
      </c>
      <c r="C1072">
        <v>4</v>
      </c>
      <c r="D1072" t="s">
        <v>32</v>
      </c>
      <c r="E1072" t="s">
        <v>33</v>
      </c>
      <c r="F1072" t="s">
        <v>17</v>
      </c>
      <c r="G1072" t="s">
        <v>18</v>
      </c>
      <c r="H1072" t="s">
        <v>34</v>
      </c>
      <c r="I1072" s="2">
        <v>1158835</v>
      </c>
      <c r="J1072" s="2">
        <v>1138988</v>
      </c>
      <c r="K1072" t="s">
        <v>35</v>
      </c>
    </row>
    <row r="1073" spans="1:11">
      <c r="A1073" t="s">
        <v>543</v>
      </c>
      <c r="B1073">
        <v>2024</v>
      </c>
      <c r="C1073">
        <v>8</v>
      </c>
      <c r="D1073" t="s">
        <v>32</v>
      </c>
      <c r="E1073" t="s">
        <v>42</v>
      </c>
      <c r="F1073" t="s">
        <v>2</v>
      </c>
      <c r="G1073" t="s">
        <v>6</v>
      </c>
      <c r="H1073" t="s">
        <v>34</v>
      </c>
      <c r="I1073" s="2">
        <v>1909348</v>
      </c>
      <c r="J1073" s="2">
        <v>1775858</v>
      </c>
      <c r="K1073" t="s">
        <v>35</v>
      </c>
    </row>
    <row r="1074" spans="1:11">
      <c r="A1074" t="s">
        <v>242</v>
      </c>
      <c r="B1074">
        <v>2024</v>
      </c>
      <c r="C1074">
        <v>3</v>
      </c>
      <c r="D1074" t="s">
        <v>32</v>
      </c>
      <c r="E1074" t="s">
        <v>40</v>
      </c>
      <c r="F1074" t="s">
        <v>2</v>
      </c>
      <c r="G1074" t="s">
        <v>3</v>
      </c>
      <c r="H1074" t="s">
        <v>34</v>
      </c>
      <c r="I1074" s="2">
        <v>1241565</v>
      </c>
      <c r="J1074" s="2">
        <v>1518361</v>
      </c>
      <c r="K1074" t="s">
        <v>35</v>
      </c>
    </row>
    <row r="1075" spans="1:11">
      <c r="A1075" t="s">
        <v>215</v>
      </c>
      <c r="B1075">
        <v>2025</v>
      </c>
      <c r="C1075">
        <v>1</v>
      </c>
      <c r="D1075" t="s">
        <v>32</v>
      </c>
      <c r="E1075" t="s">
        <v>42</v>
      </c>
      <c r="F1075" t="s">
        <v>2</v>
      </c>
      <c r="G1075" t="s">
        <v>6</v>
      </c>
      <c r="H1075" t="s">
        <v>34</v>
      </c>
      <c r="I1075" s="2">
        <v>1359763</v>
      </c>
      <c r="J1075" s="2">
        <v>1180230</v>
      </c>
      <c r="K1075" t="s">
        <v>35</v>
      </c>
    </row>
    <row r="1076" spans="1:11">
      <c r="A1076" t="s">
        <v>401</v>
      </c>
      <c r="B1076">
        <v>2024</v>
      </c>
      <c r="C1076">
        <v>11</v>
      </c>
      <c r="D1076" t="s">
        <v>44</v>
      </c>
      <c r="E1076" t="s">
        <v>54</v>
      </c>
      <c r="F1076" t="s">
        <v>17</v>
      </c>
      <c r="G1076" t="s">
        <v>19</v>
      </c>
      <c r="H1076" t="s">
        <v>34</v>
      </c>
      <c r="I1076" s="2">
        <v>1062979</v>
      </c>
      <c r="J1076" s="2">
        <v>1088115</v>
      </c>
      <c r="K1076" t="s">
        <v>35</v>
      </c>
    </row>
    <row r="1077" spans="1:11">
      <c r="A1077" t="s">
        <v>552</v>
      </c>
      <c r="B1077">
        <v>2024</v>
      </c>
      <c r="C1077">
        <v>8</v>
      </c>
      <c r="D1077" t="s">
        <v>32</v>
      </c>
      <c r="E1077" t="s">
        <v>42</v>
      </c>
      <c r="F1077" t="s">
        <v>17</v>
      </c>
      <c r="G1077" t="s">
        <v>19</v>
      </c>
      <c r="H1077" t="s">
        <v>34</v>
      </c>
      <c r="I1077" s="2">
        <v>1464980</v>
      </c>
      <c r="J1077" s="2">
        <v>1484972</v>
      </c>
      <c r="K1077" t="s">
        <v>35</v>
      </c>
    </row>
    <row r="1078" spans="1:11">
      <c r="A1078" t="s">
        <v>187</v>
      </c>
      <c r="B1078">
        <v>2025</v>
      </c>
      <c r="C1078">
        <v>4</v>
      </c>
      <c r="D1078" t="s">
        <v>32</v>
      </c>
      <c r="E1078" t="s">
        <v>47</v>
      </c>
      <c r="F1078" t="s">
        <v>12</v>
      </c>
      <c r="G1078" t="s">
        <v>15</v>
      </c>
      <c r="H1078" t="s">
        <v>34</v>
      </c>
      <c r="I1078" s="2">
        <v>276997</v>
      </c>
      <c r="J1078" s="2">
        <v>293473</v>
      </c>
      <c r="K1078" t="s">
        <v>35</v>
      </c>
    </row>
    <row r="1079" spans="1:11">
      <c r="A1079" t="s">
        <v>392</v>
      </c>
      <c r="B1079">
        <v>2025</v>
      </c>
      <c r="C1079">
        <v>7</v>
      </c>
      <c r="D1079" t="s">
        <v>32</v>
      </c>
      <c r="E1079" t="s">
        <v>42</v>
      </c>
      <c r="F1079" t="s">
        <v>17</v>
      </c>
      <c r="G1079" t="s">
        <v>19</v>
      </c>
      <c r="H1079" t="s">
        <v>34</v>
      </c>
      <c r="I1079" s="2">
        <v>1128030</v>
      </c>
      <c r="J1079" s="2">
        <v>1101520</v>
      </c>
      <c r="K1079" t="s">
        <v>35</v>
      </c>
    </row>
    <row r="1080" spans="1:11">
      <c r="A1080" t="s">
        <v>199</v>
      </c>
      <c r="B1080">
        <v>2024</v>
      </c>
      <c r="C1080">
        <v>7</v>
      </c>
      <c r="D1080" t="s">
        <v>44</v>
      </c>
      <c r="E1080" t="s">
        <v>38</v>
      </c>
      <c r="F1080" t="s">
        <v>17</v>
      </c>
      <c r="G1080" t="s">
        <v>20</v>
      </c>
      <c r="H1080" t="s">
        <v>34</v>
      </c>
      <c r="I1080" s="2">
        <v>1277257</v>
      </c>
      <c r="J1080" s="2">
        <v>1350095</v>
      </c>
      <c r="K1080" t="s">
        <v>35</v>
      </c>
    </row>
    <row r="1081" spans="1:11">
      <c r="A1081" t="s">
        <v>70</v>
      </c>
      <c r="B1081">
        <v>2024</v>
      </c>
      <c r="C1081">
        <v>5</v>
      </c>
      <c r="D1081" t="s">
        <v>61</v>
      </c>
      <c r="E1081" t="s">
        <v>49</v>
      </c>
      <c r="F1081" t="s">
        <v>2</v>
      </c>
      <c r="G1081" t="s">
        <v>5</v>
      </c>
      <c r="H1081" t="s">
        <v>34</v>
      </c>
      <c r="I1081" s="2">
        <v>1044771</v>
      </c>
      <c r="J1081" s="2">
        <v>1150912</v>
      </c>
      <c r="K1081" t="s">
        <v>35</v>
      </c>
    </row>
    <row r="1082" spans="1:11">
      <c r="A1082" t="s">
        <v>243</v>
      </c>
      <c r="B1082">
        <v>2025</v>
      </c>
      <c r="C1082">
        <v>3</v>
      </c>
      <c r="D1082" t="s">
        <v>61</v>
      </c>
      <c r="E1082" t="s">
        <v>33</v>
      </c>
      <c r="F1082" t="s">
        <v>17</v>
      </c>
      <c r="G1082" t="s">
        <v>19</v>
      </c>
      <c r="H1082" t="s">
        <v>34</v>
      </c>
      <c r="I1082" s="2">
        <v>1337324</v>
      </c>
      <c r="J1082" s="2">
        <v>1310831</v>
      </c>
      <c r="K1082" t="s">
        <v>35</v>
      </c>
    </row>
    <row r="1083" spans="1:11">
      <c r="A1083" t="s">
        <v>553</v>
      </c>
      <c r="B1083">
        <v>2024</v>
      </c>
      <c r="C1083">
        <v>1</v>
      </c>
      <c r="D1083" t="s">
        <v>44</v>
      </c>
      <c r="E1083" t="s">
        <v>49</v>
      </c>
      <c r="F1083" t="s">
        <v>17</v>
      </c>
      <c r="G1083" t="s">
        <v>19</v>
      </c>
      <c r="H1083" t="s">
        <v>34</v>
      </c>
      <c r="I1083" s="2">
        <v>663488</v>
      </c>
      <c r="J1083" s="2">
        <v>714408</v>
      </c>
      <c r="K1083" t="s">
        <v>35</v>
      </c>
    </row>
    <row r="1084" spans="1:11">
      <c r="A1084" t="s">
        <v>328</v>
      </c>
      <c r="B1084">
        <v>2025</v>
      </c>
      <c r="C1084">
        <v>7</v>
      </c>
      <c r="D1084" t="s">
        <v>37</v>
      </c>
      <c r="E1084" t="s">
        <v>49</v>
      </c>
      <c r="F1084" t="s">
        <v>17</v>
      </c>
      <c r="G1084" t="s">
        <v>20</v>
      </c>
      <c r="H1084" t="s">
        <v>34</v>
      </c>
      <c r="I1084" s="2">
        <v>1120759</v>
      </c>
      <c r="J1084" s="2">
        <v>1190127</v>
      </c>
      <c r="K1084" t="s">
        <v>35</v>
      </c>
    </row>
    <row r="1085" spans="1:11">
      <c r="A1085" t="s">
        <v>505</v>
      </c>
      <c r="B1085">
        <v>2025</v>
      </c>
      <c r="C1085">
        <v>1</v>
      </c>
      <c r="D1085" t="s">
        <v>32</v>
      </c>
      <c r="E1085" t="s">
        <v>49</v>
      </c>
      <c r="F1085" t="s">
        <v>2</v>
      </c>
      <c r="G1085" t="s">
        <v>5</v>
      </c>
      <c r="H1085" t="s">
        <v>34</v>
      </c>
      <c r="I1085" s="2">
        <v>2398470</v>
      </c>
      <c r="J1085" s="2">
        <v>2947390</v>
      </c>
      <c r="K1085" t="s">
        <v>35</v>
      </c>
    </row>
    <row r="1086" spans="1:11">
      <c r="A1086" t="s">
        <v>323</v>
      </c>
      <c r="B1086">
        <v>2024</v>
      </c>
      <c r="C1086">
        <v>8</v>
      </c>
      <c r="D1086" t="s">
        <v>44</v>
      </c>
      <c r="E1086" t="s">
        <v>49</v>
      </c>
      <c r="F1086" t="s">
        <v>2</v>
      </c>
      <c r="G1086" t="s">
        <v>4</v>
      </c>
      <c r="H1086" t="s">
        <v>34</v>
      </c>
      <c r="I1086" s="2">
        <v>1881796</v>
      </c>
      <c r="J1086" s="2">
        <v>2047803</v>
      </c>
      <c r="K1086" t="s">
        <v>35</v>
      </c>
    </row>
    <row r="1087" spans="1:11">
      <c r="A1087" t="s">
        <v>297</v>
      </c>
      <c r="B1087">
        <v>2024</v>
      </c>
      <c r="C1087">
        <v>2</v>
      </c>
      <c r="D1087" t="s">
        <v>37</v>
      </c>
      <c r="E1087" t="s">
        <v>40</v>
      </c>
      <c r="F1087" t="s">
        <v>7</v>
      </c>
      <c r="G1087" t="s">
        <v>10</v>
      </c>
      <c r="H1087" t="s">
        <v>34</v>
      </c>
      <c r="I1087" s="2">
        <v>881429</v>
      </c>
      <c r="J1087" s="2">
        <v>811999</v>
      </c>
      <c r="K1087" t="s">
        <v>35</v>
      </c>
    </row>
    <row r="1088" spans="1:11">
      <c r="A1088" t="s">
        <v>96</v>
      </c>
      <c r="B1088">
        <v>2024</v>
      </c>
      <c r="C1088">
        <v>3</v>
      </c>
      <c r="D1088" t="s">
        <v>32</v>
      </c>
      <c r="E1088" t="s">
        <v>40</v>
      </c>
      <c r="F1088" t="s">
        <v>12</v>
      </c>
      <c r="G1088" t="s">
        <v>16</v>
      </c>
      <c r="H1088" t="s">
        <v>34</v>
      </c>
      <c r="I1088" s="2">
        <v>559256</v>
      </c>
      <c r="J1088" s="2">
        <v>629416</v>
      </c>
      <c r="K1088" t="s">
        <v>35</v>
      </c>
    </row>
    <row r="1089" spans="1:11">
      <c r="A1089" t="s">
        <v>554</v>
      </c>
      <c r="B1089">
        <v>2024</v>
      </c>
      <c r="C1089">
        <v>7</v>
      </c>
      <c r="D1089" t="s">
        <v>32</v>
      </c>
      <c r="E1089" t="s">
        <v>33</v>
      </c>
      <c r="F1089" t="s">
        <v>7</v>
      </c>
      <c r="G1089" t="s">
        <v>10</v>
      </c>
      <c r="H1089" t="s">
        <v>34</v>
      </c>
      <c r="I1089" s="2">
        <v>1198575</v>
      </c>
      <c r="J1089" s="2">
        <v>1025321</v>
      </c>
      <c r="K1089" t="s">
        <v>35</v>
      </c>
    </row>
    <row r="1090" spans="1:11">
      <c r="A1090" t="s">
        <v>555</v>
      </c>
      <c r="B1090">
        <v>2025</v>
      </c>
      <c r="C1090">
        <v>7</v>
      </c>
      <c r="D1090" t="s">
        <v>32</v>
      </c>
      <c r="E1090" t="s">
        <v>49</v>
      </c>
      <c r="F1090" t="s">
        <v>7</v>
      </c>
      <c r="G1090" t="s">
        <v>9</v>
      </c>
      <c r="H1090" t="s">
        <v>34</v>
      </c>
      <c r="I1090" s="2">
        <v>1133274</v>
      </c>
      <c r="J1090" s="2">
        <v>1277366</v>
      </c>
      <c r="K1090" t="s">
        <v>35</v>
      </c>
    </row>
    <row r="1091" spans="1:11">
      <c r="A1091" t="s">
        <v>509</v>
      </c>
      <c r="B1091">
        <v>2025</v>
      </c>
      <c r="C1091">
        <v>7</v>
      </c>
      <c r="D1091" t="s">
        <v>32</v>
      </c>
      <c r="E1091" t="s">
        <v>47</v>
      </c>
      <c r="F1091" t="s">
        <v>17</v>
      </c>
      <c r="G1091" t="s">
        <v>18</v>
      </c>
      <c r="H1091" t="s">
        <v>34</v>
      </c>
      <c r="I1091" s="2">
        <v>1431282</v>
      </c>
      <c r="J1091" s="2">
        <v>1326037</v>
      </c>
      <c r="K1091" t="s">
        <v>35</v>
      </c>
    </row>
    <row r="1092" spans="1:11">
      <c r="A1092" t="s">
        <v>45</v>
      </c>
      <c r="B1092">
        <v>2024</v>
      </c>
      <c r="C1092">
        <v>9</v>
      </c>
      <c r="D1092" t="s">
        <v>32</v>
      </c>
      <c r="E1092" t="s">
        <v>49</v>
      </c>
      <c r="F1092" t="s">
        <v>17</v>
      </c>
      <c r="G1092" t="s">
        <v>19</v>
      </c>
      <c r="H1092" t="s">
        <v>34</v>
      </c>
      <c r="I1092" s="2">
        <v>439134</v>
      </c>
      <c r="J1092" s="2">
        <v>448974</v>
      </c>
      <c r="K1092" t="s">
        <v>35</v>
      </c>
    </row>
    <row r="1093" spans="1:11">
      <c r="A1093" t="s">
        <v>504</v>
      </c>
      <c r="B1093">
        <v>2024</v>
      </c>
      <c r="C1093">
        <v>8</v>
      </c>
      <c r="D1093" t="s">
        <v>44</v>
      </c>
      <c r="E1093" t="s">
        <v>33</v>
      </c>
      <c r="F1093" t="s">
        <v>12</v>
      </c>
      <c r="G1093" t="s">
        <v>16</v>
      </c>
      <c r="H1093" t="s">
        <v>34</v>
      </c>
      <c r="I1093" s="2">
        <v>473288</v>
      </c>
      <c r="J1093" s="2">
        <v>405279</v>
      </c>
      <c r="K1093" t="s">
        <v>35</v>
      </c>
    </row>
    <row r="1094" spans="1:11">
      <c r="A1094" t="s">
        <v>31</v>
      </c>
      <c r="B1094">
        <v>2024</v>
      </c>
      <c r="C1094">
        <v>11</v>
      </c>
      <c r="D1094" t="s">
        <v>61</v>
      </c>
      <c r="E1094" t="s">
        <v>42</v>
      </c>
      <c r="F1094" t="s">
        <v>17</v>
      </c>
      <c r="G1094" t="s">
        <v>20</v>
      </c>
      <c r="H1094" t="s">
        <v>34</v>
      </c>
      <c r="I1094" s="2">
        <v>799057</v>
      </c>
      <c r="J1094" s="2">
        <v>701786</v>
      </c>
      <c r="K1094" t="s">
        <v>35</v>
      </c>
    </row>
    <row r="1095" spans="1:11">
      <c r="A1095" t="s">
        <v>106</v>
      </c>
      <c r="B1095">
        <v>2024</v>
      </c>
      <c r="C1095">
        <v>10</v>
      </c>
      <c r="D1095" t="s">
        <v>44</v>
      </c>
      <c r="E1095" t="s">
        <v>40</v>
      </c>
      <c r="F1095" t="s">
        <v>7</v>
      </c>
      <c r="G1095" t="s">
        <v>8</v>
      </c>
      <c r="H1095" t="s">
        <v>34</v>
      </c>
      <c r="I1095" s="2">
        <v>436479</v>
      </c>
      <c r="J1095" s="2">
        <v>410573</v>
      </c>
      <c r="K1095" t="s">
        <v>35</v>
      </c>
    </row>
    <row r="1096" spans="1:11">
      <c r="A1096" t="s">
        <v>286</v>
      </c>
      <c r="B1096">
        <v>2024</v>
      </c>
      <c r="C1096">
        <v>1</v>
      </c>
      <c r="D1096" t="s">
        <v>32</v>
      </c>
      <c r="E1096" t="s">
        <v>49</v>
      </c>
      <c r="F1096" t="s">
        <v>17</v>
      </c>
      <c r="G1096" t="s">
        <v>18</v>
      </c>
      <c r="H1096" t="s">
        <v>34</v>
      </c>
      <c r="I1096" s="2">
        <v>786583</v>
      </c>
      <c r="J1096" s="2">
        <v>875542</v>
      </c>
      <c r="K1096" t="s">
        <v>35</v>
      </c>
    </row>
    <row r="1097" spans="1:11">
      <c r="A1097" t="s">
        <v>368</v>
      </c>
      <c r="B1097">
        <v>2024</v>
      </c>
      <c r="C1097">
        <v>6</v>
      </c>
      <c r="D1097" t="s">
        <v>44</v>
      </c>
      <c r="E1097" t="s">
        <v>49</v>
      </c>
      <c r="F1097" t="s">
        <v>2</v>
      </c>
      <c r="G1097" t="s">
        <v>4</v>
      </c>
      <c r="H1097" t="s">
        <v>34</v>
      </c>
      <c r="I1097" s="2">
        <v>1484716</v>
      </c>
      <c r="J1097" s="2">
        <v>1279467</v>
      </c>
      <c r="K1097" t="s">
        <v>35</v>
      </c>
    </row>
    <row r="1098" spans="1:11">
      <c r="A1098" t="s">
        <v>245</v>
      </c>
      <c r="B1098">
        <v>2024</v>
      </c>
      <c r="C1098">
        <v>2</v>
      </c>
      <c r="D1098" t="s">
        <v>61</v>
      </c>
      <c r="E1098" t="s">
        <v>42</v>
      </c>
      <c r="F1098" t="s">
        <v>17</v>
      </c>
      <c r="G1098" t="s">
        <v>19</v>
      </c>
      <c r="H1098" t="s">
        <v>34</v>
      </c>
      <c r="I1098" s="2">
        <v>1307876</v>
      </c>
      <c r="J1098" s="2">
        <v>1449570</v>
      </c>
      <c r="K1098" t="s">
        <v>35</v>
      </c>
    </row>
    <row r="1099" spans="1:11">
      <c r="A1099" t="s">
        <v>556</v>
      </c>
      <c r="B1099">
        <v>2024</v>
      </c>
      <c r="C1099">
        <v>2</v>
      </c>
      <c r="D1099" t="s">
        <v>32</v>
      </c>
      <c r="E1099" t="s">
        <v>47</v>
      </c>
      <c r="F1099" t="s">
        <v>7</v>
      </c>
      <c r="G1099" t="s">
        <v>9</v>
      </c>
      <c r="H1099" t="s">
        <v>34</v>
      </c>
      <c r="I1099" s="2">
        <v>886784</v>
      </c>
      <c r="J1099" s="2">
        <v>764762</v>
      </c>
      <c r="K1099" t="s">
        <v>35</v>
      </c>
    </row>
    <row r="1100" spans="1:11">
      <c r="A1100" t="s">
        <v>299</v>
      </c>
      <c r="B1100">
        <v>2025</v>
      </c>
      <c r="C1100">
        <v>7</v>
      </c>
      <c r="D1100" t="s">
        <v>44</v>
      </c>
      <c r="E1100" t="s">
        <v>33</v>
      </c>
      <c r="F1100" t="s">
        <v>17</v>
      </c>
      <c r="G1100" t="s">
        <v>20</v>
      </c>
      <c r="H1100" t="s">
        <v>34</v>
      </c>
      <c r="I1100" s="2">
        <v>853133</v>
      </c>
      <c r="J1100" s="2">
        <v>822420</v>
      </c>
      <c r="K1100" t="s">
        <v>35</v>
      </c>
    </row>
    <row r="1101" spans="1:11">
      <c r="A1101" t="s">
        <v>335</v>
      </c>
      <c r="B1101">
        <v>2024</v>
      </c>
      <c r="C1101">
        <v>3</v>
      </c>
      <c r="D1101" t="s">
        <v>32</v>
      </c>
      <c r="E1101" t="s">
        <v>33</v>
      </c>
      <c r="F1101" t="s">
        <v>7</v>
      </c>
      <c r="G1101" t="s">
        <v>10</v>
      </c>
      <c r="H1101" t="s">
        <v>34</v>
      </c>
      <c r="I1101" s="2">
        <v>556651</v>
      </c>
      <c r="J1101" s="2">
        <v>587824</v>
      </c>
      <c r="K1101" t="s">
        <v>35</v>
      </c>
    </row>
    <row r="1102" spans="1:11">
      <c r="A1102" t="s">
        <v>431</v>
      </c>
      <c r="B1102">
        <v>2025</v>
      </c>
      <c r="C1102">
        <v>7</v>
      </c>
      <c r="D1102" t="s">
        <v>37</v>
      </c>
      <c r="E1102" t="s">
        <v>40</v>
      </c>
      <c r="F1102" t="s">
        <v>17</v>
      </c>
      <c r="G1102" t="s">
        <v>20</v>
      </c>
      <c r="H1102" t="s">
        <v>34</v>
      </c>
      <c r="I1102" s="2">
        <v>1385284</v>
      </c>
      <c r="J1102" s="2">
        <v>1660807</v>
      </c>
      <c r="K1102" t="s">
        <v>35</v>
      </c>
    </row>
    <row r="1103" spans="1:11">
      <c r="A1103" t="s">
        <v>184</v>
      </c>
      <c r="B1103">
        <v>2025</v>
      </c>
      <c r="C1103">
        <v>3</v>
      </c>
      <c r="D1103" t="s">
        <v>32</v>
      </c>
      <c r="E1103" t="s">
        <v>49</v>
      </c>
      <c r="F1103" t="s">
        <v>12</v>
      </c>
      <c r="G1103" t="s">
        <v>13</v>
      </c>
      <c r="H1103" t="s">
        <v>34</v>
      </c>
      <c r="I1103" s="2">
        <v>836461</v>
      </c>
      <c r="J1103" s="2">
        <v>801801</v>
      </c>
      <c r="K1103" t="s">
        <v>35</v>
      </c>
    </row>
    <row r="1104" spans="1:11">
      <c r="A1104" t="s">
        <v>76</v>
      </c>
      <c r="B1104">
        <v>2024</v>
      </c>
      <c r="C1104">
        <v>9</v>
      </c>
      <c r="D1104" t="s">
        <v>44</v>
      </c>
      <c r="E1104" t="s">
        <v>38</v>
      </c>
      <c r="F1104" t="s">
        <v>12</v>
      </c>
      <c r="G1104" t="s">
        <v>14</v>
      </c>
      <c r="H1104" t="s">
        <v>34</v>
      </c>
      <c r="I1104" s="2">
        <v>291904</v>
      </c>
      <c r="J1104" s="2">
        <v>327623</v>
      </c>
      <c r="K1104" t="s">
        <v>35</v>
      </c>
    </row>
    <row r="1105" spans="1:11">
      <c r="A1105" t="s">
        <v>208</v>
      </c>
      <c r="B1105">
        <v>2024</v>
      </c>
      <c r="C1105">
        <v>4</v>
      </c>
      <c r="D1105" t="s">
        <v>37</v>
      </c>
      <c r="E1105" t="s">
        <v>38</v>
      </c>
      <c r="F1105" t="s">
        <v>17</v>
      </c>
      <c r="G1105" t="s">
        <v>21</v>
      </c>
      <c r="H1105" t="s">
        <v>34</v>
      </c>
      <c r="I1105" s="2">
        <v>1439755</v>
      </c>
      <c r="J1105" s="2">
        <v>1565409</v>
      </c>
      <c r="K1105" t="s">
        <v>35</v>
      </c>
    </row>
    <row r="1106" spans="1:11">
      <c r="A1106" t="s">
        <v>557</v>
      </c>
      <c r="B1106">
        <v>2024</v>
      </c>
      <c r="C1106">
        <v>10</v>
      </c>
      <c r="D1106" t="s">
        <v>61</v>
      </c>
      <c r="E1106" t="s">
        <v>33</v>
      </c>
      <c r="F1106" t="s">
        <v>2</v>
      </c>
      <c r="G1106" t="s">
        <v>3</v>
      </c>
      <c r="H1106" t="s">
        <v>34</v>
      </c>
      <c r="I1106" s="2">
        <v>2552580</v>
      </c>
      <c r="J1106" s="2">
        <v>2613359</v>
      </c>
      <c r="K1106" t="s">
        <v>35</v>
      </c>
    </row>
    <row r="1107" spans="1:11">
      <c r="A1107" t="s">
        <v>181</v>
      </c>
      <c r="B1107">
        <v>2024</v>
      </c>
      <c r="C1107">
        <v>6</v>
      </c>
      <c r="D1107" t="s">
        <v>44</v>
      </c>
      <c r="E1107" t="s">
        <v>38</v>
      </c>
      <c r="F1107" t="s">
        <v>17</v>
      </c>
      <c r="G1107" t="s">
        <v>20</v>
      </c>
      <c r="H1107" t="s">
        <v>34</v>
      </c>
      <c r="I1107" s="2">
        <v>1293757</v>
      </c>
      <c r="J1107" s="2">
        <v>1419243</v>
      </c>
      <c r="K1107" t="s">
        <v>35</v>
      </c>
    </row>
    <row r="1108" spans="1:11">
      <c r="A1108" t="s">
        <v>109</v>
      </c>
      <c r="B1108">
        <v>2025</v>
      </c>
      <c r="C1108">
        <v>2</v>
      </c>
      <c r="D1108" t="s">
        <v>32</v>
      </c>
      <c r="E1108" t="s">
        <v>57</v>
      </c>
      <c r="F1108" t="s">
        <v>17</v>
      </c>
      <c r="G1108" t="s">
        <v>19</v>
      </c>
      <c r="H1108" t="s">
        <v>34</v>
      </c>
      <c r="I1108" s="2">
        <v>684850</v>
      </c>
      <c r="J1108" s="2">
        <v>669052</v>
      </c>
      <c r="K1108" t="s">
        <v>35</v>
      </c>
    </row>
    <row r="1109" spans="1:11">
      <c r="A1109" t="s">
        <v>391</v>
      </c>
      <c r="B1109">
        <v>2025</v>
      </c>
      <c r="C1109">
        <v>7</v>
      </c>
      <c r="D1109" t="s">
        <v>32</v>
      </c>
      <c r="E1109" t="s">
        <v>33</v>
      </c>
      <c r="F1109" t="s">
        <v>2</v>
      </c>
      <c r="G1109" t="s">
        <v>6</v>
      </c>
      <c r="H1109" t="s">
        <v>34</v>
      </c>
      <c r="I1109" s="2">
        <v>1522890</v>
      </c>
      <c r="J1109" s="2">
        <v>1661287</v>
      </c>
      <c r="K1109" t="s">
        <v>35</v>
      </c>
    </row>
    <row r="1110" spans="1:11">
      <c r="A1110" t="s">
        <v>310</v>
      </c>
      <c r="B1110">
        <v>2024</v>
      </c>
      <c r="C1110">
        <v>7</v>
      </c>
      <c r="D1110" t="s">
        <v>37</v>
      </c>
      <c r="E1110" t="s">
        <v>47</v>
      </c>
      <c r="F1110" t="s">
        <v>12</v>
      </c>
      <c r="G1110" t="s">
        <v>16</v>
      </c>
      <c r="H1110" t="s">
        <v>34</v>
      </c>
      <c r="I1110" s="2">
        <v>549132</v>
      </c>
      <c r="J1110" s="2">
        <v>529186</v>
      </c>
      <c r="K1110" t="s">
        <v>35</v>
      </c>
    </row>
    <row r="1111" spans="1:11">
      <c r="A1111" t="s">
        <v>388</v>
      </c>
      <c r="B1111">
        <v>2025</v>
      </c>
      <c r="C1111">
        <v>5</v>
      </c>
      <c r="D1111" t="s">
        <v>61</v>
      </c>
      <c r="E1111" t="s">
        <v>49</v>
      </c>
      <c r="F1111" t="s">
        <v>12</v>
      </c>
      <c r="G1111" t="s">
        <v>13</v>
      </c>
      <c r="H1111" t="s">
        <v>34</v>
      </c>
      <c r="I1111" s="2">
        <v>266070</v>
      </c>
      <c r="J1111" s="2">
        <v>294067</v>
      </c>
      <c r="K1111" t="s">
        <v>35</v>
      </c>
    </row>
    <row r="1112" spans="1:11">
      <c r="A1112" t="s">
        <v>558</v>
      </c>
      <c r="B1112">
        <v>2024</v>
      </c>
      <c r="C1112">
        <v>4</v>
      </c>
      <c r="D1112" t="s">
        <v>61</v>
      </c>
      <c r="E1112" t="s">
        <v>57</v>
      </c>
      <c r="F1112" t="s">
        <v>2</v>
      </c>
      <c r="G1112" t="s">
        <v>3</v>
      </c>
      <c r="H1112" t="s">
        <v>34</v>
      </c>
      <c r="I1112" s="2">
        <v>1091504</v>
      </c>
      <c r="J1112" s="2">
        <v>965941</v>
      </c>
      <c r="K1112" t="s">
        <v>35</v>
      </c>
    </row>
    <row r="1113" spans="1:11">
      <c r="A1113" t="s">
        <v>481</v>
      </c>
      <c r="B1113">
        <v>2024</v>
      </c>
      <c r="C1113">
        <v>8</v>
      </c>
      <c r="D1113" t="s">
        <v>44</v>
      </c>
      <c r="E1113" t="s">
        <v>49</v>
      </c>
      <c r="F1113" t="s">
        <v>2</v>
      </c>
      <c r="G1113" t="s">
        <v>5</v>
      </c>
      <c r="H1113" t="s">
        <v>34</v>
      </c>
      <c r="I1113" s="2">
        <v>2864992</v>
      </c>
      <c r="J1113" s="2">
        <v>3479230</v>
      </c>
      <c r="K1113" t="s">
        <v>35</v>
      </c>
    </row>
    <row r="1114" spans="1:11">
      <c r="A1114" t="s">
        <v>270</v>
      </c>
      <c r="B1114">
        <v>2025</v>
      </c>
      <c r="C1114">
        <v>4</v>
      </c>
      <c r="D1114" t="s">
        <v>61</v>
      </c>
      <c r="E1114" t="s">
        <v>47</v>
      </c>
      <c r="F1114" t="s">
        <v>7</v>
      </c>
      <c r="G1114" t="s">
        <v>8</v>
      </c>
      <c r="H1114" t="s">
        <v>34</v>
      </c>
      <c r="I1114" s="2">
        <v>439625</v>
      </c>
      <c r="J1114" s="2">
        <v>547822</v>
      </c>
      <c r="K1114" t="s">
        <v>35</v>
      </c>
    </row>
    <row r="1115" spans="1:11">
      <c r="A1115" t="s">
        <v>97</v>
      </c>
      <c r="B1115">
        <v>2025</v>
      </c>
      <c r="C1115">
        <v>4</v>
      </c>
      <c r="D1115" t="s">
        <v>61</v>
      </c>
      <c r="E1115" t="s">
        <v>33</v>
      </c>
      <c r="F1115" t="s">
        <v>12</v>
      </c>
      <c r="G1115" t="s">
        <v>16</v>
      </c>
      <c r="H1115" t="s">
        <v>34</v>
      </c>
      <c r="I1115" s="2">
        <v>639329</v>
      </c>
      <c r="J1115" s="2">
        <v>695109</v>
      </c>
      <c r="K1115" t="s">
        <v>35</v>
      </c>
    </row>
    <row r="1116" spans="1:11">
      <c r="A1116" t="s">
        <v>395</v>
      </c>
      <c r="B1116">
        <v>2024</v>
      </c>
      <c r="C1116">
        <v>10</v>
      </c>
      <c r="D1116" t="s">
        <v>61</v>
      </c>
      <c r="E1116" t="s">
        <v>54</v>
      </c>
      <c r="F1116" t="s">
        <v>2</v>
      </c>
      <c r="G1116" t="s">
        <v>6</v>
      </c>
      <c r="H1116" t="s">
        <v>34</v>
      </c>
      <c r="I1116" s="2">
        <v>2165949</v>
      </c>
      <c r="J1116" s="2">
        <v>2359841</v>
      </c>
      <c r="K1116" t="s">
        <v>35</v>
      </c>
    </row>
    <row r="1117" spans="1:11">
      <c r="A1117" t="s">
        <v>101</v>
      </c>
      <c r="B1117">
        <v>2025</v>
      </c>
      <c r="C1117">
        <v>4</v>
      </c>
      <c r="D1117" t="s">
        <v>61</v>
      </c>
      <c r="E1117" t="s">
        <v>57</v>
      </c>
      <c r="F1117" t="s">
        <v>12</v>
      </c>
      <c r="G1117" t="s">
        <v>16</v>
      </c>
      <c r="H1117" t="s">
        <v>34</v>
      </c>
      <c r="I1117" s="2">
        <v>556289</v>
      </c>
      <c r="J1117" s="2">
        <v>536497</v>
      </c>
      <c r="K1117" t="s">
        <v>35</v>
      </c>
    </row>
    <row r="1118" spans="1:11">
      <c r="A1118" t="s">
        <v>541</v>
      </c>
      <c r="B1118">
        <v>2024</v>
      </c>
      <c r="C1118">
        <v>4</v>
      </c>
      <c r="D1118" t="s">
        <v>61</v>
      </c>
      <c r="E1118" t="s">
        <v>54</v>
      </c>
      <c r="F1118" t="s">
        <v>2</v>
      </c>
      <c r="G1118" t="s">
        <v>5</v>
      </c>
      <c r="H1118" t="s">
        <v>34</v>
      </c>
      <c r="I1118" s="2">
        <v>1705038</v>
      </c>
      <c r="J1118" s="2">
        <v>2084537</v>
      </c>
      <c r="K1118" t="s">
        <v>35</v>
      </c>
    </row>
    <row r="1119" spans="1:11">
      <c r="A1119" t="s">
        <v>137</v>
      </c>
      <c r="B1119">
        <v>2025</v>
      </c>
      <c r="C1119">
        <v>1</v>
      </c>
      <c r="D1119" t="s">
        <v>37</v>
      </c>
      <c r="E1119" t="s">
        <v>57</v>
      </c>
      <c r="F1119" t="s">
        <v>2</v>
      </c>
      <c r="G1119" t="s">
        <v>4</v>
      </c>
      <c r="H1119" t="s">
        <v>34</v>
      </c>
      <c r="I1119" s="2">
        <v>2659029</v>
      </c>
      <c r="J1119" s="2">
        <v>2606899</v>
      </c>
      <c r="K1119" t="s">
        <v>35</v>
      </c>
    </row>
    <row r="1120" spans="1:11">
      <c r="A1120" t="s">
        <v>274</v>
      </c>
      <c r="B1120">
        <v>2024</v>
      </c>
      <c r="C1120">
        <v>1</v>
      </c>
      <c r="D1120" t="s">
        <v>44</v>
      </c>
      <c r="E1120" t="s">
        <v>40</v>
      </c>
      <c r="F1120" t="s">
        <v>17</v>
      </c>
      <c r="G1120" t="s">
        <v>21</v>
      </c>
      <c r="H1120" t="s">
        <v>34</v>
      </c>
      <c r="I1120" s="2">
        <v>1171305</v>
      </c>
      <c r="J1120" s="2">
        <v>1034317</v>
      </c>
      <c r="K1120" t="s">
        <v>35</v>
      </c>
    </row>
    <row r="1121" spans="1:11">
      <c r="A1121" t="s">
        <v>500</v>
      </c>
      <c r="B1121">
        <v>2024</v>
      </c>
      <c r="C1121">
        <v>8</v>
      </c>
      <c r="D1121" t="s">
        <v>44</v>
      </c>
      <c r="E1121" t="s">
        <v>38</v>
      </c>
      <c r="F1121" t="s">
        <v>7</v>
      </c>
      <c r="G1121" t="s">
        <v>9</v>
      </c>
      <c r="H1121" t="s">
        <v>34</v>
      </c>
      <c r="I1121" s="2">
        <v>927559</v>
      </c>
      <c r="J1121" s="2">
        <v>1156059</v>
      </c>
      <c r="K1121" t="s">
        <v>35</v>
      </c>
    </row>
    <row r="1122" spans="1:11">
      <c r="A1122" t="s">
        <v>91</v>
      </c>
      <c r="B1122">
        <v>2024</v>
      </c>
      <c r="C1122">
        <v>12</v>
      </c>
      <c r="D1122" t="s">
        <v>61</v>
      </c>
      <c r="E1122" t="s">
        <v>57</v>
      </c>
      <c r="F1122" t="s">
        <v>17</v>
      </c>
      <c r="G1122" t="s">
        <v>18</v>
      </c>
      <c r="H1122" t="s">
        <v>34</v>
      </c>
      <c r="I1122" s="2">
        <v>1249166</v>
      </c>
      <c r="J1122" s="2">
        <v>1328222</v>
      </c>
      <c r="K1122" t="s">
        <v>35</v>
      </c>
    </row>
    <row r="1123" spans="1:11">
      <c r="A1123" t="s">
        <v>240</v>
      </c>
      <c r="B1123">
        <v>2025</v>
      </c>
      <c r="C1123">
        <v>1</v>
      </c>
      <c r="D1123" t="s">
        <v>32</v>
      </c>
      <c r="E1123" t="s">
        <v>33</v>
      </c>
      <c r="F1123" t="s">
        <v>12</v>
      </c>
      <c r="G1123" t="s">
        <v>15</v>
      </c>
      <c r="H1123" t="s">
        <v>34</v>
      </c>
      <c r="I1123" s="2">
        <v>697546</v>
      </c>
      <c r="J1123" s="2">
        <v>700254</v>
      </c>
      <c r="K1123" t="s">
        <v>35</v>
      </c>
    </row>
    <row r="1124" spans="1:11">
      <c r="A1124" t="s">
        <v>82</v>
      </c>
      <c r="B1124">
        <v>2025</v>
      </c>
      <c r="C1124">
        <v>3</v>
      </c>
      <c r="D1124" t="s">
        <v>61</v>
      </c>
      <c r="E1124" t="s">
        <v>47</v>
      </c>
      <c r="F1124" t="s">
        <v>7</v>
      </c>
      <c r="G1124" t="s">
        <v>8</v>
      </c>
      <c r="H1124" t="s">
        <v>34</v>
      </c>
      <c r="I1124" s="2">
        <v>880218</v>
      </c>
      <c r="J1124" s="2">
        <v>864069</v>
      </c>
      <c r="K1124" t="s">
        <v>35</v>
      </c>
    </row>
    <row r="1125" spans="1:11">
      <c r="A1125" t="s">
        <v>546</v>
      </c>
      <c r="B1125">
        <v>2024</v>
      </c>
      <c r="C1125">
        <v>10</v>
      </c>
      <c r="D1125" t="s">
        <v>61</v>
      </c>
      <c r="E1125" t="s">
        <v>38</v>
      </c>
      <c r="F1125" t="s">
        <v>12</v>
      </c>
      <c r="G1125" t="s">
        <v>16</v>
      </c>
      <c r="H1125" t="s">
        <v>34</v>
      </c>
      <c r="I1125" s="2">
        <v>825828</v>
      </c>
      <c r="J1125" s="2">
        <v>705782</v>
      </c>
      <c r="K1125" t="s">
        <v>35</v>
      </c>
    </row>
    <row r="1126" spans="1:11">
      <c r="A1126" t="s">
        <v>559</v>
      </c>
      <c r="B1126">
        <v>2025</v>
      </c>
      <c r="C1126">
        <v>5</v>
      </c>
      <c r="D1126" t="s">
        <v>61</v>
      </c>
      <c r="E1126" t="s">
        <v>38</v>
      </c>
      <c r="F1126" t="s">
        <v>7</v>
      </c>
      <c r="G1126" t="s">
        <v>9</v>
      </c>
      <c r="H1126" t="s">
        <v>34</v>
      </c>
      <c r="I1126" s="2">
        <v>393627</v>
      </c>
      <c r="J1126" s="2">
        <v>339774</v>
      </c>
      <c r="K1126" t="s">
        <v>35</v>
      </c>
    </row>
    <row r="1127" spans="1:11">
      <c r="A1127" t="s">
        <v>513</v>
      </c>
      <c r="B1127">
        <v>2025</v>
      </c>
      <c r="C1127">
        <v>7</v>
      </c>
      <c r="D1127" t="s">
        <v>44</v>
      </c>
      <c r="E1127" t="s">
        <v>38</v>
      </c>
      <c r="F1127" t="s">
        <v>2</v>
      </c>
      <c r="G1127" t="s">
        <v>4</v>
      </c>
      <c r="H1127" t="s">
        <v>34</v>
      </c>
      <c r="I1127" s="2">
        <v>2794780</v>
      </c>
      <c r="J1127" s="2">
        <v>3437041</v>
      </c>
      <c r="K1127" t="s">
        <v>35</v>
      </c>
    </row>
    <row r="1128" spans="1:11">
      <c r="A1128" t="s">
        <v>447</v>
      </c>
      <c r="B1128">
        <v>2024</v>
      </c>
      <c r="C1128">
        <v>11</v>
      </c>
      <c r="D1128" t="s">
        <v>37</v>
      </c>
      <c r="E1128" t="s">
        <v>42</v>
      </c>
      <c r="F1128" t="s">
        <v>7</v>
      </c>
      <c r="G1128" t="s">
        <v>11</v>
      </c>
      <c r="H1128" t="s">
        <v>34</v>
      </c>
      <c r="I1128" s="2">
        <v>615168</v>
      </c>
      <c r="J1128" s="2">
        <v>686385</v>
      </c>
      <c r="K1128" t="s">
        <v>35</v>
      </c>
    </row>
    <row r="1129" spans="1:11">
      <c r="A1129" t="s">
        <v>270</v>
      </c>
      <c r="B1129">
        <v>2025</v>
      </c>
      <c r="C1129">
        <v>4</v>
      </c>
      <c r="D1129" t="s">
        <v>37</v>
      </c>
      <c r="E1129" t="s">
        <v>42</v>
      </c>
      <c r="F1129" t="s">
        <v>17</v>
      </c>
      <c r="G1129" t="s">
        <v>18</v>
      </c>
      <c r="H1129" t="s">
        <v>34</v>
      </c>
      <c r="I1129" s="2">
        <v>1065806</v>
      </c>
      <c r="J1129" s="2">
        <v>1195948</v>
      </c>
      <c r="K1129" t="s">
        <v>35</v>
      </c>
    </row>
    <row r="1130" spans="1:11">
      <c r="A1130" t="s">
        <v>471</v>
      </c>
      <c r="B1130">
        <v>2024</v>
      </c>
      <c r="C1130">
        <v>9</v>
      </c>
      <c r="D1130" t="s">
        <v>44</v>
      </c>
      <c r="E1130" t="s">
        <v>47</v>
      </c>
      <c r="F1130" t="s">
        <v>2</v>
      </c>
      <c r="G1130" t="s">
        <v>4</v>
      </c>
      <c r="H1130" t="s">
        <v>34</v>
      </c>
      <c r="I1130" s="2">
        <v>1803500</v>
      </c>
      <c r="J1130" s="2">
        <v>1982238</v>
      </c>
      <c r="K1130" t="s">
        <v>35</v>
      </c>
    </row>
    <row r="1131" spans="1:11">
      <c r="A1131" t="s">
        <v>160</v>
      </c>
      <c r="B1131">
        <v>2024</v>
      </c>
      <c r="C1131">
        <v>5</v>
      </c>
      <c r="D1131" t="s">
        <v>32</v>
      </c>
      <c r="E1131" t="s">
        <v>38</v>
      </c>
      <c r="F1131" t="s">
        <v>7</v>
      </c>
      <c r="G1131" t="s">
        <v>10</v>
      </c>
      <c r="H1131" t="s">
        <v>34</v>
      </c>
      <c r="I1131" s="2">
        <v>915654</v>
      </c>
      <c r="J1131" s="2">
        <v>982383</v>
      </c>
      <c r="K1131" t="s">
        <v>35</v>
      </c>
    </row>
    <row r="1132" spans="1:11">
      <c r="A1132" t="s">
        <v>151</v>
      </c>
      <c r="B1132">
        <v>2024</v>
      </c>
      <c r="C1132">
        <v>6</v>
      </c>
      <c r="D1132" t="s">
        <v>37</v>
      </c>
      <c r="E1132" t="s">
        <v>40</v>
      </c>
      <c r="F1132" t="s">
        <v>2</v>
      </c>
      <c r="G1132" t="s">
        <v>3</v>
      </c>
      <c r="H1132" t="s">
        <v>34</v>
      </c>
      <c r="I1132" s="2">
        <v>2096525</v>
      </c>
      <c r="J1132" s="2">
        <v>2274213</v>
      </c>
      <c r="K1132" t="s">
        <v>35</v>
      </c>
    </row>
    <row r="1133" spans="1:11">
      <c r="A1133" t="s">
        <v>194</v>
      </c>
      <c r="B1133">
        <v>2024</v>
      </c>
      <c r="C1133">
        <v>12</v>
      </c>
      <c r="D1133" t="s">
        <v>44</v>
      </c>
      <c r="E1133" t="s">
        <v>33</v>
      </c>
      <c r="F1133" t="s">
        <v>7</v>
      </c>
      <c r="G1133" t="s">
        <v>10</v>
      </c>
      <c r="H1133" t="s">
        <v>34</v>
      </c>
      <c r="I1133" s="2">
        <v>1100247</v>
      </c>
      <c r="J1133" s="2">
        <v>1215420</v>
      </c>
      <c r="K1133" t="s">
        <v>35</v>
      </c>
    </row>
    <row r="1134" spans="1:11">
      <c r="A1134" t="s">
        <v>428</v>
      </c>
      <c r="B1134">
        <v>2025</v>
      </c>
      <c r="C1134">
        <v>7</v>
      </c>
      <c r="D1134" t="s">
        <v>37</v>
      </c>
      <c r="E1134" t="s">
        <v>49</v>
      </c>
      <c r="F1134" t="s">
        <v>12</v>
      </c>
      <c r="G1134" t="s">
        <v>16</v>
      </c>
      <c r="H1134" t="s">
        <v>34</v>
      </c>
      <c r="I1134" s="2">
        <v>878783</v>
      </c>
      <c r="J1134" s="2">
        <v>1097968</v>
      </c>
      <c r="K1134" t="s">
        <v>35</v>
      </c>
    </row>
    <row r="1135" spans="1:11">
      <c r="A1135" t="s">
        <v>447</v>
      </c>
      <c r="B1135">
        <v>2024</v>
      </c>
      <c r="C1135">
        <v>11</v>
      </c>
      <c r="D1135" t="s">
        <v>61</v>
      </c>
      <c r="E1135" t="s">
        <v>49</v>
      </c>
      <c r="F1135" t="s">
        <v>7</v>
      </c>
      <c r="G1135" t="s">
        <v>10</v>
      </c>
      <c r="H1135" t="s">
        <v>34</v>
      </c>
      <c r="I1135" s="2">
        <v>560350</v>
      </c>
      <c r="J1135" s="2">
        <v>514940</v>
      </c>
      <c r="K1135" t="s">
        <v>35</v>
      </c>
    </row>
    <row r="1136" spans="1:11">
      <c r="A1136" t="s">
        <v>560</v>
      </c>
      <c r="B1136">
        <v>2024</v>
      </c>
      <c r="C1136">
        <v>5</v>
      </c>
      <c r="D1136" t="s">
        <v>61</v>
      </c>
      <c r="E1136" t="s">
        <v>49</v>
      </c>
      <c r="F1136" t="s">
        <v>2</v>
      </c>
      <c r="G1136" t="s">
        <v>3</v>
      </c>
      <c r="H1136" t="s">
        <v>34</v>
      </c>
      <c r="I1136" s="2">
        <v>1719178</v>
      </c>
      <c r="J1136" s="2">
        <v>1578481</v>
      </c>
      <c r="K1136" t="s">
        <v>35</v>
      </c>
    </row>
    <row r="1137" spans="1:11">
      <c r="A1137" t="s">
        <v>561</v>
      </c>
      <c r="B1137">
        <v>2024</v>
      </c>
      <c r="C1137">
        <v>2</v>
      </c>
      <c r="D1137" t="s">
        <v>44</v>
      </c>
      <c r="E1137" t="s">
        <v>57</v>
      </c>
      <c r="F1137" t="s">
        <v>2</v>
      </c>
      <c r="G1137" t="s">
        <v>3</v>
      </c>
      <c r="H1137" t="s">
        <v>34</v>
      </c>
      <c r="I1137" s="2">
        <v>1477351</v>
      </c>
      <c r="J1137" s="2">
        <v>1672994</v>
      </c>
      <c r="K1137" t="s">
        <v>35</v>
      </c>
    </row>
    <row r="1138" spans="1:11">
      <c r="A1138" t="s">
        <v>417</v>
      </c>
      <c r="B1138">
        <v>2025</v>
      </c>
      <c r="C1138">
        <v>4</v>
      </c>
      <c r="D1138" t="s">
        <v>61</v>
      </c>
      <c r="E1138" t="s">
        <v>47</v>
      </c>
      <c r="F1138" t="s">
        <v>7</v>
      </c>
      <c r="G1138" t="s">
        <v>11</v>
      </c>
      <c r="H1138" t="s">
        <v>34</v>
      </c>
      <c r="I1138" s="2">
        <v>389465</v>
      </c>
      <c r="J1138" s="2">
        <v>365946</v>
      </c>
      <c r="K1138" t="s">
        <v>35</v>
      </c>
    </row>
    <row r="1139" spans="1:11">
      <c r="A1139" t="s">
        <v>243</v>
      </c>
      <c r="B1139">
        <v>2025</v>
      </c>
      <c r="C1139">
        <v>3</v>
      </c>
      <c r="D1139" t="s">
        <v>37</v>
      </c>
      <c r="E1139" t="s">
        <v>33</v>
      </c>
      <c r="F1139" t="s">
        <v>7</v>
      </c>
      <c r="G1139" t="s">
        <v>10</v>
      </c>
      <c r="H1139" t="s">
        <v>34</v>
      </c>
      <c r="I1139" s="2">
        <v>474916</v>
      </c>
      <c r="J1139" s="2">
        <v>442555</v>
      </c>
      <c r="K1139" t="s">
        <v>35</v>
      </c>
    </row>
    <row r="1140" spans="1:11">
      <c r="A1140" t="s">
        <v>455</v>
      </c>
      <c r="B1140">
        <v>2025</v>
      </c>
      <c r="C1140">
        <v>6</v>
      </c>
      <c r="D1140" t="s">
        <v>32</v>
      </c>
      <c r="E1140" t="s">
        <v>38</v>
      </c>
      <c r="F1140" t="s">
        <v>17</v>
      </c>
      <c r="G1140" t="s">
        <v>20</v>
      </c>
      <c r="H1140" t="s">
        <v>34</v>
      </c>
      <c r="I1140" s="2">
        <v>453061</v>
      </c>
      <c r="J1140" s="2">
        <v>392864</v>
      </c>
      <c r="K1140" t="s">
        <v>35</v>
      </c>
    </row>
    <row r="1141" spans="1:11">
      <c r="A1141" t="s">
        <v>269</v>
      </c>
      <c r="B1141">
        <v>2024</v>
      </c>
      <c r="C1141">
        <v>6</v>
      </c>
      <c r="D1141" t="s">
        <v>44</v>
      </c>
      <c r="E1141" t="s">
        <v>42</v>
      </c>
      <c r="F1141" t="s">
        <v>7</v>
      </c>
      <c r="G1141" t="s">
        <v>8</v>
      </c>
      <c r="H1141" t="s">
        <v>34</v>
      </c>
      <c r="I1141" s="2">
        <v>1078707</v>
      </c>
      <c r="J1141" s="2">
        <v>1203891</v>
      </c>
      <c r="K1141" t="s">
        <v>35</v>
      </c>
    </row>
    <row r="1142" spans="1:11">
      <c r="A1142" t="s">
        <v>218</v>
      </c>
      <c r="B1142">
        <v>2024</v>
      </c>
      <c r="C1142">
        <v>2</v>
      </c>
      <c r="D1142" t="s">
        <v>32</v>
      </c>
      <c r="E1142" t="s">
        <v>42</v>
      </c>
      <c r="F1142" t="s">
        <v>7</v>
      </c>
      <c r="G1142" t="s">
        <v>11</v>
      </c>
      <c r="H1142" t="s">
        <v>34</v>
      </c>
      <c r="I1142" s="2">
        <v>671266</v>
      </c>
      <c r="J1142" s="2">
        <v>802980</v>
      </c>
      <c r="K1142" t="s">
        <v>35</v>
      </c>
    </row>
    <row r="1143" spans="1:11">
      <c r="A1143" t="s">
        <v>441</v>
      </c>
      <c r="B1143">
        <v>2024</v>
      </c>
      <c r="C1143">
        <v>11</v>
      </c>
      <c r="D1143" t="s">
        <v>61</v>
      </c>
      <c r="E1143" t="s">
        <v>49</v>
      </c>
      <c r="F1143" t="s">
        <v>7</v>
      </c>
      <c r="G1143" t="s">
        <v>8</v>
      </c>
      <c r="H1143" t="s">
        <v>34</v>
      </c>
      <c r="I1143" s="2">
        <v>626040</v>
      </c>
      <c r="J1143" s="2">
        <v>628005</v>
      </c>
      <c r="K1143" t="s">
        <v>35</v>
      </c>
    </row>
    <row r="1144" spans="1:11">
      <c r="A1144" t="s">
        <v>163</v>
      </c>
      <c r="B1144">
        <v>2025</v>
      </c>
      <c r="C1144">
        <v>6</v>
      </c>
      <c r="D1144" t="s">
        <v>32</v>
      </c>
      <c r="E1144" t="s">
        <v>47</v>
      </c>
      <c r="F1144" t="s">
        <v>17</v>
      </c>
      <c r="G1144" t="s">
        <v>20</v>
      </c>
      <c r="H1144" t="s">
        <v>34</v>
      </c>
      <c r="I1144" s="2">
        <v>1426381</v>
      </c>
      <c r="J1144" s="2">
        <v>1501376</v>
      </c>
      <c r="K1144" t="s">
        <v>35</v>
      </c>
    </row>
    <row r="1145" spans="1:11">
      <c r="A1145" t="s">
        <v>226</v>
      </c>
      <c r="B1145">
        <v>2025</v>
      </c>
      <c r="C1145">
        <v>5</v>
      </c>
      <c r="D1145" t="s">
        <v>44</v>
      </c>
      <c r="E1145" t="s">
        <v>38</v>
      </c>
      <c r="F1145" t="s">
        <v>12</v>
      </c>
      <c r="G1145" t="s">
        <v>15</v>
      </c>
      <c r="H1145" t="s">
        <v>34</v>
      </c>
      <c r="I1145" s="2">
        <v>422040</v>
      </c>
      <c r="J1145" s="2">
        <v>401942</v>
      </c>
      <c r="K1145" t="s">
        <v>35</v>
      </c>
    </row>
    <row r="1146" spans="1:11">
      <c r="A1146" t="s">
        <v>442</v>
      </c>
      <c r="B1146">
        <v>2024</v>
      </c>
      <c r="C1146">
        <v>7</v>
      </c>
      <c r="D1146" t="s">
        <v>37</v>
      </c>
      <c r="E1146" t="s">
        <v>38</v>
      </c>
      <c r="F1146" t="s">
        <v>12</v>
      </c>
      <c r="G1146" t="s">
        <v>15</v>
      </c>
      <c r="H1146" t="s">
        <v>34</v>
      </c>
      <c r="I1146" s="2">
        <v>712764</v>
      </c>
      <c r="J1146" s="2">
        <v>754217</v>
      </c>
      <c r="K1146" t="s">
        <v>35</v>
      </c>
    </row>
    <row r="1147" spans="1:11">
      <c r="A1147" t="s">
        <v>69</v>
      </c>
      <c r="B1147">
        <v>2024</v>
      </c>
      <c r="C1147">
        <v>5</v>
      </c>
      <c r="D1147" t="s">
        <v>61</v>
      </c>
      <c r="E1147" t="s">
        <v>40</v>
      </c>
      <c r="F1147" t="s">
        <v>12</v>
      </c>
      <c r="G1147" t="s">
        <v>14</v>
      </c>
      <c r="H1147" t="s">
        <v>34</v>
      </c>
      <c r="I1147" s="2">
        <v>575797</v>
      </c>
      <c r="J1147" s="2">
        <v>527112</v>
      </c>
      <c r="K1147" t="s">
        <v>35</v>
      </c>
    </row>
    <row r="1148" spans="1:11">
      <c r="A1148" t="s">
        <v>562</v>
      </c>
      <c r="B1148">
        <v>2025</v>
      </c>
      <c r="C1148">
        <v>3</v>
      </c>
      <c r="D1148" t="s">
        <v>37</v>
      </c>
      <c r="E1148" t="s">
        <v>54</v>
      </c>
      <c r="F1148" t="s">
        <v>7</v>
      </c>
      <c r="G1148" t="s">
        <v>9</v>
      </c>
      <c r="H1148" t="s">
        <v>34</v>
      </c>
      <c r="I1148" s="2">
        <v>416645</v>
      </c>
      <c r="J1148" s="2">
        <v>516187</v>
      </c>
      <c r="K1148" t="s">
        <v>35</v>
      </c>
    </row>
    <row r="1149" spans="1:11">
      <c r="A1149" t="s">
        <v>55</v>
      </c>
      <c r="B1149">
        <v>2025</v>
      </c>
      <c r="C1149">
        <v>8</v>
      </c>
      <c r="D1149" t="s">
        <v>37</v>
      </c>
      <c r="E1149" t="s">
        <v>40</v>
      </c>
      <c r="F1149" t="s">
        <v>17</v>
      </c>
      <c r="G1149" t="s">
        <v>21</v>
      </c>
      <c r="H1149" t="s">
        <v>34</v>
      </c>
      <c r="I1149" s="2">
        <v>1125179</v>
      </c>
      <c r="J1149" s="2">
        <v>1055960</v>
      </c>
      <c r="K1149" t="s">
        <v>35</v>
      </c>
    </row>
    <row r="1150" spans="1:11">
      <c r="A1150" t="s">
        <v>561</v>
      </c>
      <c r="B1150">
        <v>2024</v>
      </c>
      <c r="C1150">
        <v>2</v>
      </c>
      <c r="D1150" t="s">
        <v>44</v>
      </c>
      <c r="E1150" t="s">
        <v>42</v>
      </c>
      <c r="F1150" t="s">
        <v>17</v>
      </c>
      <c r="G1150" t="s">
        <v>19</v>
      </c>
      <c r="H1150" t="s">
        <v>34</v>
      </c>
      <c r="I1150" s="2">
        <v>878735</v>
      </c>
      <c r="J1150" s="2">
        <v>1086609</v>
      </c>
      <c r="K1150" t="s">
        <v>35</v>
      </c>
    </row>
    <row r="1151" spans="1:11">
      <c r="A1151" t="s">
        <v>260</v>
      </c>
      <c r="B1151">
        <v>2024</v>
      </c>
      <c r="C1151">
        <v>2</v>
      </c>
      <c r="D1151" t="s">
        <v>32</v>
      </c>
      <c r="E1151" t="s">
        <v>49</v>
      </c>
      <c r="F1151" t="s">
        <v>2</v>
      </c>
      <c r="G1151" t="s">
        <v>3</v>
      </c>
      <c r="H1151" t="s">
        <v>34</v>
      </c>
      <c r="I1151" s="2">
        <v>2282598</v>
      </c>
      <c r="J1151" s="2">
        <v>2335399</v>
      </c>
      <c r="K1151" t="s">
        <v>35</v>
      </c>
    </row>
    <row r="1152" spans="1:11">
      <c r="A1152" t="s">
        <v>563</v>
      </c>
      <c r="B1152">
        <v>2025</v>
      </c>
      <c r="C1152">
        <v>1</v>
      </c>
      <c r="D1152" t="s">
        <v>61</v>
      </c>
      <c r="E1152" t="s">
        <v>33</v>
      </c>
      <c r="F1152" t="s">
        <v>7</v>
      </c>
      <c r="G1152" t="s">
        <v>8</v>
      </c>
      <c r="H1152" t="s">
        <v>34</v>
      </c>
      <c r="I1152" s="2">
        <v>946144</v>
      </c>
      <c r="J1152" s="2">
        <v>1067293</v>
      </c>
      <c r="K1152" t="s">
        <v>35</v>
      </c>
    </row>
    <row r="1153" spans="1:11">
      <c r="A1153" t="s">
        <v>257</v>
      </c>
      <c r="B1153">
        <v>2025</v>
      </c>
      <c r="C1153">
        <v>4</v>
      </c>
      <c r="D1153" t="s">
        <v>44</v>
      </c>
      <c r="E1153" t="s">
        <v>42</v>
      </c>
      <c r="F1153" t="s">
        <v>7</v>
      </c>
      <c r="G1153" t="s">
        <v>10</v>
      </c>
      <c r="H1153" t="s">
        <v>34</v>
      </c>
      <c r="I1153" s="2">
        <v>600821</v>
      </c>
      <c r="J1153" s="2">
        <v>606591</v>
      </c>
      <c r="K1153" t="s">
        <v>35</v>
      </c>
    </row>
    <row r="1154" spans="1:11">
      <c r="A1154" t="s">
        <v>497</v>
      </c>
      <c r="B1154">
        <v>2024</v>
      </c>
      <c r="C1154">
        <v>8</v>
      </c>
      <c r="D1154" t="s">
        <v>37</v>
      </c>
      <c r="E1154" t="s">
        <v>42</v>
      </c>
      <c r="F1154" t="s">
        <v>17</v>
      </c>
      <c r="G1154" t="s">
        <v>20</v>
      </c>
      <c r="H1154" t="s">
        <v>34</v>
      </c>
      <c r="I1154" s="2">
        <v>449231</v>
      </c>
      <c r="J1154" s="2">
        <v>452702</v>
      </c>
      <c r="K1154" t="s">
        <v>35</v>
      </c>
    </row>
    <row r="1155" spans="1:11">
      <c r="A1155" t="s">
        <v>339</v>
      </c>
      <c r="B1155">
        <v>2024</v>
      </c>
      <c r="C1155">
        <v>2</v>
      </c>
      <c r="D1155" t="s">
        <v>44</v>
      </c>
      <c r="E1155" t="s">
        <v>57</v>
      </c>
      <c r="F1155" t="s">
        <v>12</v>
      </c>
      <c r="G1155" t="s">
        <v>13</v>
      </c>
      <c r="H1155" t="s">
        <v>34</v>
      </c>
      <c r="I1155" s="2">
        <v>643680</v>
      </c>
      <c r="J1155" s="2">
        <v>611339</v>
      </c>
      <c r="K1155" t="s">
        <v>35</v>
      </c>
    </row>
    <row r="1156" spans="1:11">
      <c r="A1156" t="s">
        <v>435</v>
      </c>
      <c r="B1156">
        <v>2025</v>
      </c>
      <c r="C1156">
        <v>8</v>
      </c>
      <c r="D1156" t="s">
        <v>44</v>
      </c>
      <c r="E1156" t="s">
        <v>47</v>
      </c>
      <c r="F1156" t="s">
        <v>7</v>
      </c>
      <c r="G1156" t="s">
        <v>8</v>
      </c>
      <c r="H1156" t="s">
        <v>34</v>
      </c>
      <c r="I1156" s="2">
        <v>789550</v>
      </c>
      <c r="J1156" s="2">
        <v>719278</v>
      </c>
      <c r="K1156" t="s">
        <v>35</v>
      </c>
    </row>
    <row r="1157" spans="1:11">
      <c r="A1157" t="s">
        <v>263</v>
      </c>
      <c r="B1157">
        <v>2024</v>
      </c>
      <c r="C1157">
        <v>7</v>
      </c>
      <c r="D1157" t="s">
        <v>44</v>
      </c>
      <c r="E1157" t="s">
        <v>40</v>
      </c>
      <c r="F1157" t="s">
        <v>17</v>
      </c>
      <c r="G1157" t="s">
        <v>19</v>
      </c>
      <c r="H1157" t="s">
        <v>34</v>
      </c>
      <c r="I1157" s="2">
        <v>1206349</v>
      </c>
      <c r="J1157" s="2">
        <v>1306775</v>
      </c>
      <c r="K1157" t="s">
        <v>35</v>
      </c>
    </row>
    <row r="1158" spans="1:11">
      <c r="A1158" t="s">
        <v>257</v>
      </c>
      <c r="B1158">
        <v>2025</v>
      </c>
      <c r="C1158">
        <v>4</v>
      </c>
      <c r="D1158" t="s">
        <v>32</v>
      </c>
      <c r="E1158" t="s">
        <v>42</v>
      </c>
      <c r="F1158" t="s">
        <v>7</v>
      </c>
      <c r="G1158" t="s">
        <v>10</v>
      </c>
      <c r="H1158" t="s">
        <v>34</v>
      </c>
      <c r="I1158" s="2">
        <v>409572</v>
      </c>
      <c r="J1158" s="2">
        <v>460297</v>
      </c>
      <c r="K1158" t="s">
        <v>35</v>
      </c>
    </row>
    <row r="1159" spans="1:11">
      <c r="A1159" t="s">
        <v>60</v>
      </c>
      <c r="B1159">
        <v>2024</v>
      </c>
      <c r="C1159">
        <v>9</v>
      </c>
      <c r="D1159" t="s">
        <v>44</v>
      </c>
      <c r="E1159" t="s">
        <v>33</v>
      </c>
      <c r="F1159" t="s">
        <v>17</v>
      </c>
      <c r="G1159" t="s">
        <v>21</v>
      </c>
      <c r="H1159" t="s">
        <v>34</v>
      </c>
      <c r="I1159" s="2">
        <v>866598</v>
      </c>
      <c r="J1159" s="2">
        <v>814700</v>
      </c>
      <c r="K1159" t="s">
        <v>35</v>
      </c>
    </row>
    <row r="1160" spans="1:11">
      <c r="A1160" t="s">
        <v>472</v>
      </c>
      <c r="B1160">
        <v>2024</v>
      </c>
      <c r="C1160">
        <v>6</v>
      </c>
      <c r="D1160" t="s">
        <v>44</v>
      </c>
      <c r="E1160" t="s">
        <v>49</v>
      </c>
      <c r="F1160" t="s">
        <v>7</v>
      </c>
      <c r="G1160" t="s">
        <v>8</v>
      </c>
      <c r="H1160" t="s">
        <v>34</v>
      </c>
      <c r="I1160" s="2">
        <v>498969</v>
      </c>
      <c r="J1160" s="2">
        <v>492890</v>
      </c>
      <c r="K1160" t="s">
        <v>35</v>
      </c>
    </row>
    <row r="1161" spans="1:11">
      <c r="A1161" t="s">
        <v>196</v>
      </c>
      <c r="B1161">
        <v>2024</v>
      </c>
      <c r="C1161">
        <v>3</v>
      </c>
      <c r="D1161" t="s">
        <v>44</v>
      </c>
      <c r="E1161" t="s">
        <v>47</v>
      </c>
      <c r="F1161" t="s">
        <v>17</v>
      </c>
      <c r="G1161" t="s">
        <v>18</v>
      </c>
      <c r="H1161" t="s">
        <v>34</v>
      </c>
      <c r="I1161" s="2">
        <v>690721</v>
      </c>
      <c r="J1161" s="2">
        <v>750680</v>
      </c>
      <c r="K1161" t="s">
        <v>35</v>
      </c>
    </row>
    <row r="1162" spans="1:11">
      <c r="A1162" t="s">
        <v>337</v>
      </c>
      <c r="B1162">
        <v>2025</v>
      </c>
      <c r="C1162">
        <v>2</v>
      </c>
      <c r="D1162" t="s">
        <v>44</v>
      </c>
      <c r="E1162" t="s">
        <v>47</v>
      </c>
      <c r="F1162" t="s">
        <v>17</v>
      </c>
      <c r="G1162" t="s">
        <v>20</v>
      </c>
      <c r="H1162" t="s">
        <v>34</v>
      </c>
      <c r="I1162" s="2">
        <v>1416161</v>
      </c>
      <c r="J1162" s="2">
        <v>1549897</v>
      </c>
      <c r="K1162" t="s">
        <v>35</v>
      </c>
    </row>
    <row r="1163" spans="1:11">
      <c r="A1163" t="s">
        <v>127</v>
      </c>
      <c r="B1163">
        <v>2025</v>
      </c>
      <c r="C1163">
        <v>2</v>
      </c>
      <c r="D1163" t="s">
        <v>44</v>
      </c>
      <c r="E1163" t="s">
        <v>38</v>
      </c>
      <c r="F1163" t="s">
        <v>2</v>
      </c>
      <c r="G1163" t="s">
        <v>6</v>
      </c>
      <c r="H1163" t="s">
        <v>34</v>
      </c>
      <c r="I1163" s="2">
        <v>2560935</v>
      </c>
      <c r="J1163" s="2">
        <v>2257548</v>
      </c>
      <c r="K1163" t="s">
        <v>35</v>
      </c>
    </row>
    <row r="1164" spans="1:11">
      <c r="A1164" t="s">
        <v>469</v>
      </c>
      <c r="B1164">
        <v>2025</v>
      </c>
      <c r="C1164">
        <v>6</v>
      </c>
      <c r="D1164" t="s">
        <v>44</v>
      </c>
      <c r="E1164" t="s">
        <v>49</v>
      </c>
      <c r="F1164" t="s">
        <v>17</v>
      </c>
      <c r="G1164" t="s">
        <v>19</v>
      </c>
      <c r="H1164" t="s">
        <v>34</v>
      </c>
      <c r="I1164" s="2">
        <v>1202099</v>
      </c>
      <c r="J1164" s="2">
        <v>1195269</v>
      </c>
      <c r="K1164" t="s">
        <v>35</v>
      </c>
    </row>
    <row r="1165" spans="1:11">
      <c r="A1165" t="s">
        <v>397</v>
      </c>
      <c r="B1165">
        <v>2025</v>
      </c>
      <c r="C1165">
        <v>4</v>
      </c>
      <c r="D1165" t="s">
        <v>61</v>
      </c>
      <c r="E1165" t="s">
        <v>40</v>
      </c>
      <c r="F1165" t="s">
        <v>7</v>
      </c>
      <c r="G1165" t="s">
        <v>8</v>
      </c>
      <c r="H1165" t="s">
        <v>34</v>
      </c>
      <c r="I1165" s="2">
        <v>342181</v>
      </c>
      <c r="J1165" s="2">
        <v>368125</v>
      </c>
      <c r="K1165" t="s">
        <v>35</v>
      </c>
    </row>
    <row r="1166" spans="1:11">
      <c r="A1166" t="s">
        <v>564</v>
      </c>
      <c r="B1166">
        <v>2025</v>
      </c>
      <c r="C1166">
        <v>4</v>
      </c>
      <c r="D1166" t="s">
        <v>37</v>
      </c>
      <c r="E1166" t="s">
        <v>54</v>
      </c>
      <c r="F1166" t="s">
        <v>12</v>
      </c>
      <c r="G1166" t="s">
        <v>15</v>
      </c>
      <c r="H1166" t="s">
        <v>34</v>
      </c>
      <c r="I1166" s="2">
        <v>610552</v>
      </c>
      <c r="J1166" s="2">
        <v>598525</v>
      </c>
      <c r="K1166" t="s">
        <v>35</v>
      </c>
    </row>
    <row r="1167" spans="1:11">
      <c r="A1167" t="s">
        <v>196</v>
      </c>
      <c r="B1167">
        <v>2024</v>
      </c>
      <c r="C1167">
        <v>3</v>
      </c>
      <c r="D1167" t="s">
        <v>37</v>
      </c>
      <c r="E1167" t="s">
        <v>54</v>
      </c>
      <c r="F1167" t="s">
        <v>17</v>
      </c>
      <c r="G1167" t="s">
        <v>20</v>
      </c>
      <c r="H1167" t="s">
        <v>34</v>
      </c>
      <c r="I1167" s="2">
        <v>605817</v>
      </c>
      <c r="J1167" s="2">
        <v>725257</v>
      </c>
      <c r="K1167" t="s">
        <v>35</v>
      </c>
    </row>
    <row r="1168" spans="1:11">
      <c r="A1168" t="s">
        <v>79</v>
      </c>
      <c r="B1168">
        <v>2025</v>
      </c>
      <c r="C1168">
        <v>6</v>
      </c>
      <c r="D1168" t="s">
        <v>32</v>
      </c>
      <c r="E1168" t="s">
        <v>49</v>
      </c>
      <c r="F1168" t="s">
        <v>7</v>
      </c>
      <c r="G1168" t="s">
        <v>9</v>
      </c>
      <c r="H1168" t="s">
        <v>34</v>
      </c>
      <c r="I1168" s="2">
        <v>845059</v>
      </c>
      <c r="J1168" s="2">
        <v>894334</v>
      </c>
      <c r="K1168" t="s">
        <v>35</v>
      </c>
    </row>
    <row r="1169" spans="1:11">
      <c r="A1169" t="s">
        <v>325</v>
      </c>
      <c r="B1169">
        <v>2024</v>
      </c>
      <c r="C1169">
        <v>8</v>
      </c>
      <c r="D1169" t="s">
        <v>61</v>
      </c>
      <c r="E1169" t="s">
        <v>42</v>
      </c>
      <c r="F1169" t="s">
        <v>12</v>
      </c>
      <c r="G1169" t="s">
        <v>15</v>
      </c>
      <c r="H1169" t="s">
        <v>34</v>
      </c>
      <c r="I1169" s="2">
        <v>559235</v>
      </c>
      <c r="J1169" s="2">
        <v>616878</v>
      </c>
      <c r="K1169" t="s">
        <v>35</v>
      </c>
    </row>
    <row r="1170" spans="1:11">
      <c r="A1170" t="s">
        <v>279</v>
      </c>
      <c r="B1170">
        <v>2024</v>
      </c>
      <c r="C1170">
        <v>2</v>
      </c>
      <c r="D1170" t="s">
        <v>32</v>
      </c>
      <c r="E1170" t="s">
        <v>49</v>
      </c>
      <c r="F1170" t="s">
        <v>12</v>
      </c>
      <c r="G1170" t="s">
        <v>14</v>
      </c>
      <c r="H1170" t="s">
        <v>34</v>
      </c>
      <c r="I1170" s="2">
        <v>645861</v>
      </c>
      <c r="J1170" s="2">
        <v>689595</v>
      </c>
      <c r="K1170" t="s">
        <v>35</v>
      </c>
    </row>
    <row r="1171" spans="1:11">
      <c r="A1171" t="s">
        <v>335</v>
      </c>
      <c r="B1171">
        <v>2024</v>
      </c>
      <c r="C1171">
        <v>3</v>
      </c>
      <c r="D1171" t="s">
        <v>37</v>
      </c>
      <c r="E1171" t="s">
        <v>47</v>
      </c>
      <c r="F1171" t="s">
        <v>12</v>
      </c>
      <c r="G1171" t="s">
        <v>15</v>
      </c>
      <c r="H1171" t="s">
        <v>34</v>
      </c>
      <c r="I1171" s="2">
        <v>342134</v>
      </c>
      <c r="J1171" s="2">
        <v>359184</v>
      </c>
      <c r="K1171" t="s">
        <v>35</v>
      </c>
    </row>
    <row r="1172" spans="1:11">
      <c r="A1172" t="s">
        <v>423</v>
      </c>
      <c r="B1172">
        <v>2025</v>
      </c>
      <c r="C1172">
        <v>3</v>
      </c>
      <c r="D1172" t="s">
        <v>37</v>
      </c>
      <c r="E1172" t="s">
        <v>49</v>
      </c>
      <c r="F1172" t="s">
        <v>17</v>
      </c>
      <c r="G1172" t="s">
        <v>19</v>
      </c>
      <c r="H1172" t="s">
        <v>34</v>
      </c>
      <c r="I1172" s="2">
        <v>1251942</v>
      </c>
      <c r="J1172" s="2">
        <v>1073394</v>
      </c>
      <c r="K1172" t="s">
        <v>35</v>
      </c>
    </row>
    <row r="1173" spans="1:11">
      <c r="A1173" t="s">
        <v>565</v>
      </c>
      <c r="B1173">
        <v>2024</v>
      </c>
      <c r="C1173">
        <v>11</v>
      </c>
      <c r="D1173" t="s">
        <v>32</v>
      </c>
      <c r="E1173" t="s">
        <v>42</v>
      </c>
      <c r="F1173" t="s">
        <v>7</v>
      </c>
      <c r="G1173" t="s">
        <v>10</v>
      </c>
      <c r="H1173" t="s">
        <v>34</v>
      </c>
      <c r="I1173" s="2">
        <v>888879</v>
      </c>
      <c r="J1173" s="2">
        <v>892452</v>
      </c>
      <c r="K1173" t="s">
        <v>35</v>
      </c>
    </row>
    <row r="1174" spans="1:11">
      <c r="A1174" t="s">
        <v>566</v>
      </c>
      <c r="B1174">
        <v>2025</v>
      </c>
      <c r="C1174">
        <v>7</v>
      </c>
      <c r="D1174" t="s">
        <v>37</v>
      </c>
      <c r="E1174" t="s">
        <v>38</v>
      </c>
      <c r="F1174" t="s">
        <v>12</v>
      </c>
      <c r="G1174" t="s">
        <v>16</v>
      </c>
      <c r="H1174" t="s">
        <v>34</v>
      </c>
      <c r="I1174" s="2">
        <v>774788</v>
      </c>
      <c r="J1174" s="2">
        <v>746929</v>
      </c>
      <c r="K1174" t="s">
        <v>35</v>
      </c>
    </row>
    <row r="1175" spans="1:11">
      <c r="A1175" t="s">
        <v>567</v>
      </c>
      <c r="B1175">
        <v>2024</v>
      </c>
      <c r="C1175">
        <v>6</v>
      </c>
      <c r="D1175" t="s">
        <v>37</v>
      </c>
      <c r="E1175" t="s">
        <v>40</v>
      </c>
      <c r="F1175" t="s">
        <v>2</v>
      </c>
      <c r="G1175" t="s">
        <v>5</v>
      </c>
      <c r="H1175" t="s">
        <v>34</v>
      </c>
      <c r="I1175" s="2">
        <v>2038814</v>
      </c>
      <c r="J1175" s="2">
        <v>2399077</v>
      </c>
      <c r="K1175" t="s">
        <v>35</v>
      </c>
    </row>
    <row r="1176" spans="1:11">
      <c r="A1176" t="s">
        <v>31</v>
      </c>
      <c r="B1176">
        <v>2024</v>
      </c>
      <c r="C1176">
        <v>11</v>
      </c>
      <c r="D1176" t="s">
        <v>61</v>
      </c>
      <c r="E1176" t="s">
        <v>40</v>
      </c>
      <c r="F1176" t="s">
        <v>17</v>
      </c>
      <c r="G1176" t="s">
        <v>18</v>
      </c>
      <c r="H1176" t="s">
        <v>34</v>
      </c>
      <c r="I1176" s="2">
        <v>1089454</v>
      </c>
      <c r="J1176" s="2">
        <v>1008217</v>
      </c>
      <c r="K1176" t="s">
        <v>35</v>
      </c>
    </row>
    <row r="1177" spans="1:11">
      <c r="A1177" t="s">
        <v>460</v>
      </c>
      <c r="B1177">
        <v>2025</v>
      </c>
      <c r="C1177">
        <v>3</v>
      </c>
      <c r="D1177" t="s">
        <v>37</v>
      </c>
      <c r="E1177" t="s">
        <v>42</v>
      </c>
      <c r="F1177" t="s">
        <v>7</v>
      </c>
      <c r="G1177" t="s">
        <v>8</v>
      </c>
      <c r="H1177" t="s">
        <v>34</v>
      </c>
      <c r="I1177" s="2">
        <v>777421</v>
      </c>
      <c r="J1177" s="2">
        <v>770087</v>
      </c>
      <c r="K1177" t="s">
        <v>35</v>
      </c>
    </row>
    <row r="1178" spans="1:11">
      <c r="A1178" t="s">
        <v>494</v>
      </c>
      <c r="B1178">
        <v>2024</v>
      </c>
      <c r="C1178">
        <v>10</v>
      </c>
      <c r="D1178" t="s">
        <v>44</v>
      </c>
      <c r="E1178" t="s">
        <v>57</v>
      </c>
      <c r="F1178" t="s">
        <v>17</v>
      </c>
      <c r="G1178" t="s">
        <v>20</v>
      </c>
      <c r="H1178" t="s">
        <v>34</v>
      </c>
      <c r="I1178" s="2">
        <v>956906</v>
      </c>
      <c r="J1178" s="2">
        <v>1086077</v>
      </c>
      <c r="K1178" t="s">
        <v>35</v>
      </c>
    </row>
    <row r="1179" spans="1:11">
      <c r="A1179" t="s">
        <v>123</v>
      </c>
      <c r="B1179">
        <v>2024</v>
      </c>
      <c r="C1179">
        <v>3</v>
      </c>
      <c r="D1179" t="s">
        <v>44</v>
      </c>
      <c r="E1179" t="s">
        <v>42</v>
      </c>
      <c r="F1179" t="s">
        <v>7</v>
      </c>
      <c r="G1179" t="s">
        <v>11</v>
      </c>
      <c r="H1179" t="s">
        <v>34</v>
      </c>
      <c r="I1179" s="2">
        <v>402858</v>
      </c>
      <c r="J1179" s="2">
        <v>355705</v>
      </c>
      <c r="K1179" t="s">
        <v>35</v>
      </c>
    </row>
    <row r="1180" spans="1:11">
      <c r="A1180" t="s">
        <v>545</v>
      </c>
      <c r="B1180">
        <v>2025</v>
      </c>
      <c r="C1180">
        <v>2</v>
      </c>
      <c r="D1180" t="s">
        <v>37</v>
      </c>
      <c r="E1180" t="s">
        <v>57</v>
      </c>
      <c r="F1180" t="s">
        <v>7</v>
      </c>
      <c r="G1180" t="s">
        <v>10</v>
      </c>
      <c r="H1180" t="s">
        <v>34</v>
      </c>
      <c r="I1180" s="2">
        <v>936925</v>
      </c>
      <c r="J1180" s="2">
        <v>1022666</v>
      </c>
      <c r="K1180" t="s">
        <v>35</v>
      </c>
    </row>
    <row r="1181" spans="1:11">
      <c r="A1181" t="s">
        <v>92</v>
      </c>
      <c r="B1181">
        <v>2024</v>
      </c>
      <c r="C1181">
        <v>4</v>
      </c>
      <c r="D1181" t="s">
        <v>61</v>
      </c>
      <c r="E1181" t="s">
        <v>54</v>
      </c>
      <c r="F1181" t="s">
        <v>7</v>
      </c>
      <c r="G1181" t="s">
        <v>11</v>
      </c>
      <c r="H1181" t="s">
        <v>34</v>
      </c>
      <c r="I1181" s="2">
        <v>833926</v>
      </c>
      <c r="J1181" s="2">
        <v>964312</v>
      </c>
      <c r="K1181" t="s">
        <v>35</v>
      </c>
    </row>
    <row r="1182" spans="1:11">
      <c r="A1182" t="s">
        <v>59</v>
      </c>
      <c r="B1182">
        <v>2024</v>
      </c>
      <c r="C1182">
        <v>4</v>
      </c>
      <c r="D1182" t="s">
        <v>37</v>
      </c>
      <c r="E1182" t="s">
        <v>42</v>
      </c>
      <c r="F1182" t="s">
        <v>12</v>
      </c>
      <c r="G1182" t="s">
        <v>14</v>
      </c>
      <c r="H1182" t="s">
        <v>34</v>
      </c>
      <c r="I1182" s="2">
        <v>885929</v>
      </c>
      <c r="J1182" s="2">
        <v>1062253</v>
      </c>
      <c r="K1182" t="s">
        <v>35</v>
      </c>
    </row>
    <row r="1183" spans="1:11">
      <c r="A1183" t="s">
        <v>75</v>
      </c>
      <c r="B1183">
        <v>2024</v>
      </c>
      <c r="C1183">
        <v>3</v>
      </c>
      <c r="D1183" t="s">
        <v>44</v>
      </c>
      <c r="E1183" t="s">
        <v>38</v>
      </c>
      <c r="F1183" t="s">
        <v>7</v>
      </c>
      <c r="G1183" t="s">
        <v>11</v>
      </c>
      <c r="H1183" t="s">
        <v>34</v>
      </c>
      <c r="I1183" s="2">
        <v>1012397</v>
      </c>
      <c r="J1183" s="2">
        <v>926343</v>
      </c>
      <c r="K1183" t="s">
        <v>35</v>
      </c>
    </row>
    <row r="1184" spans="1:11">
      <c r="A1184" t="s">
        <v>280</v>
      </c>
      <c r="B1184">
        <v>2025</v>
      </c>
      <c r="C1184">
        <v>8</v>
      </c>
      <c r="D1184" t="s">
        <v>44</v>
      </c>
      <c r="E1184" t="s">
        <v>47</v>
      </c>
      <c r="F1184" t="s">
        <v>2</v>
      </c>
      <c r="G1184" t="s">
        <v>4</v>
      </c>
      <c r="H1184" t="s">
        <v>34</v>
      </c>
      <c r="I1184" s="2">
        <v>2865122</v>
      </c>
      <c r="J1184" s="2">
        <v>2726587</v>
      </c>
      <c r="K1184" t="s">
        <v>35</v>
      </c>
    </row>
    <row r="1185" spans="1:11">
      <c r="A1185" t="s">
        <v>373</v>
      </c>
      <c r="B1185">
        <v>2024</v>
      </c>
      <c r="C1185">
        <v>12</v>
      </c>
      <c r="D1185" t="s">
        <v>37</v>
      </c>
      <c r="E1185" t="s">
        <v>38</v>
      </c>
      <c r="F1185" t="s">
        <v>7</v>
      </c>
      <c r="G1185" t="s">
        <v>10</v>
      </c>
      <c r="H1185" t="s">
        <v>34</v>
      </c>
      <c r="I1185" s="2">
        <v>522578</v>
      </c>
      <c r="J1185" s="2">
        <v>635335</v>
      </c>
      <c r="K1185" t="s">
        <v>35</v>
      </c>
    </row>
    <row r="1186" spans="1:11">
      <c r="A1186" t="s">
        <v>447</v>
      </c>
      <c r="B1186">
        <v>2024</v>
      </c>
      <c r="C1186">
        <v>11</v>
      </c>
      <c r="D1186" t="s">
        <v>61</v>
      </c>
      <c r="E1186" t="s">
        <v>54</v>
      </c>
      <c r="F1186" t="s">
        <v>17</v>
      </c>
      <c r="G1186" t="s">
        <v>19</v>
      </c>
      <c r="H1186" t="s">
        <v>34</v>
      </c>
      <c r="I1186" s="2">
        <v>1027336</v>
      </c>
      <c r="J1186" s="2">
        <v>931570</v>
      </c>
      <c r="K1186" t="s">
        <v>35</v>
      </c>
    </row>
    <row r="1187" spans="1:11">
      <c r="A1187" t="s">
        <v>45</v>
      </c>
      <c r="B1187">
        <v>2024</v>
      </c>
      <c r="C1187">
        <v>9</v>
      </c>
      <c r="D1187" t="s">
        <v>32</v>
      </c>
      <c r="E1187" t="s">
        <v>33</v>
      </c>
      <c r="F1187" t="s">
        <v>7</v>
      </c>
      <c r="G1187" t="s">
        <v>10</v>
      </c>
      <c r="H1187" t="s">
        <v>34</v>
      </c>
      <c r="I1187" s="2">
        <v>524748</v>
      </c>
      <c r="J1187" s="2">
        <v>465977</v>
      </c>
      <c r="K1187" t="s">
        <v>35</v>
      </c>
    </row>
    <row r="1188" spans="1:11">
      <c r="A1188" t="s">
        <v>272</v>
      </c>
      <c r="B1188">
        <v>2024</v>
      </c>
      <c r="C1188">
        <v>9</v>
      </c>
      <c r="D1188" t="s">
        <v>61</v>
      </c>
      <c r="E1188" t="s">
        <v>49</v>
      </c>
      <c r="F1188" t="s">
        <v>7</v>
      </c>
      <c r="G1188" t="s">
        <v>8</v>
      </c>
      <c r="H1188" t="s">
        <v>34</v>
      </c>
      <c r="I1188" s="2">
        <v>973068</v>
      </c>
      <c r="J1188" s="2">
        <v>1165008</v>
      </c>
      <c r="K1188" t="s">
        <v>35</v>
      </c>
    </row>
    <row r="1189" spans="1:11">
      <c r="A1189" t="s">
        <v>435</v>
      </c>
      <c r="B1189">
        <v>2025</v>
      </c>
      <c r="C1189">
        <v>8</v>
      </c>
      <c r="D1189" t="s">
        <v>32</v>
      </c>
      <c r="E1189" t="s">
        <v>49</v>
      </c>
      <c r="F1189" t="s">
        <v>7</v>
      </c>
      <c r="G1189" t="s">
        <v>8</v>
      </c>
      <c r="H1189" t="s">
        <v>34</v>
      </c>
      <c r="I1189" s="2">
        <v>825896</v>
      </c>
      <c r="J1189" s="2">
        <v>792357</v>
      </c>
      <c r="K1189" t="s">
        <v>35</v>
      </c>
    </row>
    <row r="1190" spans="1:11">
      <c r="A1190" t="s">
        <v>130</v>
      </c>
      <c r="B1190">
        <v>2024</v>
      </c>
      <c r="C1190">
        <v>5</v>
      </c>
      <c r="D1190" t="s">
        <v>32</v>
      </c>
      <c r="E1190" t="s">
        <v>42</v>
      </c>
      <c r="F1190" t="s">
        <v>17</v>
      </c>
      <c r="G1190" t="s">
        <v>21</v>
      </c>
      <c r="H1190" t="s">
        <v>34</v>
      </c>
      <c r="I1190" s="2">
        <v>817949</v>
      </c>
      <c r="J1190" s="2">
        <v>936301</v>
      </c>
      <c r="K1190" t="s">
        <v>35</v>
      </c>
    </row>
    <row r="1191" spans="1:11">
      <c r="A1191" t="s">
        <v>408</v>
      </c>
      <c r="B1191">
        <v>2024</v>
      </c>
      <c r="C1191">
        <v>5</v>
      </c>
      <c r="D1191" t="s">
        <v>61</v>
      </c>
      <c r="E1191" t="s">
        <v>49</v>
      </c>
      <c r="F1191" t="s">
        <v>17</v>
      </c>
      <c r="G1191" t="s">
        <v>20</v>
      </c>
      <c r="H1191" t="s">
        <v>34</v>
      </c>
      <c r="I1191" s="2">
        <v>1426561</v>
      </c>
      <c r="J1191" s="2">
        <v>1579348</v>
      </c>
      <c r="K1191" t="s">
        <v>35</v>
      </c>
    </row>
    <row r="1192" spans="1:11">
      <c r="A1192" t="s">
        <v>75</v>
      </c>
      <c r="B1192">
        <v>2024</v>
      </c>
      <c r="C1192">
        <v>3</v>
      </c>
      <c r="D1192" t="s">
        <v>44</v>
      </c>
      <c r="E1192" t="s">
        <v>49</v>
      </c>
      <c r="F1192" t="s">
        <v>7</v>
      </c>
      <c r="G1192" t="s">
        <v>11</v>
      </c>
      <c r="H1192" t="s">
        <v>34</v>
      </c>
      <c r="I1192" s="2">
        <v>530606</v>
      </c>
      <c r="J1192" s="2">
        <v>629466</v>
      </c>
      <c r="K1192" t="s">
        <v>35</v>
      </c>
    </row>
    <row r="1193" spans="1:11">
      <c r="A1193" t="s">
        <v>220</v>
      </c>
      <c r="B1193">
        <v>2025</v>
      </c>
      <c r="C1193">
        <v>3</v>
      </c>
      <c r="D1193" t="s">
        <v>32</v>
      </c>
      <c r="E1193" t="s">
        <v>33</v>
      </c>
      <c r="F1193" t="s">
        <v>12</v>
      </c>
      <c r="G1193" t="s">
        <v>13</v>
      </c>
      <c r="H1193" t="s">
        <v>34</v>
      </c>
      <c r="I1193" s="2">
        <v>406414</v>
      </c>
      <c r="J1193" s="2">
        <v>373208</v>
      </c>
      <c r="K1193" t="s">
        <v>35</v>
      </c>
    </row>
    <row r="1194" spans="1:11">
      <c r="A1194" t="s">
        <v>106</v>
      </c>
      <c r="B1194">
        <v>2024</v>
      </c>
      <c r="C1194">
        <v>10</v>
      </c>
      <c r="D1194" t="s">
        <v>44</v>
      </c>
      <c r="E1194" t="s">
        <v>38</v>
      </c>
      <c r="F1194" t="s">
        <v>12</v>
      </c>
      <c r="G1194" t="s">
        <v>14</v>
      </c>
      <c r="H1194" t="s">
        <v>34</v>
      </c>
      <c r="I1194" s="2">
        <v>431485</v>
      </c>
      <c r="J1194" s="2">
        <v>384227</v>
      </c>
      <c r="K1194" t="s">
        <v>35</v>
      </c>
    </row>
    <row r="1195" spans="1:11">
      <c r="A1195" t="s">
        <v>276</v>
      </c>
      <c r="B1195">
        <v>2025</v>
      </c>
      <c r="C1195">
        <v>6</v>
      </c>
      <c r="D1195" t="s">
        <v>32</v>
      </c>
      <c r="E1195" t="s">
        <v>47</v>
      </c>
      <c r="F1195" t="s">
        <v>17</v>
      </c>
      <c r="G1195" t="s">
        <v>20</v>
      </c>
      <c r="H1195" t="s">
        <v>34</v>
      </c>
      <c r="I1195" s="2">
        <v>1460049</v>
      </c>
      <c r="J1195" s="2">
        <v>1368469</v>
      </c>
      <c r="K1195" t="s">
        <v>35</v>
      </c>
    </row>
    <row r="1196" spans="1:11">
      <c r="A1196" t="s">
        <v>514</v>
      </c>
      <c r="B1196">
        <v>2024</v>
      </c>
      <c r="C1196">
        <v>1</v>
      </c>
      <c r="D1196" t="s">
        <v>44</v>
      </c>
      <c r="E1196" t="s">
        <v>33</v>
      </c>
      <c r="F1196" t="s">
        <v>7</v>
      </c>
      <c r="G1196" t="s">
        <v>11</v>
      </c>
      <c r="H1196" t="s">
        <v>34</v>
      </c>
      <c r="I1196" s="2">
        <v>387567</v>
      </c>
      <c r="J1196" s="2">
        <v>377303</v>
      </c>
      <c r="K1196" t="s">
        <v>35</v>
      </c>
    </row>
    <row r="1197" spans="1:11">
      <c r="A1197" t="s">
        <v>342</v>
      </c>
      <c r="B1197">
        <v>2025</v>
      </c>
      <c r="C1197">
        <v>2</v>
      </c>
      <c r="D1197" t="s">
        <v>32</v>
      </c>
      <c r="E1197" t="s">
        <v>47</v>
      </c>
      <c r="F1197" t="s">
        <v>12</v>
      </c>
      <c r="G1197" t="s">
        <v>13</v>
      </c>
      <c r="H1197" t="s">
        <v>34</v>
      </c>
      <c r="I1197" s="2">
        <v>478063</v>
      </c>
      <c r="J1197" s="2">
        <v>560526</v>
      </c>
      <c r="K1197" t="s">
        <v>35</v>
      </c>
    </row>
    <row r="1198" spans="1:11">
      <c r="A1198" t="s">
        <v>101</v>
      </c>
      <c r="B1198">
        <v>2025</v>
      </c>
      <c r="C1198">
        <v>4</v>
      </c>
      <c r="D1198" t="s">
        <v>32</v>
      </c>
      <c r="E1198" t="s">
        <v>38</v>
      </c>
      <c r="F1198" t="s">
        <v>12</v>
      </c>
      <c r="G1198" t="s">
        <v>13</v>
      </c>
      <c r="H1198" t="s">
        <v>34</v>
      </c>
      <c r="I1198" s="2">
        <v>331647</v>
      </c>
      <c r="J1198" s="2">
        <v>375263</v>
      </c>
      <c r="K1198" t="s">
        <v>35</v>
      </c>
    </row>
    <row r="1199" spans="1:11">
      <c r="A1199" t="s">
        <v>568</v>
      </c>
      <c r="B1199">
        <v>2024</v>
      </c>
      <c r="C1199">
        <v>5</v>
      </c>
      <c r="D1199" t="s">
        <v>44</v>
      </c>
      <c r="E1199" t="s">
        <v>47</v>
      </c>
      <c r="F1199" t="s">
        <v>7</v>
      </c>
      <c r="G1199" t="s">
        <v>11</v>
      </c>
      <c r="H1199" t="s">
        <v>34</v>
      </c>
      <c r="I1199" s="2">
        <v>395247</v>
      </c>
      <c r="J1199" s="2">
        <v>407149</v>
      </c>
      <c r="K1199" t="s">
        <v>35</v>
      </c>
    </row>
    <row r="1200" spans="1:11">
      <c r="A1200" t="s">
        <v>467</v>
      </c>
      <c r="B1200">
        <v>2024</v>
      </c>
      <c r="C1200">
        <v>10</v>
      </c>
      <c r="D1200" t="s">
        <v>44</v>
      </c>
      <c r="E1200" t="s">
        <v>54</v>
      </c>
      <c r="F1200" t="s">
        <v>7</v>
      </c>
      <c r="G1200" t="s">
        <v>8</v>
      </c>
      <c r="H1200" t="s">
        <v>34</v>
      </c>
      <c r="I1200" s="2">
        <v>1067090</v>
      </c>
      <c r="J1200" s="2">
        <v>1019990</v>
      </c>
      <c r="K1200" t="s">
        <v>35</v>
      </c>
    </row>
    <row r="1201" spans="1:11">
      <c r="A1201" t="s">
        <v>252</v>
      </c>
      <c r="B1201">
        <v>2025</v>
      </c>
      <c r="C1201">
        <v>8</v>
      </c>
      <c r="D1201" t="s">
        <v>61</v>
      </c>
      <c r="E1201" t="s">
        <v>54</v>
      </c>
      <c r="F1201" t="s">
        <v>2</v>
      </c>
      <c r="G1201" t="s">
        <v>3</v>
      </c>
      <c r="H1201" t="s">
        <v>34</v>
      </c>
      <c r="I1201" s="2">
        <v>2975901</v>
      </c>
      <c r="J1201" s="2">
        <v>3444137</v>
      </c>
      <c r="K120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2" max="3" width="10.7109375" customWidth="1"/>
    <col min="4" max="8" width="14.7109375" customWidth="1"/>
  </cols>
  <sheetData>
    <row r="1" spans="1:8">
      <c r="A1" s="3" t="s">
        <v>569</v>
      </c>
    </row>
    <row r="3" spans="1:8">
      <c r="A3" s="4" t="s">
        <v>570</v>
      </c>
    </row>
    <row r="4" spans="1:8">
      <c r="B4" s="1" t="s">
        <v>23</v>
      </c>
      <c r="C4" s="1" t="s">
        <v>24</v>
      </c>
      <c r="D4" s="1" t="s">
        <v>2</v>
      </c>
      <c r="E4" s="1" t="s">
        <v>7</v>
      </c>
      <c r="F4" s="1" t="s">
        <v>12</v>
      </c>
      <c r="G4" s="1" t="s">
        <v>17</v>
      </c>
      <c r="H4" s="1" t="s">
        <v>571</v>
      </c>
    </row>
    <row r="5" spans="1:8">
      <c r="B5">
        <v>2024</v>
      </c>
      <c r="C5">
        <v>1</v>
      </c>
      <c r="D5" s="2">
        <f>SUMIFS(Transactions!$J:$J,Transactions!$F:$F,"Electronics",Transactions!$B:$B,2024,Transactions!$C:$C,1,Transactions!$H:$H,"Revenue")</f>
        <v>0</v>
      </c>
      <c r="E5" s="2">
        <f>SUMIFS(Transactions!$J:$J,Transactions!$F:$F,"Beverages",Transactions!$B:$B,2024,Transactions!$C:$C,1,Transactions!$H:$H,"Revenue")</f>
        <v>0</v>
      </c>
      <c r="F5" s="2">
        <f>SUMIFS(Transactions!$J:$J,Transactions!$F:$F,"Household",Transactions!$B:$B,2024,Transactions!$C:$C,1,Transactions!$H:$H,"Revenue")</f>
        <v>0</v>
      </c>
      <c r="G5" s="2">
        <f>SUMIFS(Transactions!$J:$J,Transactions!$F:$F,"Grocery",Transactions!$B:$B,2024,Transactions!$C:$C,1,Transactions!$H:$H,"Revenue")</f>
        <v>0</v>
      </c>
      <c r="H5" s="2">
        <f>SUM(D5:G5)</f>
        <v>0</v>
      </c>
    </row>
    <row r="6" spans="1:8">
      <c r="B6">
        <v>2024</v>
      </c>
      <c r="C6">
        <v>2</v>
      </c>
      <c r="D6" s="2">
        <f>SUMIFS(Transactions!$J:$J,Transactions!$F:$F,"Electronics",Transactions!$B:$B,2024,Transactions!$C:$C,2,Transactions!$H:$H,"Revenue")</f>
        <v>0</v>
      </c>
      <c r="E6" s="2">
        <f>SUMIFS(Transactions!$J:$J,Transactions!$F:$F,"Beverages",Transactions!$B:$B,2024,Transactions!$C:$C,2,Transactions!$H:$H,"Revenue")</f>
        <v>0</v>
      </c>
      <c r="F6" s="2">
        <f>SUMIFS(Transactions!$J:$J,Transactions!$F:$F,"Household",Transactions!$B:$B,2024,Transactions!$C:$C,2,Transactions!$H:$H,"Revenue")</f>
        <v>0</v>
      </c>
      <c r="G6" s="2">
        <f>SUMIFS(Transactions!$J:$J,Transactions!$F:$F,"Grocery",Transactions!$B:$B,2024,Transactions!$C:$C,2,Transactions!$H:$H,"Revenue")</f>
        <v>0</v>
      </c>
      <c r="H6" s="2">
        <f>SUM(D6:G6)</f>
        <v>0</v>
      </c>
    </row>
    <row r="7" spans="1:8">
      <c r="B7">
        <v>2024</v>
      </c>
      <c r="C7">
        <v>3</v>
      </c>
      <c r="D7" s="2">
        <f>SUMIFS(Transactions!$J:$J,Transactions!$F:$F,"Electronics",Transactions!$B:$B,2024,Transactions!$C:$C,3,Transactions!$H:$H,"Revenue")</f>
        <v>0</v>
      </c>
      <c r="E7" s="2">
        <f>SUMIFS(Transactions!$J:$J,Transactions!$F:$F,"Beverages",Transactions!$B:$B,2024,Transactions!$C:$C,3,Transactions!$H:$H,"Revenue")</f>
        <v>0</v>
      </c>
      <c r="F7" s="2">
        <f>SUMIFS(Transactions!$J:$J,Transactions!$F:$F,"Household",Transactions!$B:$B,2024,Transactions!$C:$C,3,Transactions!$H:$H,"Revenue")</f>
        <v>0</v>
      </c>
      <c r="G7" s="2">
        <f>SUMIFS(Transactions!$J:$J,Transactions!$F:$F,"Grocery",Transactions!$B:$B,2024,Transactions!$C:$C,3,Transactions!$H:$H,"Revenue")</f>
        <v>0</v>
      </c>
      <c r="H7" s="2">
        <f>SUM(D7:G7)</f>
        <v>0</v>
      </c>
    </row>
    <row r="8" spans="1:8">
      <c r="B8">
        <v>2024</v>
      </c>
      <c r="C8">
        <v>4</v>
      </c>
      <c r="D8" s="2">
        <f>SUMIFS(Transactions!$J:$J,Transactions!$F:$F,"Electronics",Transactions!$B:$B,2024,Transactions!$C:$C,4,Transactions!$H:$H,"Revenue")</f>
        <v>0</v>
      </c>
      <c r="E8" s="2">
        <f>SUMIFS(Transactions!$J:$J,Transactions!$F:$F,"Beverages",Transactions!$B:$B,2024,Transactions!$C:$C,4,Transactions!$H:$H,"Revenue")</f>
        <v>0</v>
      </c>
      <c r="F8" s="2">
        <f>SUMIFS(Transactions!$J:$J,Transactions!$F:$F,"Household",Transactions!$B:$B,2024,Transactions!$C:$C,4,Transactions!$H:$H,"Revenue")</f>
        <v>0</v>
      </c>
      <c r="G8" s="2">
        <f>SUMIFS(Transactions!$J:$J,Transactions!$F:$F,"Grocery",Transactions!$B:$B,2024,Transactions!$C:$C,4,Transactions!$H:$H,"Revenue")</f>
        <v>0</v>
      </c>
      <c r="H8" s="2">
        <f>SUM(D8:G8)</f>
        <v>0</v>
      </c>
    </row>
    <row r="9" spans="1:8">
      <c r="B9">
        <v>2024</v>
      </c>
      <c r="C9">
        <v>5</v>
      </c>
      <c r="D9" s="2">
        <f>SUMIFS(Transactions!$J:$J,Transactions!$F:$F,"Electronics",Transactions!$B:$B,2024,Transactions!$C:$C,5,Transactions!$H:$H,"Revenue")</f>
        <v>0</v>
      </c>
      <c r="E9" s="2">
        <f>SUMIFS(Transactions!$J:$J,Transactions!$F:$F,"Beverages",Transactions!$B:$B,2024,Transactions!$C:$C,5,Transactions!$H:$H,"Revenue")</f>
        <v>0</v>
      </c>
      <c r="F9" s="2">
        <f>SUMIFS(Transactions!$J:$J,Transactions!$F:$F,"Household",Transactions!$B:$B,2024,Transactions!$C:$C,5,Transactions!$H:$H,"Revenue")</f>
        <v>0</v>
      </c>
      <c r="G9" s="2">
        <f>SUMIFS(Transactions!$J:$J,Transactions!$F:$F,"Grocery",Transactions!$B:$B,2024,Transactions!$C:$C,5,Transactions!$H:$H,"Revenue")</f>
        <v>0</v>
      </c>
      <c r="H9" s="2">
        <f>SUM(D9:G9)</f>
        <v>0</v>
      </c>
    </row>
    <row r="10" spans="1:8">
      <c r="B10">
        <v>2024</v>
      </c>
      <c r="C10">
        <v>6</v>
      </c>
      <c r="D10" s="2">
        <f>SUMIFS(Transactions!$J:$J,Transactions!$F:$F,"Electronics",Transactions!$B:$B,2024,Transactions!$C:$C,6,Transactions!$H:$H,"Revenue")</f>
        <v>0</v>
      </c>
      <c r="E10" s="2">
        <f>SUMIFS(Transactions!$J:$J,Transactions!$F:$F,"Beverages",Transactions!$B:$B,2024,Transactions!$C:$C,6,Transactions!$H:$H,"Revenue")</f>
        <v>0</v>
      </c>
      <c r="F10" s="2">
        <f>SUMIFS(Transactions!$J:$J,Transactions!$F:$F,"Household",Transactions!$B:$B,2024,Transactions!$C:$C,6,Transactions!$H:$H,"Revenue")</f>
        <v>0</v>
      </c>
      <c r="G10" s="2">
        <f>SUMIFS(Transactions!$J:$J,Transactions!$F:$F,"Grocery",Transactions!$B:$B,2024,Transactions!$C:$C,6,Transactions!$H:$H,"Revenue")</f>
        <v>0</v>
      </c>
      <c r="H10" s="2">
        <f>SUM(D10:G10)</f>
        <v>0</v>
      </c>
    </row>
    <row r="11" spans="1:8">
      <c r="B11">
        <v>2024</v>
      </c>
      <c r="C11">
        <v>7</v>
      </c>
      <c r="D11" s="2">
        <f>SUMIFS(Transactions!$J:$J,Transactions!$F:$F,"Electronics",Transactions!$B:$B,2024,Transactions!$C:$C,7,Transactions!$H:$H,"Revenue")</f>
        <v>0</v>
      </c>
      <c r="E11" s="2">
        <f>SUMIFS(Transactions!$J:$J,Transactions!$F:$F,"Beverages",Transactions!$B:$B,2024,Transactions!$C:$C,7,Transactions!$H:$H,"Revenue")</f>
        <v>0</v>
      </c>
      <c r="F11" s="2">
        <f>SUMIFS(Transactions!$J:$J,Transactions!$F:$F,"Household",Transactions!$B:$B,2024,Transactions!$C:$C,7,Transactions!$H:$H,"Revenue")</f>
        <v>0</v>
      </c>
      <c r="G11" s="2">
        <f>SUMIFS(Transactions!$J:$J,Transactions!$F:$F,"Grocery",Transactions!$B:$B,2024,Transactions!$C:$C,7,Transactions!$H:$H,"Revenue")</f>
        <v>0</v>
      </c>
      <c r="H11" s="2">
        <f>SUM(D11:G11)</f>
        <v>0</v>
      </c>
    </row>
    <row r="12" spans="1:8">
      <c r="B12">
        <v>2024</v>
      </c>
      <c r="C12">
        <v>8</v>
      </c>
      <c r="D12" s="2">
        <f>SUMIFS(Transactions!$J:$J,Transactions!$F:$F,"Electronics",Transactions!$B:$B,2024,Transactions!$C:$C,8,Transactions!$H:$H,"Revenue")</f>
        <v>0</v>
      </c>
      <c r="E12" s="2">
        <f>SUMIFS(Transactions!$J:$J,Transactions!$F:$F,"Beverages",Transactions!$B:$B,2024,Transactions!$C:$C,8,Transactions!$H:$H,"Revenue")</f>
        <v>0</v>
      </c>
      <c r="F12" s="2">
        <f>SUMIFS(Transactions!$J:$J,Transactions!$F:$F,"Household",Transactions!$B:$B,2024,Transactions!$C:$C,8,Transactions!$H:$H,"Revenue")</f>
        <v>0</v>
      </c>
      <c r="G12" s="2">
        <f>SUMIFS(Transactions!$J:$J,Transactions!$F:$F,"Grocery",Transactions!$B:$B,2024,Transactions!$C:$C,8,Transactions!$H:$H,"Revenue")</f>
        <v>0</v>
      </c>
      <c r="H12" s="2">
        <f>SUM(D12:G12)</f>
        <v>0</v>
      </c>
    </row>
    <row r="13" spans="1:8">
      <c r="B13">
        <v>2024</v>
      </c>
      <c r="C13">
        <v>9</v>
      </c>
      <c r="D13" s="2">
        <f>SUMIFS(Transactions!$J:$J,Transactions!$F:$F,"Electronics",Transactions!$B:$B,2024,Transactions!$C:$C,9,Transactions!$H:$H,"Revenue")</f>
        <v>0</v>
      </c>
      <c r="E13" s="2">
        <f>SUMIFS(Transactions!$J:$J,Transactions!$F:$F,"Beverages",Transactions!$B:$B,2024,Transactions!$C:$C,9,Transactions!$H:$H,"Revenue")</f>
        <v>0</v>
      </c>
      <c r="F13" s="2">
        <f>SUMIFS(Transactions!$J:$J,Transactions!$F:$F,"Household",Transactions!$B:$B,2024,Transactions!$C:$C,9,Transactions!$H:$H,"Revenue")</f>
        <v>0</v>
      </c>
      <c r="G13" s="2">
        <f>SUMIFS(Transactions!$J:$J,Transactions!$F:$F,"Grocery",Transactions!$B:$B,2024,Transactions!$C:$C,9,Transactions!$H:$H,"Revenue")</f>
        <v>0</v>
      </c>
      <c r="H13" s="2">
        <f>SUM(D13:G13)</f>
        <v>0</v>
      </c>
    </row>
    <row r="14" spans="1:8">
      <c r="B14">
        <v>2024</v>
      </c>
      <c r="C14">
        <v>10</v>
      </c>
      <c r="D14" s="2">
        <f>SUMIFS(Transactions!$J:$J,Transactions!$F:$F,"Electronics",Transactions!$B:$B,2024,Transactions!$C:$C,10,Transactions!$H:$H,"Revenue")</f>
        <v>0</v>
      </c>
      <c r="E14" s="2">
        <f>SUMIFS(Transactions!$J:$J,Transactions!$F:$F,"Beverages",Transactions!$B:$B,2024,Transactions!$C:$C,10,Transactions!$H:$H,"Revenue")</f>
        <v>0</v>
      </c>
      <c r="F14" s="2">
        <f>SUMIFS(Transactions!$J:$J,Transactions!$F:$F,"Household",Transactions!$B:$B,2024,Transactions!$C:$C,10,Transactions!$H:$H,"Revenue")</f>
        <v>0</v>
      </c>
      <c r="G14" s="2">
        <f>SUMIFS(Transactions!$J:$J,Transactions!$F:$F,"Grocery",Transactions!$B:$B,2024,Transactions!$C:$C,10,Transactions!$H:$H,"Revenue")</f>
        <v>0</v>
      </c>
      <c r="H14" s="2">
        <f>SUM(D14:G14)</f>
        <v>0</v>
      </c>
    </row>
    <row r="15" spans="1:8">
      <c r="B15">
        <v>2024</v>
      </c>
      <c r="C15">
        <v>11</v>
      </c>
      <c r="D15" s="2">
        <f>SUMIFS(Transactions!$J:$J,Transactions!$F:$F,"Electronics",Transactions!$B:$B,2024,Transactions!$C:$C,11,Transactions!$H:$H,"Revenue")</f>
        <v>0</v>
      </c>
      <c r="E15" s="2">
        <f>SUMIFS(Transactions!$J:$J,Transactions!$F:$F,"Beverages",Transactions!$B:$B,2024,Transactions!$C:$C,11,Transactions!$H:$H,"Revenue")</f>
        <v>0</v>
      </c>
      <c r="F15" s="2">
        <f>SUMIFS(Transactions!$J:$J,Transactions!$F:$F,"Household",Transactions!$B:$B,2024,Transactions!$C:$C,11,Transactions!$H:$H,"Revenue")</f>
        <v>0</v>
      </c>
      <c r="G15" s="2">
        <f>SUMIFS(Transactions!$J:$J,Transactions!$F:$F,"Grocery",Transactions!$B:$B,2024,Transactions!$C:$C,11,Transactions!$H:$H,"Revenue")</f>
        <v>0</v>
      </c>
      <c r="H15" s="2">
        <f>SUM(D15:G15)</f>
        <v>0</v>
      </c>
    </row>
    <row r="16" spans="1:8">
      <c r="B16">
        <v>2024</v>
      </c>
      <c r="C16">
        <v>12</v>
      </c>
      <c r="D16" s="2">
        <f>SUMIFS(Transactions!$J:$J,Transactions!$F:$F,"Electronics",Transactions!$B:$B,2024,Transactions!$C:$C,12,Transactions!$H:$H,"Revenue")</f>
        <v>0</v>
      </c>
      <c r="E16" s="2">
        <f>SUMIFS(Transactions!$J:$J,Transactions!$F:$F,"Beverages",Transactions!$B:$B,2024,Transactions!$C:$C,12,Transactions!$H:$H,"Revenue")</f>
        <v>0</v>
      </c>
      <c r="F16" s="2">
        <f>SUMIFS(Transactions!$J:$J,Transactions!$F:$F,"Household",Transactions!$B:$B,2024,Transactions!$C:$C,12,Transactions!$H:$H,"Revenue")</f>
        <v>0</v>
      </c>
      <c r="G16" s="2">
        <f>SUMIFS(Transactions!$J:$J,Transactions!$F:$F,"Grocery",Transactions!$B:$B,2024,Transactions!$C:$C,12,Transactions!$H:$H,"Revenue")</f>
        <v>0</v>
      </c>
      <c r="H16" s="2">
        <f>SUM(D16:G16)</f>
        <v>0</v>
      </c>
    </row>
    <row r="17" spans="2:8">
      <c r="B17">
        <v>2025</v>
      </c>
      <c r="C17">
        <v>1</v>
      </c>
      <c r="D17" s="2">
        <f>SUMIFS(Transactions!$J:$J,Transactions!$F:$F,"Electronics",Transactions!$B:$B,2025,Transactions!$C:$C,1,Transactions!$H:$H,"Revenue")</f>
        <v>0</v>
      </c>
      <c r="E17" s="2">
        <f>SUMIFS(Transactions!$J:$J,Transactions!$F:$F,"Beverages",Transactions!$B:$B,2025,Transactions!$C:$C,1,Transactions!$H:$H,"Revenue")</f>
        <v>0</v>
      </c>
      <c r="F17" s="2">
        <f>SUMIFS(Transactions!$J:$J,Transactions!$F:$F,"Household",Transactions!$B:$B,2025,Transactions!$C:$C,1,Transactions!$H:$H,"Revenue")</f>
        <v>0</v>
      </c>
      <c r="G17" s="2">
        <f>SUMIFS(Transactions!$J:$J,Transactions!$F:$F,"Grocery",Transactions!$B:$B,2025,Transactions!$C:$C,1,Transactions!$H:$H,"Revenue")</f>
        <v>0</v>
      </c>
      <c r="H17" s="2">
        <f>SUM(D17:G17)</f>
        <v>0</v>
      </c>
    </row>
    <row r="18" spans="2:8">
      <c r="B18">
        <v>2025</v>
      </c>
      <c r="C18">
        <v>2</v>
      </c>
      <c r="D18" s="2">
        <f>SUMIFS(Transactions!$J:$J,Transactions!$F:$F,"Electronics",Transactions!$B:$B,2025,Transactions!$C:$C,2,Transactions!$H:$H,"Revenue")</f>
        <v>0</v>
      </c>
      <c r="E18" s="2">
        <f>SUMIFS(Transactions!$J:$J,Transactions!$F:$F,"Beverages",Transactions!$B:$B,2025,Transactions!$C:$C,2,Transactions!$H:$H,"Revenue")</f>
        <v>0</v>
      </c>
      <c r="F18" s="2">
        <f>SUMIFS(Transactions!$J:$J,Transactions!$F:$F,"Household",Transactions!$B:$B,2025,Transactions!$C:$C,2,Transactions!$H:$H,"Revenue")</f>
        <v>0</v>
      </c>
      <c r="G18" s="2">
        <f>SUMIFS(Transactions!$J:$J,Transactions!$F:$F,"Grocery",Transactions!$B:$B,2025,Transactions!$C:$C,2,Transactions!$H:$H,"Revenue")</f>
        <v>0</v>
      </c>
      <c r="H18" s="2">
        <f>SUM(D18:G18)</f>
        <v>0</v>
      </c>
    </row>
    <row r="19" spans="2:8">
      <c r="B19">
        <v>2025</v>
      </c>
      <c r="C19">
        <v>3</v>
      </c>
      <c r="D19" s="2">
        <f>SUMIFS(Transactions!$J:$J,Transactions!$F:$F,"Electronics",Transactions!$B:$B,2025,Transactions!$C:$C,3,Transactions!$H:$H,"Revenue")</f>
        <v>0</v>
      </c>
      <c r="E19" s="2">
        <f>SUMIFS(Transactions!$J:$J,Transactions!$F:$F,"Beverages",Transactions!$B:$B,2025,Transactions!$C:$C,3,Transactions!$H:$H,"Revenue")</f>
        <v>0</v>
      </c>
      <c r="F19" s="2">
        <f>SUMIFS(Transactions!$J:$J,Transactions!$F:$F,"Household",Transactions!$B:$B,2025,Transactions!$C:$C,3,Transactions!$H:$H,"Revenue")</f>
        <v>0</v>
      </c>
      <c r="G19" s="2">
        <f>SUMIFS(Transactions!$J:$J,Transactions!$F:$F,"Grocery",Transactions!$B:$B,2025,Transactions!$C:$C,3,Transactions!$H:$H,"Revenue")</f>
        <v>0</v>
      </c>
      <c r="H19" s="2">
        <f>SUM(D19:G19)</f>
        <v>0</v>
      </c>
    </row>
    <row r="20" spans="2:8">
      <c r="B20">
        <v>2025</v>
      </c>
      <c r="C20">
        <v>4</v>
      </c>
      <c r="D20" s="2">
        <f>SUMIFS(Transactions!$J:$J,Transactions!$F:$F,"Electronics",Transactions!$B:$B,2025,Transactions!$C:$C,4,Transactions!$H:$H,"Revenue")</f>
        <v>0</v>
      </c>
      <c r="E20" s="2">
        <f>SUMIFS(Transactions!$J:$J,Transactions!$F:$F,"Beverages",Transactions!$B:$B,2025,Transactions!$C:$C,4,Transactions!$H:$H,"Revenue")</f>
        <v>0</v>
      </c>
      <c r="F20" s="2">
        <f>SUMIFS(Transactions!$J:$J,Transactions!$F:$F,"Household",Transactions!$B:$B,2025,Transactions!$C:$C,4,Transactions!$H:$H,"Revenue")</f>
        <v>0</v>
      </c>
      <c r="G20" s="2">
        <f>SUMIFS(Transactions!$J:$J,Transactions!$F:$F,"Grocery",Transactions!$B:$B,2025,Transactions!$C:$C,4,Transactions!$H:$H,"Revenue")</f>
        <v>0</v>
      </c>
      <c r="H20" s="2">
        <f>SUM(D20:G20)</f>
        <v>0</v>
      </c>
    </row>
    <row r="21" spans="2:8">
      <c r="B21">
        <v>2025</v>
      </c>
      <c r="C21">
        <v>5</v>
      </c>
      <c r="D21" s="2">
        <f>SUMIFS(Transactions!$J:$J,Transactions!$F:$F,"Electronics",Transactions!$B:$B,2025,Transactions!$C:$C,5,Transactions!$H:$H,"Revenue")</f>
        <v>0</v>
      </c>
      <c r="E21" s="2">
        <f>SUMIFS(Transactions!$J:$J,Transactions!$F:$F,"Beverages",Transactions!$B:$B,2025,Transactions!$C:$C,5,Transactions!$H:$H,"Revenue")</f>
        <v>0</v>
      </c>
      <c r="F21" s="2">
        <f>SUMIFS(Transactions!$J:$J,Transactions!$F:$F,"Household",Transactions!$B:$B,2025,Transactions!$C:$C,5,Transactions!$H:$H,"Revenue")</f>
        <v>0</v>
      </c>
      <c r="G21" s="2">
        <f>SUMIFS(Transactions!$J:$J,Transactions!$F:$F,"Grocery",Transactions!$B:$B,2025,Transactions!$C:$C,5,Transactions!$H:$H,"Revenue")</f>
        <v>0</v>
      </c>
      <c r="H21" s="2">
        <f>SUM(D21:G21)</f>
        <v>0</v>
      </c>
    </row>
    <row r="22" spans="2:8">
      <c r="B22">
        <v>2025</v>
      </c>
      <c r="C22">
        <v>6</v>
      </c>
      <c r="D22" s="2">
        <f>SUMIFS(Transactions!$J:$J,Transactions!$F:$F,"Electronics",Transactions!$B:$B,2025,Transactions!$C:$C,6,Transactions!$H:$H,"Revenue")</f>
        <v>0</v>
      </c>
      <c r="E22" s="2">
        <f>SUMIFS(Transactions!$J:$J,Transactions!$F:$F,"Beverages",Transactions!$B:$B,2025,Transactions!$C:$C,6,Transactions!$H:$H,"Revenue")</f>
        <v>0</v>
      </c>
      <c r="F22" s="2">
        <f>SUMIFS(Transactions!$J:$J,Transactions!$F:$F,"Household",Transactions!$B:$B,2025,Transactions!$C:$C,6,Transactions!$H:$H,"Revenue")</f>
        <v>0</v>
      </c>
      <c r="G22" s="2">
        <f>SUMIFS(Transactions!$J:$J,Transactions!$F:$F,"Grocery",Transactions!$B:$B,2025,Transactions!$C:$C,6,Transactions!$H:$H,"Revenue")</f>
        <v>0</v>
      </c>
      <c r="H22" s="2">
        <f>SUM(D22:G22)</f>
        <v>0</v>
      </c>
    </row>
    <row r="23" spans="2:8">
      <c r="B23">
        <v>2025</v>
      </c>
      <c r="C23">
        <v>7</v>
      </c>
      <c r="D23" s="2">
        <f>SUMIFS(Transactions!$J:$J,Transactions!$F:$F,"Electronics",Transactions!$B:$B,2025,Transactions!$C:$C,7,Transactions!$H:$H,"Revenue")</f>
        <v>0</v>
      </c>
      <c r="E23" s="2">
        <f>SUMIFS(Transactions!$J:$J,Transactions!$F:$F,"Beverages",Transactions!$B:$B,2025,Transactions!$C:$C,7,Transactions!$H:$H,"Revenue")</f>
        <v>0</v>
      </c>
      <c r="F23" s="2">
        <f>SUMIFS(Transactions!$J:$J,Transactions!$F:$F,"Household",Transactions!$B:$B,2025,Transactions!$C:$C,7,Transactions!$H:$H,"Revenue")</f>
        <v>0</v>
      </c>
      <c r="G23" s="2">
        <f>SUMIFS(Transactions!$J:$J,Transactions!$F:$F,"Grocery",Transactions!$B:$B,2025,Transactions!$C:$C,7,Transactions!$H:$H,"Revenue")</f>
        <v>0</v>
      </c>
      <c r="H23" s="2">
        <f>SUM(D23:G23)</f>
        <v>0</v>
      </c>
    </row>
    <row r="24" spans="2:8">
      <c r="B24">
        <v>2025</v>
      </c>
      <c r="C24">
        <v>8</v>
      </c>
      <c r="D24" s="2">
        <f>SUMIFS(Transactions!$J:$J,Transactions!$F:$F,"Electronics",Transactions!$B:$B,2025,Transactions!$C:$C,8,Transactions!$H:$H,"Revenue")</f>
        <v>0</v>
      </c>
      <c r="E24" s="2">
        <f>SUMIFS(Transactions!$J:$J,Transactions!$F:$F,"Beverages",Transactions!$B:$B,2025,Transactions!$C:$C,8,Transactions!$H:$H,"Revenue")</f>
        <v>0</v>
      </c>
      <c r="F24" s="2">
        <f>SUMIFS(Transactions!$J:$J,Transactions!$F:$F,"Household",Transactions!$B:$B,2025,Transactions!$C:$C,8,Transactions!$H:$H,"Revenue")</f>
        <v>0</v>
      </c>
      <c r="G24" s="2">
        <f>SUMIFS(Transactions!$J:$J,Transactions!$F:$F,"Grocery",Transactions!$B:$B,2025,Transactions!$C:$C,8,Transactions!$H:$H,"Revenue")</f>
        <v>0</v>
      </c>
      <c r="H24" s="2">
        <f>SUM(D24:G24)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2" max="2" width="16.7109375" customWidth="1"/>
    <col min="3" max="4" width="14.7109375" customWidth="1"/>
    <col min="5" max="5" width="10.7109375" customWidth="1"/>
  </cols>
  <sheetData>
    <row r="1" spans="1:5">
      <c r="A1" s="3" t="s">
        <v>572</v>
      </c>
    </row>
    <row r="3" spans="1:5">
      <c r="B3" s="1" t="s">
        <v>0</v>
      </c>
      <c r="C3" s="1" t="s">
        <v>573</v>
      </c>
      <c r="D3" s="1" t="s">
        <v>574</v>
      </c>
      <c r="E3" s="1" t="s">
        <v>575</v>
      </c>
    </row>
    <row r="5" spans="1:5">
      <c r="B5" t="s">
        <v>2</v>
      </c>
      <c r="C5" s="2">
        <f>SUMIFS(Transactions!$J:$J,Transactions!$F:$F,"Electronics",Transactions!$B:$B,2025,Transactions!$H:$H,"Revenue")</f>
        <v>0</v>
      </c>
      <c r="D5" s="2">
        <f>SUMIFS(Transactions!$I:$I,Transactions!$F:$F,"Electronics",Transactions!$B:$B,2025,Transactions!$H:$H,"Revenue")</f>
        <v>0</v>
      </c>
      <c r="E5" s="5">
        <f>IFERROR(C5/D5,0)</f>
        <v>0</v>
      </c>
    </row>
    <row r="6" spans="1:5">
      <c r="B6" t="s">
        <v>7</v>
      </c>
      <c r="C6" s="2">
        <f>SUMIFS(Transactions!$J:$J,Transactions!$F:$F,"Beverages",Transactions!$B:$B,2025,Transactions!$H:$H,"Revenue")</f>
        <v>0</v>
      </c>
      <c r="D6" s="2">
        <f>SUMIFS(Transactions!$I:$I,Transactions!$F:$F,"Beverages",Transactions!$B:$B,2025,Transactions!$H:$H,"Revenue")</f>
        <v>0</v>
      </c>
      <c r="E6" s="5">
        <f>IFERROR(C6/D6,0)</f>
        <v>0</v>
      </c>
    </row>
    <row r="7" spans="1:5">
      <c r="B7" t="s">
        <v>12</v>
      </c>
      <c r="C7" s="2">
        <f>SUMIFS(Transactions!$J:$J,Transactions!$F:$F,"Household",Transactions!$B:$B,2025,Transactions!$H:$H,"Revenue")</f>
        <v>0</v>
      </c>
      <c r="D7" s="2">
        <f>SUMIFS(Transactions!$I:$I,Transactions!$F:$F,"Household",Transactions!$B:$B,2025,Transactions!$H:$H,"Revenue")</f>
        <v>0</v>
      </c>
      <c r="E7" s="5">
        <f>IFERROR(C7/D7,0)</f>
        <v>0</v>
      </c>
    </row>
    <row r="8" spans="1:5">
      <c r="B8" t="s">
        <v>17</v>
      </c>
      <c r="C8" s="2">
        <f>SUMIFS(Transactions!$J:$J,Transactions!$F:$F,"Grocery",Transactions!$B:$B,2025,Transactions!$H:$H,"Revenue")</f>
        <v>0</v>
      </c>
      <c r="D8" s="2">
        <f>SUMIFS(Transactions!$I:$I,Transactions!$F:$F,"Grocery",Transactions!$B:$B,2025,Transactions!$H:$H,"Revenue")</f>
        <v>0</v>
      </c>
      <c r="E8" s="5">
        <f>IFERROR(C8/D8,0)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0:D35"/>
  <sheetViews>
    <sheetView workbookViewId="0"/>
  </sheetViews>
  <sheetFormatPr defaultRowHeight="15"/>
  <cols>
    <col min="1" max="1" width="20.7109375" customWidth="1"/>
  </cols>
  <sheetData>
    <row r="10" spans="1:2">
      <c r="A10" s="3" t="s">
        <v>576</v>
      </c>
    </row>
    <row r="11" spans="1:2">
      <c r="A11" s="6" t="s">
        <v>577</v>
      </c>
    </row>
    <row r="13" spans="1:2">
      <c r="A13" s="1" t="s">
        <v>24</v>
      </c>
      <c r="B13" s="1" t="s">
        <v>578</v>
      </c>
    </row>
    <row r="14" spans="1:2">
      <c r="A14">
        <v>1</v>
      </c>
      <c r="B14" s="2">
        <f>SUMIFS(Transactions!$J:$J,Transactions!$B:$B,2025,Transactions!$C:$C,1,Transactions!$H:$H,"Revenue")</f>
        <v>0</v>
      </c>
    </row>
    <row r="15" spans="1:2">
      <c r="A15">
        <v>2</v>
      </c>
      <c r="B15" s="2">
        <f>SUMIFS(Transactions!$J:$J,Transactions!$B:$B,2025,Transactions!$C:$C,2,Transactions!$H:$H,"Revenue")</f>
        <v>0</v>
      </c>
    </row>
    <row r="16" spans="1:2">
      <c r="A16">
        <v>3</v>
      </c>
      <c r="B16" s="2">
        <f>SUMIFS(Transactions!$J:$J,Transactions!$B:$B,2025,Transactions!$C:$C,3,Transactions!$H:$H,"Revenue")</f>
        <v>0</v>
      </c>
    </row>
    <row r="17" spans="1:4">
      <c r="A17">
        <v>4</v>
      </c>
      <c r="B17" s="2">
        <f>SUMIFS(Transactions!$J:$J,Transactions!$B:$B,2025,Transactions!$C:$C,4,Transactions!$H:$H,"Revenue")</f>
        <v>0</v>
      </c>
    </row>
    <row r="18" spans="1:4">
      <c r="A18">
        <v>5</v>
      </c>
      <c r="B18" s="2">
        <f>SUMIFS(Transactions!$J:$J,Transactions!$B:$B,2025,Transactions!$C:$C,5,Transactions!$H:$H,"Revenue")</f>
        <v>0</v>
      </c>
    </row>
    <row r="19" spans="1:4">
      <c r="A19">
        <v>6</v>
      </c>
      <c r="B19" s="2">
        <f>SUMIFS(Transactions!$J:$J,Transactions!$B:$B,2025,Transactions!$C:$C,6,Transactions!$H:$H,"Revenue")</f>
        <v>0</v>
      </c>
    </row>
    <row r="20" spans="1:4">
      <c r="A20">
        <v>7</v>
      </c>
      <c r="B20" s="2">
        <f>SUMIFS(Transactions!$J:$J,Transactions!$B:$B,2025,Transactions!$C:$C,7,Transactions!$H:$H,"Revenue")</f>
        <v>0</v>
      </c>
    </row>
    <row r="21" spans="1:4">
      <c r="A21">
        <v>8</v>
      </c>
      <c r="B21" s="2">
        <f>SUMIFS(Transactions!$J:$J,Transactions!$B:$B,2025,Transactions!$C:$C,8,Transactions!$H:$H,"Revenue")</f>
        <v>0</v>
      </c>
    </row>
    <row r="22" spans="1:4">
      <c r="A22">
        <v>9</v>
      </c>
      <c r="B22" s="2">
        <f>SUMIFS(Transactions!$J:$J,Transactions!$B:$B,2025,Transactions!$C:$C,9,Transactions!$H:$H,"Revenue")</f>
        <v>0</v>
      </c>
    </row>
    <row r="23" spans="1:4">
      <c r="A23">
        <v>10</v>
      </c>
      <c r="B23" s="2">
        <f>SUMIFS(Transactions!$J:$J,Transactions!$B:$B,2025,Transactions!$C:$C,10,Transactions!$H:$H,"Revenue")</f>
        <v>0</v>
      </c>
    </row>
    <row r="24" spans="1:4">
      <c r="A24">
        <v>11</v>
      </c>
      <c r="B24" s="2">
        <f>SUMIFS(Transactions!$J:$J,Transactions!$B:$B,2025,Transactions!$C:$C,11,Transactions!$H:$H,"Revenue")</f>
        <v>0</v>
      </c>
    </row>
    <row r="25" spans="1:4">
      <c r="A25">
        <v>12</v>
      </c>
      <c r="B25" s="2">
        <f>SUMIFS(Transactions!$J:$J,Transactions!$B:$B,2025,Transactions!$C:$C,12,Transactions!$H:$H,"Revenue")</f>
        <v>0</v>
      </c>
    </row>
    <row r="28" spans="1:4">
      <c r="A28" s="3" t="s">
        <v>579</v>
      </c>
    </row>
    <row r="30" spans="1:4">
      <c r="A30" s="1" t="s">
        <v>0</v>
      </c>
      <c r="B30" s="1" t="s">
        <v>578</v>
      </c>
      <c r="C30" s="1" t="s">
        <v>580</v>
      </c>
      <c r="D30" s="1" t="s">
        <v>575</v>
      </c>
    </row>
    <row r="32" spans="1:4">
      <c r="A32" t="s">
        <v>2</v>
      </c>
      <c r="B32" s="2">
        <f>SUMIFS(Transactions!$J:$J,Transactions!$F:$F,"Electronics",Transactions!$B:$B,2025,Transactions!$H:$H,"Revenue")</f>
        <v>0</v>
      </c>
      <c r="C32" s="2">
        <f>SUMIFS(Transactions!$I:$I,Transactions!$F:$F,"Electronics",Transactions!$B:$B,2025,Transactions!$H:$H,"Revenue")</f>
        <v>0</v>
      </c>
      <c r="D32" s="5">
        <f>IFERROR(B32/C32,0)</f>
        <v>0</v>
      </c>
    </row>
    <row r="33" spans="1:4">
      <c r="A33" t="s">
        <v>7</v>
      </c>
      <c r="B33" s="2">
        <f>SUMIFS(Transactions!$J:$J,Transactions!$F:$F,"Beverages",Transactions!$B:$B,2025,Transactions!$H:$H,"Revenue")</f>
        <v>0</v>
      </c>
      <c r="C33" s="2">
        <f>SUMIFS(Transactions!$I:$I,Transactions!$F:$F,"Beverages",Transactions!$B:$B,2025,Transactions!$H:$H,"Revenue")</f>
        <v>0</v>
      </c>
      <c r="D33" s="5">
        <f>IFERROR(B33/C33,0)</f>
        <v>0</v>
      </c>
    </row>
    <row r="34" spans="1:4">
      <c r="A34" t="s">
        <v>12</v>
      </c>
      <c r="B34" s="2">
        <f>SUMIFS(Transactions!$J:$J,Transactions!$F:$F,"Household",Transactions!$B:$B,2025,Transactions!$H:$H,"Revenue")</f>
        <v>0</v>
      </c>
      <c r="C34" s="2">
        <f>SUMIFS(Transactions!$I:$I,Transactions!$F:$F,"Household",Transactions!$B:$B,2025,Transactions!$H:$H,"Revenue")</f>
        <v>0</v>
      </c>
      <c r="D34" s="5">
        <f>IFERROR(B34/C34,0)</f>
        <v>0</v>
      </c>
    </row>
    <row r="35" spans="1:4">
      <c r="A35" t="s">
        <v>17</v>
      </c>
      <c r="B35" s="2">
        <f>SUMIFS(Transactions!$J:$J,Transactions!$F:$F,"Grocery",Transactions!$B:$B,2025,Transactions!$H:$H,"Revenue")</f>
        <v>0</v>
      </c>
      <c r="C35" s="2">
        <f>SUMIFS(Transactions!$I:$I,Transactions!$F:$F,"Grocery",Transactions!$B:$B,2025,Transactions!$H:$H,"Revenue")</f>
        <v>0</v>
      </c>
      <c r="D35" s="5">
        <f>IFERROR(B35/C35,0)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</vt:lpstr>
      <vt:lpstr>Transactions</vt:lpstr>
      <vt:lpstr>Pivot_MonthlySales</vt:lpstr>
      <vt:lpstr>Pivot_CategoryVsTarget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2025-09-01T07:32:11Z</dcterms:created>
  <dcterms:modified xsi:type="dcterms:W3CDTF">2025-09-01T07:32:11Z</dcterms:modified>
</cp:coreProperties>
</file>