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G 이노텍\Lineary 문의\"/>
    </mc:Choice>
  </mc:AlternateContent>
  <bookViews>
    <workbookView xWindow="0" yWindow="0" windowWidth="29520" windowHeight="11700"/>
  </bookViews>
  <sheets>
    <sheet name="OIS X Scan_21_3000_100ms" sheetId="1" r:id="rId1"/>
  </sheets>
  <calcPr calcId="0"/>
</workbook>
</file>

<file path=xl/calcChain.xml><?xml version="1.0" encoding="utf-8"?>
<calcChain xmlns="http://schemas.openxmlformats.org/spreadsheetml/2006/main">
  <c r="Q4" i="1" l="1"/>
  <c r="P4" i="1"/>
  <c r="V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5" i="1"/>
  <c r="T4" i="1"/>
  <c r="S4" i="1"/>
  <c r="N4" i="1"/>
  <c r="O4" i="1"/>
  <c r="V5" i="1" l="1"/>
  <c r="V6" i="1" l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Y5" i="1" l="1"/>
  <c r="AA5" i="1" s="1"/>
  <c r="V7" i="1"/>
  <c r="Y6" i="1"/>
  <c r="AA6" i="1" s="1"/>
  <c r="Y7" i="1" l="1"/>
  <c r="AA7" i="1" s="1"/>
  <c r="V8" i="1"/>
  <c r="Y8" i="1" l="1"/>
  <c r="AA8" i="1" s="1"/>
  <c r="V9" i="1"/>
  <c r="Y9" i="1" l="1"/>
  <c r="AA9" i="1" s="1"/>
  <c r="V10" i="1"/>
  <c r="Y10" i="1" l="1"/>
  <c r="AA10" i="1" s="1"/>
  <c r="V11" i="1"/>
  <c r="Y11" i="1" l="1"/>
  <c r="AA11" i="1" s="1"/>
  <c r="V12" i="1"/>
  <c r="Y12" i="1" l="1"/>
  <c r="AA12" i="1" s="1"/>
  <c r="V13" i="1"/>
  <c r="Y13" i="1" l="1"/>
  <c r="AA13" i="1" s="1"/>
  <c r="V14" i="1"/>
  <c r="Y14" i="1" l="1"/>
  <c r="AA14" i="1" s="1"/>
  <c r="V15" i="1"/>
  <c r="Y15" i="1" l="1"/>
  <c r="AA15" i="1" s="1"/>
  <c r="V16" i="1"/>
  <c r="Y16" i="1" l="1"/>
  <c r="AA16" i="1" s="1"/>
  <c r="V17" i="1"/>
  <c r="Y17" i="1" l="1"/>
  <c r="AA17" i="1" s="1"/>
  <c r="V18" i="1"/>
  <c r="Y18" i="1" l="1"/>
  <c r="AA18" i="1" s="1"/>
  <c r="V19" i="1"/>
  <c r="Y19" i="1" l="1"/>
  <c r="AA19" i="1" s="1"/>
  <c r="V20" i="1"/>
  <c r="Y20" i="1" l="1"/>
  <c r="AA20" i="1" s="1"/>
  <c r="V21" i="1"/>
  <c r="Y21" i="1" l="1"/>
  <c r="AA21" i="1" s="1"/>
  <c r="V22" i="1"/>
  <c r="Y22" i="1" l="1"/>
  <c r="AA22" i="1" s="1"/>
  <c r="V23" i="1"/>
  <c r="Y23" i="1" l="1"/>
  <c r="AA23" i="1" s="1"/>
  <c r="V24" i="1"/>
  <c r="Y24" i="1" l="1"/>
  <c r="AA24" i="1" s="1"/>
  <c r="V25" i="1"/>
  <c r="Y25" i="1" l="1"/>
  <c r="AA25" i="1" s="1"/>
  <c r="V26" i="1"/>
  <c r="Y26" i="1" l="1"/>
  <c r="AA26" i="1" s="1"/>
  <c r="V27" i="1"/>
  <c r="Y27" i="1" l="1"/>
  <c r="AA27" i="1" s="1"/>
  <c r="V28" i="1"/>
  <c r="Y28" i="1" l="1"/>
  <c r="AA28" i="1" s="1"/>
  <c r="V29" i="1"/>
  <c r="Y29" i="1" l="1"/>
  <c r="AA29" i="1" s="1"/>
  <c r="V30" i="1"/>
  <c r="Y30" i="1" l="1"/>
  <c r="AA30" i="1" s="1"/>
  <c r="V31" i="1"/>
  <c r="Y31" i="1" l="1"/>
  <c r="AA31" i="1" s="1"/>
  <c r="V32" i="1"/>
  <c r="Y32" i="1" l="1"/>
  <c r="AA32" i="1" s="1"/>
  <c r="V33" i="1"/>
  <c r="Y33" i="1" l="1"/>
  <c r="AA33" i="1" s="1"/>
  <c r="V34" i="1"/>
  <c r="Y34" i="1" l="1"/>
  <c r="AA34" i="1" s="1"/>
  <c r="V35" i="1"/>
  <c r="Y35" i="1" l="1"/>
  <c r="AA35" i="1" s="1"/>
  <c r="V36" i="1"/>
  <c r="Y36" i="1" l="1"/>
  <c r="AA36" i="1" s="1"/>
  <c r="V37" i="1"/>
  <c r="Y37" i="1" s="1"/>
  <c r="AA37" i="1" s="1"/>
  <c r="AC37" i="1" s="1"/>
</calcChain>
</file>

<file path=xl/sharedStrings.xml><?xml version="1.0" encoding="utf-8"?>
<sst xmlns="http://schemas.openxmlformats.org/spreadsheetml/2006/main" count="23" uniqueCount="23">
  <si>
    <t>08:18:02:53:05</t>
  </si>
  <si>
    <t>i</t>
  </si>
  <si>
    <t>Code</t>
  </si>
  <si>
    <t>X Stroke</t>
  </si>
  <si>
    <t>Y Stroke</t>
  </si>
  <si>
    <t>X Current</t>
  </si>
  <si>
    <t>Hall X</t>
  </si>
  <si>
    <t>Hall Y1</t>
  </si>
  <si>
    <t>Hall Y2</t>
  </si>
  <si>
    <t>Tx</t>
  </si>
  <si>
    <t>Ty</t>
  </si>
  <si>
    <t>Tz</t>
  </si>
  <si>
    <t>AvgY</t>
    <phoneticPr fontId="18" type="noConversion"/>
  </si>
  <si>
    <t>Y intercept</t>
    <phoneticPr fontId="18" type="noConversion"/>
  </si>
  <si>
    <t>Linearity</t>
    <phoneticPr fontId="18" type="noConversion"/>
  </si>
  <si>
    <t>SumX</t>
    <phoneticPr fontId="18" type="noConversion"/>
  </si>
  <si>
    <t>SumY</t>
    <phoneticPr fontId="18" type="noConversion"/>
  </si>
  <si>
    <t>SumXY</t>
    <phoneticPr fontId="18" type="noConversion"/>
  </si>
  <si>
    <t>SumXX</t>
    <phoneticPr fontId="18" type="noConversion"/>
  </si>
  <si>
    <t>Slope</t>
    <phoneticPr fontId="18" type="noConversion"/>
  </si>
  <si>
    <t>newS</t>
    <phoneticPr fontId="18" type="noConversion"/>
  </si>
  <si>
    <t>Max Linearity</t>
    <phoneticPr fontId="18" type="noConversion"/>
  </si>
  <si>
    <t>AvgX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</si>
</sst>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'OIS X Scan_21_3000_100ms'!$B$5:$B$37</c:f>
              <c:numCache>
                <c:formatCode>General</c:formatCode>
                <c:ptCount val="33"/>
                <c:pt idx="0">
                  <c:v>0</c:v>
                </c:pt>
                <c:pt idx="1">
                  <c:v>128</c:v>
                </c:pt>
                <c:pt idx="2">
                  <c:v>256</c:v>
                </c:pt>
                <c:pt idx="3">
                  <c:v>384</c:v>
                </c:pt>
                <c:pt idx="4">
                  <c:v>512</c:v>
                </c:pt>
                <c:pt idx="5">
                  <c:v>640</c:v>
                </c:pt>
                <c:pt idx="6">
                  <c:v>768</c:v>
                </c:pt>
                <c:pt idx="7">
                  <c:v>896</c:v>
                </c:pt>
                <c:pt idx="8">
                  <c:v>1024</c:v>
                </c:pt>
                <c:pt idx="9">
                  <c:v>1152</c:v>
                </c:pt>
                <c:pt idx="10">
                  <c:v>1280</c:v>
                </c:pt>
                <c:pt idx="11">
                  <c:v>1408</c:v>
                </c:pt>
                <c:pt idx="12">
                  <c:v>1536</c:v>
                </c:pt>
                <c:pt idx="13">
                  <c:v>1664</c:v>
                </c:pt>
                <c:pt idx="14">
                  <c:v>1792</c:v>
                </c:pt>
                <c:pt idx="15">
                  <c:v>1920</c:v>
                </c:pt>
                <c:pt idx="16">
                  <c:v>2048</c:v>
                </c:pt>
                <c:pt idx="17">
                  <c:v>2176</c:v>
                </c:pt>
                <c:pt idx="18">
                  <c:v>2304</c:v>
                </c:pt>
                <c:pt idx="19">
                  <c:v>2432</c:v>
                </c:pt>
                <c:pt idx="20">
                  <c:v>2560</c:v>
                </c:pt>
                <c:pt idx="21">
                  <c:v>2688</c:v>
                </c:pt>
                <c:pt idx="22">
                  <c:v>2816</c:v>
                </c:pt>
                <c:pt idx="23">
                  <c:v>2944</c:v>
                </c:pt>
                <c:pt idx="24">
                  <c:v>3072</c:v>
                </c:pt>
                <c:pt idx="25">
                  <c:v>3200</c:v>
                </c:pt>
                <c:pt idx="26">
                  <c:v>3328</c:v>
                </c:pt>
                <c:pt idx="27">
                  <c:v>3456</c:v>
                </c:pt>
                <c:pt idx="28">
                  <c:v>3584</c:v>
                </c:pt>
                <c:pt idx="29">
                  <c:v>3712</c:v>
                </c:pt>
                <c:pt idx="30">
                  <c:v>3840</c:v>
                </c:pt>
                <c:pt idx="31">
                  <c:v>3968</c:v>
                </c:pt>
                <c:pt idx="32">
                  <c:v>4000</c:v>
                </c:pt>
              </c:numCache>
            </c:numRef>
          </c:xVal>
          <c:yVal>
            <c:numRef>
              <c:f>'OIS X Scan_21_3000_100ms'!$C$5:$C$37</c:f>
              <c:numCache>
                <c:formatCode>General</c:formatCode>
                <c:ptCount val="33"/>
                <c:pt idx="0">
                  <c:v>0</c:v>
                </c:pt>
                <c:pt idx="1">
                  <c:v>17.994</c:v>
                </c:pt>
                <c:pt idx="2">
                  <c:v>39.792999999999999</c:v>
                </c:pt>
                <c:pt idx="3">
                  <c:v>61.777999999999999</c:v>
                </c:pt>
                <c:pt idx="4">
                  <c:v>79.05</c:v>
                </c:pt>
                <c:pt idx="5">
                  <c:v>92.825000000000003</c:v>
                </c:pt>
                <c:pt idx="6">
                  <c:v>109.592</c:v>
                </c:pt>
                <c:pt idx="7">
                  <c:v>132.12899999999999</c:v>
                </c:pt>
                <c:pt idx="8">
                  <c:v>155.791</c:v>
                </c:pt>
                <c:pt idx="9">
                  <c:v>177.39400000000001</c:v>
                </c:pt>
                <c:pt idx="10">
                  <c:v>197.80799999999999</c:v>
                </c:pt>
                <c:pt idx="11">
                  <c:v>223.00299999999999</c:v>
                </c:pt>
                <c:pt idx="12">
                  <c:v>246.23699999999999</c:v>
                </c:pt>
                <c:pt idx="13">
                  <c:v>270.33999999999997</c:v>
                </c:pt>
                <c:pt idx="14">
                  <c:v>291.07</c:v>
                </c:pt>
                <c:pt idx="15">
                  <c:v>313.60399999999998</c:v>
                </c:pt>
                <c:pt idx="16">
                  <c:v>338.39100000000002</c:v>
                </c:pt>
                <c:pt idx="17">
                  <c:v>365.70499999999998</c:v>
                </c:pt>
                <c:pt idx="18">
                  <c:v>393.81799999999998</c:v>
                </c:pt>
                <c:pt idx="19">
                  <c:v>415.08100000000002</c:v>
                </c:pt>
                <c:pt idx="20">
                  <c:v>439.76799999999997</c:v>
                </c:pt>
                <c:pt idx="21">
                  <c:v>472.46600000000001</c:v>
                </c:pt>
                <c:pt idx="22">
                  <c:v>500.19299999999998</c:v>
                </c:pt>
                <c:pt idx="23">
                  <c:v>532.09100000000001</c:v>
                </c:pt>
                <c:pt idx="24">
                  <c:v>559.80399999999997</c:v>
                </c:pt>
                <c:pt idx="25">
                  <c:v>586.61500000000001</c:v>
                </c:pt>
                <c:pt idx="26">
                  <c:v>609.41</c:v>
                </c:pt>
                <c:pt idx="27">
                  <c:v>639.03599999999994</c:v>
                </c:pt>
                <c:pt idx="28">
                  <c:v>673.495</c:v>
                </c:pt>
                <c:pt idx="29">
                  <c:v>704.00099999999998</c:v>
                </c:pt>
                <c:pt idx="30">
                  <c:v>732.9</c:v>
                </c:pt>
                <c:pt idx="31">
                  <c:v>764.38300000000004</c:v>
                </c:pt>
                <c:pt idx="32">
                  <c:v>779.59100000000001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A8-46BC-A4D1-87B904DC8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394847"/>
        <c:axId val="1788396511"/>
      </c:scatterChart>
      <c:valAx>
        <c:axId val="178839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8396511"/>
        <c:crosses val="autoZero"/>
        <c:crossBetween val="midCat"/>
      </c:valAx>
      <c:valAx>
        <c:axId val="17883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839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5</xdr:row>
      <xdr:rowOff>14287</xdr:rowOff>
    </xdr:from>
    <xdr:to>
      <xdr:col>13</xdr:col>
      <xdr:colOff>671512</xdr:colOff>
      <xdr:row>18</xdr:row>
      <xdr:rowOff>33337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tabSelected="1" workbookViewId="0">
      <selection activeCell="N24" sqref="N24"/>
    </sheetView>
  </sheetViews>
  <sheetFormatPr defaultRowHeight="16.5" x14ac:dyDescent="0.3"/>
  <cols>
    <col min="16" max="17" width="10.5" bestFit="1" customWidth="1"/>
    <col min="22" max="22" width="10.25" customWidth="1"/>
  </cols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V2">
        <v>33</v>
      </c>
    </row>
    <row r="3" spans="1:29" x14ac:dyDescent="0.3">
      <c r="A3">
        <v>0</v>
      </c>
      <c r="B3">
        <v>0</v>
      </c>
      <c r="C3">
        <v>12.192</v>
      </c>
      <c r="D3">
        <v>13.337</v>
      </c>
      <c r="E3">
        <v>73.400000000000006</v>
      </c>
      <c r="F3">
        <v>0</v>
      </c>
      <c r="G3">
        <v>3001</v>
      </c>
      <c r="H3">
        <v>2995</v>
      </c>
      <c r="I3">
        <v>0.24199999999999999</v>
      </c>
      <c r="J3">
        <v>4.3999999999999997E-2</v>
      </c>
      <c r="K3">
        <v>0.91400000000000003</v>
      </c>
      <c r="N3" t="s">
        <v>15</v>
      </c>
      <c r="O3" t="s">
        <v>16</v>
      </c>
      <c r="P3" t="s">
        <v>17</v>
      </c>
      <c r="Q3" t="s">
        <v>18</v>
      </c>
      <c r="S3" t="s">
        <v>22</v>
      </c>
      <c r="T3" t="s">
        <v>12</v>
      </c>
      <c r="V3" t="s">
        <v>19</v>
      </c>
      <c r="W3" t="s">
        <v>13</v>
      </c>
      <c r="Y3" t="s">
        <v>20</v>
      </c>
      <c r="AA3" t="s">
        <v>14</v>
      </c>
      <c r="AC3" t="s">
        <v>21</v>
      </c>
    </row>
    <row r="4" spans="1:29" x14ac:dyDescent="0.3">
      <c r="A4">
        <v>1</v>
      </c>
      <c r="B4">
        <v>0</v>
      </c>
      <c r="C4">
        <v>-0.63900000000000001</v>
      </c>
      <c r="D4">
        <v>0.23499999999999999</v>
      </c>
      <c r="E4">
        <v>70.3</v>
      </c>
      <c r="F4">
        <v>4</v>
      </c>
      <c r="G4">
        <v>3000</v>
      </c>
      <c r="H4">
        <v>2999</v>
      </c>
      <c r="I4">
        <v>0.20499999999999999</v>
      </c>
      <c r="J4">
        <v>0.158</v>
      </c>
      <c r="K4">
        <v>5.7000000000000002E-2</v>
      </c>
      <c r="N4">
        <f>SUM(B5:B37)</f>
        <v>67488</v>
      </c>
      <c r="O4">
        <f>SUM(C5:C37)</f>
        <v>11915.156000000001</v>
      </c>
      <c r="P4">
        <f>SUM(P5:P37)</f>
        <v>33824288.992000006</v>
      </c>
      <c r="Q4">
        <f>SUM(Q5:Q37)</f>
        <v>186655744</v>
      </c>
      <c r="S4">
        <f>N4/V2</f>
        <v>2045.090909090909</v>
      </c>
      <c r="T4">
        <f>O4/V2</f>
        <v>361.06533333333334</v>
      </c>
      <c r="V4">
        <f>(V2*P4-N4*O4)/(V2*Q4-N4*N4)</f>
        <v>0.19443592483166322</v>
      </c>
      <c r="W4">
        <f>T4-V4*S4</f>
        <v>-36.573808940584456</v>
      </c>
    </row>
    <row r="5" spans="1:29" x14ac:dyDescent="0.3">
      <c r="A5">
        <v>2</v>
      </c>
      <c r="B5" s="2">
        <v>0</v>
      </c>
      <c r="C5">
        <v>0</v>
      </c>
      <c r="D5">
        <v>0</v>
      </c>
      <c r="E5">
        <v>73.599999999999994</v>
      </c>
      <c r="F5">
        <v>2</v>
      </c>
      <c r="G5">
        <v>2997</v>
      </c>
      <c r="H5">
        <v>2999</v>
      </c>
      <c r="I5">
        <v>0</v>
      </c>
      <c r="J5">
        <v>0</v>
      </c>
      <c r="K5">
        <v>0</v>
      </c>
      <c r="P5">
        <f>B5*C5</f>
        <v>0</v>
      </c>
      <c r="Q5">
        <f>B5*B5</f>
        <v>0</v>
      </c>
      <c r="V5">
        <f>V4</f>
        <v>0.19443592483166322</v>
      </c>
      <c r="W5">
        <f>W4</f>
        <v>-36.573808940584456</v>
      </c>
      <c r="Y5">
        <f>V5*B5+W5</f>
        <v>-36.573808940584456</v>
      </c>
      <c r="AA5">
        <f>ABS(Y5-C5)</f>
        <v>36.573808940584456</v>
      </c>
    </row>
    <row r="6" spans="1:29" x14ac:dyDescent="0.3">
      <c r="A6">
        <v>3</v>
      </c>
      <c r="B6" s="2">
        <v>128</v>
      </c>
      <c r="C6">
        <v>17.994</v>
      </c>
      <c r="D6">
        <v>0.56299999999999994</v>
      </c>
      <c r="E6">
        <v>66</v>
      </c>
      <c r="F6">
        <v>128</v>
      </c>
      <c r="G6">
        <v>2999</v>
      </c>
      <c r="H6">
        <v>2997</v>
      </c>
      <c r="I6">
        <v>3.1E-2</v>
      </c>
      <c r="J6">
        <v>0.17899999999999999</v>
      </c>
      <c r="K6">
        <v>0.872</v>
      </c>
      <c r="P6">
        <f t="shared" ref="P6:P37" si="0">B6*C6</f>
        <v>2303.232</v>
      </c>
      <c r="Q6">
        <f t="shared" ref="Q6:Q37" si="1">B6*B6</f>
        <v>16384</v>
      </c>
      <c r="V6">
        <f>V5</f>
        <v>0.19443592483166322</v>
      </c>
      <c r="W6">
        <f t="shared" ref="W6:W37" si="2">W5</f>
        <v>-36.573808940584456</v>
      </c>
      <c r="Y6">
        <f t="shared" ref="Y6:Y37" si="3">V6*B6+W6</f>
        <v>-11.686010562131564</v>
      </c>
      <c r="AA6">
        <f t="shared" ref="AA6:AA37" si="4">ABS(Y6-C6)</f>
        <v>29.680010562131564</v>
      </c>
    </row>
    <row r="7" spans="1:29" x14ac:dyDescent="0.3">
      <c r="A7">
        <v>4</v>
      </c>
      <c r="B7" s="2">
        <v>256</v>
      </c>
      <c r="C7">
        <v>39.792999999999999</v>
      </c>
      <c r="D7">
        <v>0.71099999999999997</v>
      </c>
      <c r="E7">
        <v>62.3</v>
      </c>
      <c r="F7">
        <v>264</v>
      </c>
      <c r="G7">
        <v>2997</v>
      </c>
      <c r="H7">
        <v>3000</v>
      </c>
      <c r="I7">
        <v>0.27600000000000002</v>
      </c>
      <c r="J7">
        <v>0.65700000000000003</v>
      </c>
      <c r="K7">
        <v>1.002</v>
      </c>
      <c r="P7">
        <f t="shared" si="0"/>
        <v>10187.008</v>
      </c>
      <c r="Q7">
        <f t="shared" si="1"/>
        <v>65536</v>
      </c>
      <c r="V7">
        <f t="shared" ref="V7:V37" si="5">V6</f>
        <v>0.19443592483166322</v>
      </c>
      <c r="W7">
        <f t="shared" si="2"/>
        <v>-36.573808940584456</v>
      </c>
      <c r="Y7">
        <f t="shared" si="3"/>
        <v>13.201787816321328</v>
      </c>
      <c r="AA7">
        <f t="shared" si="4"/>
        <v>26.591212183678671</v>
      </c>
    </row>
    <row r="8" spans="1:29" x14ac:dyDescent="0.3">
      <c r="A8">
        <v>5</v>
      </c>
      <c r="B8" s="2">
        <v>384</v>
      </c>
      <c r="C8">
        <v>61.777999999999999</v>
      </c>
      <c r="D8">
        <v>0.17899999999999999</v>
      </c>
      <c r="E8">
        <v>67.7</v>
      </c>
      <c r="F8">
        <v>394</v>
      </c>
      <c r="G8">
        <v>2991</v>
      </c>
      <c r="H8">
        <v>3001</v>
      </c>
      <c r="I8">
        <v>0.22800000000000001</v>
      </c>
      <c r="J8">
        <v>0.89600000000000002</v>
      </c>
      <c r="K8">
        <v>-0.42799999999999999</v>
      </c>
      <c r="P8">
        <f t="shared" si="0"/>
        <v>23722.752</v>
      </c>
      <c r="Q8">
        <f t="shared" si="1"/>
        <v>147456</v>
      </c>
      <c r="V8">
        <f t="shared" si="5"/>
        <v>0.19443592483166322</v>
      </c>
      <c r="W8">
        <f t="shared" si="2"/>
        <v>-36.573808940584456</v>
      </c>
      <c r="Y8">
        <f t="shared" si="3"/>
        <v>38.089586194774228</v>
      </c>
      <c r="AA8">
        <f t="shared" si="4"/>
        <v>23.688413805225771</v>
      </c>
    </row>
    <row r="9" spans="1:29" x14ac:dyDescent="0.3">
      <c r="A9">
        <v>6</v>
      </c>
      <c r="B9" s="2">
        <v>512</v>
      </c>
      <c r="C9">
        <v>79.05</v>
      </c>
      <c r="D9">
        <v>-9.4E-2</v>
      </c>
      <c r="E9">
        <v>68.8</v>
      </c>
      <c r="F9">
        <v>522</v>
      </c>
      <c r="G9">
        <v>2996</v>
      </c>
      <c r="H9">
        <v>2999</v>
      </c>
      <c r="I9">
        <v>0.52700000000000002</v>
      </c>
      <c r="J9">
        <v>1.0720000000000001</v>
      </c>
      <c r="K9">
        <v>8.7999999999999995E-2</v>
      </c>
      <c r="P9">
        <f t="shared" si="0"/>
        <v>40473.599999999999</v>
      </c>
      <c r="Q9">
        <f t="shared" si="1"/>
        <v>262144</v>
      </c>
      <c r="V9">
        <f t="shared" si="5"/>
        <v>0.19443592483166322</v>
      </c>
      <c r="W9">
        <f t="shared" si="2"/>
        <v>-36.573808940584456</v>
      </c>
      <c r="Y9">
        <f t="shared" si="3"/>
        <v>62.977384573227113</v>
      </c>
      <c r="AA9">
        <f t="shared" si="4"/>
        <v>16.072615426772884</v>
      </c>
    </row>
    <row r="10" spans="1:29" x14ac:dyDescent="0.3">
      <c r="A10">
        <v>7</v>
      </c>
      <c r="B10" s="2">
        <v>640</v>
      </c>
      <c r="C10">
        <v>92.825000000000003</v>
      </c>
      <c r="D10">
        <v>-0.12</v>
      </c>
      <c r="E10">
        <v>64.599999999999994</v>
      </c>
      <c r="F10">
        <v>638</v>
      </c>
      <c r="G10">
        <v>2998</v>
      </c>
      <c r="H10">
        <v>2996</v>
      </c>
      <c r="I10">
        <v>-3.4000000000000002E-2</v>
      </c>
      <c r="J10">
        <v>1.1240000000000001</v>
      </c>
      <c r="K10">
        <v>1.07</v>
      </c>
      <c r="P10">
        <f t="shared" si="0"/>
        <v>59408</v>
      </c>
      <c r="Q10">
        <f t="shared" si="1"/>
        <v>409600</v>
      </c>
      <c r="V10">
        <f t="shared" si="5"/>
        <v>0.19443592483166322</v>
      </c>
      <c r="W10">
        <f t="shared" si="2"/>
        <v>-36.573808940584456</v>
      </c>
      <c r="Y10">
        <f t="shared" si="3"/>
        <v>87.865182951679998</v>
      </c>
      <c r="AA10">
        <f t="shared" si="4"/>
        <v>4.959817048320005</v>
      </c>
    </row>
    <row r="11" spans="1:29" x14ac:dyDescent="0.3">
      <c r="A11">
        <v>8</v>
      </c>
      <c r="B11" s="2">
        <v>768</v>
      </c>
      <c r="C11">
        <v>109.592</v>
      </c>
      <c r="D11">
        <v>0.153</v>
      </c>
      <c r="E11">
        <v>67.3</v>
      </c>
      <c r="F11">
        <v>768</v>
      </c>
      <c r="G11">
        <v>2995</v>
      </c>
      <c r="H11">
        <v>2998</v>
      </c>
      <c r="I11">
        <v>0.47599999999999998</v>
      </c>
      <c r="J11">
        <v>1.2789999999999999</v>
      </c>
      <c r="K11">
        <v>1.5029999999999999</v>
      </c>
      <c r="P11">
        <f t="shared" si="0"/>
        <v>84166.656000000003</v>
      </c>
      <c r="Q11">
        <f t="shared" si="1"/>
        <v>589824</v>
      </c>
      <c r="V11">
        <f t="shared" si="5"/>
        <v>0.19443592483166322</v>
      </c>
      <c r="W11">
        <f t="shared" si="2"/>
        <v>-36.573808940584456</v>
      </c>
      <c r="Y11">
        <f t="shared" si="3"/>
        <v>112.75298133013291</v>
      </c>
      <c r="AA11">
        <f t="shared" si="4"/>
        <v>3.1609813301329126</v>
      </c>
    </row>
    <row r="12" spans="1:29" x14ac:dyDescent="0.3">
      <c r="A12">
        <v>9</v>
      </c>
      <c r="B12" s="2">
        <v>896</v>
      </c>
      <c r="C12">
        <v>132.12899999999999</v>
      </c>
      <c r="D12">
        <v>0.747</v>
      </c>
      <c r="E12">
        <v>70</v>
      </c>
      <c r="F12">
        <v>898</v>
      </c>
      <c r="G12">
        <v>3001</v>
      </c>
      <c r="H12">
        <v>2994</v>
      </c>
      <c r="I12">
        <v>8.7999999999999995E-2</v>
      </c>
      <c r="J12">
        <v>1.726</v>
      </c>
      <c r="K12">
        <v>2.4500000000000002</v>
      </c>
      <c r="P12">
        <f t="shared" si="0"/>
        <v>118387.58399999999</v>
      </c>
      <c r="Q12">
        <f t="shared" si="1"/>
        <v>802816</v>
      </c>
      <c r="V12">
        <f t="shared" si="5"/>
        <v>0.19443592483166322</v>
      </c>
      <c r="W12">
        <f t="shared" si="2"/>
        <v>-36.573808940584456</v>
      </c>
      <c r="Y12">
        <f t="shared" si="3"/>
        <v>137.6407797085858</v>
      </c>
      <c r="AA12">
        <f t="shared" si="4"/>
        <v>5.5117797085858058</v>
      </c>
    </row>
    <row r="13" spans="1:29" x14ac:dyDescent="0.3">
      <c r="A13">
        <v>10</v>
      </c>
      <c r="B13" s="2">
        <v>1024</v>
      </c>
      <c r="C13">
        <v>155.791</v>
      </c>
      <c r="D13">
        <v>1.04</v>
      </c>
      <c r="E13">
        <v>70.400000000000006</v>
      </c>
      <c r="F13">
        <v>1038</v>
      </c>
      <c r="G13">
        <v>3002</v>
      </c>
      <c r="H13">
        <v>2998</v>
      </c>
      <c r="I13">
        <v>0.104</v>
      </c>
      <c r="J13">
        <v>1.875</v>
      </c>
      <c r="K13">
        <v>3.9020000000000001</v>
      </c>
      <c r="P13">
        <f t="shared" si="0"/>
        <v>159529.984</v>
      </c>
      <c r="Q13">
        <f t="shared" si="1"/>
        <v>1048576</v>
      </c>
      <c r="V13">
        <f t="shared" si="5"/>
        <v>0.19443592483166322</v>
      </c>
      <c r="W13">
        <f t="shared" si="2"/>
        <v>-36.573808940584456</v>
      </c>
      <c r="Y13">
        <f t="shared" si="3"/>
        <v>162.52857808703868</v>
      </c>
      <c r="AA13">
        <f t="shared" si="4"/>
        <v>6.7375780870386848</v>
      </c>
    </row>
    <row r="14" spans="1:29" x14ac:dyDescent="0.3">
      <c r="A14">
        <v>11</v>
      </c>
      <c r="B14" s="2">
        <v>1152</v>
      </c>
      <c r="C14">
        <v>177.39400000000001</v>
      </c>
      <c r="D14">
        <v>0.94199999999999995</v>
      </c>
      <c r="E14">
        <v>65.7</v>
      </c>
      <c r="F14">
        <v>1152</v>
      </c>
      <c r="G14">
        <v>2997</v>
      </c>
      <c r="H14">
        <v>2996</v>
      </c>
      <c r="I14">
        <v>0.2</v>
      </c>
      <c r="J14">
        <v>2.1320000000000001</v>
      </c>
      <c r="K14">
        <v>2.7370000000000001</v>
      </c>
      <c r="P14">
        <f t="shared" si="0"/>
        <v>204357.88800000001</v>
      </c>
      <c r="Q14">
        <f t="shared" si="1"/>
        <v>1327104</v>
      </c>
      <c r="V14">
        <f t="shared" si="5"/>
        <v>0.19443592483166322</v>
      </c>
      <c r="W14">
        <f t="shared" si="2"/>
        <v>-36.573808940584456</v>
      </c>
      <c r="Y14">
        <f t="shared" si="3"/>
        <v>187.41637646549157</v>
      </c>
      <c r="AA14">
        <f t="shared" si="4"/>
        <v>10.022376465491561</v>
      </c>
    </row>
    <row r="15" spans="1:29" x14ac:dyDescent="0.3">
      <c r="A15">
        <v>12</v>
      </c>
      <c r="B15" s="2">
        <v>1280</v>
      </c>
      <c r="C15">
        <v>197.80799999999999</v>
      </c>
      <c r="D15">
        <v>1.0369999999999999</v>
      </c>
      <c r="E15">
        <v>61.1</v>
      </c>
      <c r="F15">
        <v>1280</v>
      </c>
      <c r="G15">
        <v>2999</v>
      </c>
      <c r="H15">
        <v>2996</v>
      </c>
      <c r="I15">
        <v>0.29899999999999999</v>
      </c>
      <c r="J15">
        <v>2.3170000000000002</v>
      </c>
      <c r="K15">
        <v>2.9660000000000002</v>
      </c>
      <c r="P15">
        <f t="shared" si="0"/>
        <v>253194.23999999999</v>
      </c>
      <c r="Q15">
        <f t="shared" si="1"/>
        <v>1638400</v>
      </c>
      <c r="V15">
        <f t="shared" si="5"/>
        <v>0.19443592483166322</v>
      </c>
      <c r="W15">
        <f t="shared" si="2"/>
        <v>-36.573808940584456</v>
      </c>
      <c r="Y15">
        <f t="shared" si="3"/>
        <v>212.30417484394445</v>
      </c>
      <c r="AA15">
        <f t="shared" si="4"/>
        <v>14.496174843944459</v>
      </c>
    </row>
    <row r="16" spans="1:29" x14ac:dyDescent="0.3">
      <c r="A16">
        <v>13</v>
      </c>
      <c r="B16" s="2">
        <v>1408</v>
      </c>
      <c r="C16">
        <v>223.00299999999999</v>
      </c>
      <c r="D16">
        <v>0.53300000000000003</v>
      </c>
      <c r="E16">
        <v>60.8</v>
      </c>
      <c r="F16">
        <v>1411</v>
      </c>
      <c r="G16">
        <v>2999</v>
      </c>
      <c r="H16">
        <v>3000</v>
      </c>
      <c r="I16">
        <v>6.5000000000000002E-2</v>
      </c>
      <c r="J16">
        <v>2.782</v>
      </c>
      <c r="K16">
        <v>3.1560000000000001</v>
      </c>
      <c r="P16">
        <f t="shared" si="0"/>
        <v>313988.22399999999</v>
      </c>
      <c r="Q16">
        <f t="shared" si="1"/>
        <v>1982464</v>
      </c>
      <c r="V16">
        <f t="shared" si="5"/>
        <v>0.19443592483166322</v>
      </c>
      <c r="W16">
        <f t="shared" si="2"/>
        <v>-36.573808940584456</v>
      </c>
      <c r="Y16">
        <f t="shared" si="3"/>
        <v>237.19197322239734</v>
      </c>
      <c r="AA16">
        <f t="shared" si="4"/>
        <v>14.188973222397351</v>
      </c>
    </row>
    <row r="17" spans="1:27" x14ac:dyDescent="0.3">
      <c r="A17">
        <v>14</v>
      </c>
      <c r="B17" s="2">
        <v>1536</v>
      </c>
      <c r="C17">
        <v>246.23699999999999</v>
      </c>
      <c r="D17">
        <v>0.83</v>
      </c>
      <c r="E17">
        <v>63.7</v>
      </c>
      <c r="F17">
        <v>1541</v>
      </c>
      <c r="G17">
        <v>2997</v>
      </c>
      <c r="H17">
        <v>2997</v>
      </c>
      <c r="I17">
        <v>-0.153</v>
      </c>
      <c r="J17">
        <v>2.9449999999999998</v>
      </c>
      <c r="K17">
        <v>4.4870000000000001</v>
      </c>
      <c r="P17">
        <f t="shared" si="0"/>
        <v>378220.03200000001</v>
      </c>
      <c r="Q17">
        <f t="shared" si="1"/>
        <v>2359296</v>
      </c>
      <c r="V17">
        <f t="shared" si="5"/>
        <v>0.19443592483166322</v>
      </c>
      <c r="W17">
        <f t="shared" si="2"/>
        <v>-36.573808940584456</v>
      </c>
      <c r="Y17">
        <f t="shared" si="3"/>
        <v>262.07977160085028</v>
      </c>
      <c r="AA17">
        <f t="shared" si="4"/>
        <v>15.842771600850284</v>
      </c>
    </row>
    <row r="18" spans="1:27" x14ac:dyDescent="0.3">
      <c r="A18">
        <v>15</v>
      </c>
      <c r="B18" s="2">
        <v>1664</v>
      </c>
      <c r="C18">
        <v>270.33999999999997</v>
      </c>
      <c r="D18">
        <v>1.077</v>
      </c>
      <c r="E18">
        <v>59.8</v>
      </c>
      <c r="F18">
        <v>1662</v>
      </c>
      <c r="G18">
        <v>2994</v>
      </c>
      <c r="H18">
        <v>3000</v>
      </c>
      <c r="I18">
        <v>-0.35599999999999998</v>
      </c>
      <c r="J18">
        <v>3.161</v>
      </c>
      <c r="K18">
        <v>4.1639999999999997</v>
      </c>
      <c r="P18">
        <f t="shared" si="0"/>
        <v>449845.75999999995</v>
      </c>
      <c r="Q18">
        <f t="shared" si="1"/>
        <v>2768896</v>
      </c>
      <c r="V18">
        <f t="shared" si="5"/>
        <v>0.19443592483166322</v>
      </c>
      <c r="W18">
        <f t="shared" si="2"/>
        <v>-36.573808940584456</v>
      </c>
      <c r="Y18">
        <f t="shared" si="3"/>
        <v>286.96756997930316</v>
      </c>
      <c r="AA18">
        <f t="shared" si="4"/>
        <v>16.627569979303189</v>
      </c>
    </row>
    <row r="19" spans="1:27" x14ac:dyDescent="0.3">
      <c r="A19">
        <v>16</v>
      </c>
      <c r="B19" s="2">
        <v>1792</v>
      </c>
      <c r="C19">
        <v>291.07</v>
      </c>
      <c r="D19">
        <v>0.97499999999999998</v>
      </c>
      <c r="E19">
        <v>55.9</v>
      </c>
      <c r="F19">
        <v>1792</v>
      </c>
      <c r="G19">
        <v>2999</v>
      </c>
      <c r="H19">
        <v>2999</v>
      </c>
      <c r="I19">
        <v>3.7999999999999999E-2</v>
      </c>
      <c r="J19">
        <v>3.649</v>
      </c>
      <c r="K19">
        <v>5.335</v>
      </c>
      <c r="P19">
        <f t="shared" si="0"/>
        <v>521597.44</v>
      </c>
      <c r="Q19">
        <f t="shared" si="1"/>
        <v>3211264</v>
      </c>
      <c r="V19">
        <f t="shared" si="5"/>
        <v>0.19443592483166322</v>
      </c>
      <c r="W19">
        <f t="shared" si="2"/>
        <v>-36.573808940584456</v>
      </c>
      <c r="Y19">
        <f t="shared" si="3"/>
        <v>311.85536835775605</v>
      </c>
      <c r="AA19">
        <f t="shared" si="4"/>
        <v>20.785368357756056</v>
      </c>
    </row>
    <row r="20" spans="1:27" x14ac:dyDescent="0.3">
      <c r="A20">
        <v>17</v>
      </c>
      <c r="B20" s="2">
        <v>1920</v>
      </c>
      <c r="C20">
        <v>313.60399999999998</v>
      </c>
      <c r="D20">
        <v>0.996</v>
      </c>
      <c r="E20">
        <v>55.1</v>
      </c>
      <c r="F20">
        <v>1919</v>
      </c>
      <c r="G20">
        <v>2996</v>
      </c>
      <c r="H20">
        <v>2998</v>
      </c>
      <c r="I20">
        <v>0.22800000000000001</v>
      </c>
      <c r="J20">
        <v>3.9980000000000002</v>
      </c>
      <c r="K20">
        <v>6.3719999999999999</v>
      </c>
      <c r="P20">
        <f t="shared" si="0"/>
        <v>602119.67999999993</v>
      </c>
      <c r="Q20">
        <f t="shared" si="1"/>
        <v>3686400</v>
      </c>
      <c r="V20">
        <f t="shared" si="5"/>
        <v>0.19443592483166322</v>
      </c>
      <c r="W20">
        <f t="shared" si="2"/>
        <v>-36.573808940584456</v>
      </c>
      <c r="Y20">
        <f t="shared" si="3"/>
        <v>336.74316673620893</v>
      </c>
      <c r="AA20">
        <f t="shared" si="4"/>
        <v>23.139166736208949</v>
      </c>
    </row>
    <row r="21" spans="1:27" x14ac:dyDescent="0.3">
      <c r="A21">
        <v>18</v>
      </c>
      <c r="B21" s="2">
        <v>2048</v>
      </c>
      <c r="C21">
        <v>338.39100000000002</v>
      </c>
      <c r="D21">
        <v>1.161</v>
      </c>
      <c r="E21">
        <v>52.9</v>
      </c>
      <c r="F21">
        <v>2047</v>
      </c>
      <c r="G21">
        <v>2994</v>
      </c>
      <c r="H21">
        <v>2996</v>
      </c>
      <c r="I21">
        <v>-0.30499999999999999</v>
      </c>
      <c r="J21">
        <v>4.0140000000000002</v>
      </c>
      <c r="K21">
        <v>7.0970000000000004</v>
      </c>
      <c r="P21">
        <f t="shared" si="0"/>
        <v>693024.76800000004</v>
      </c>
      <c r="Q21">
        <f t="shared" si="1"/>
        <v>4194304</v>
      </c>
      <c r="V21">
        <f t="shared" si="5"/>
        <v>0.19443592483166322</v>
      </c>
      <c r="W21">
        <f t="shared" si="2"/>
        <v>-36.573808940584456</v>
      </c>
      <c r="Y21">
        <f t="shared" si="3"/>
        <v>361.63096511466182</v>
      </c>
      <c r="AA21">
        <f t="shared" si="4"/>
        <v>23.2399651146618</v>
      </c>
    </row>
    <row r="22" spans="1:27" x14ac:dyDescent="0.3">
      <c r="A22">
        <v>19</v>
      </c>
      <c r="B22" s="2">
        <v>2176</v>
      </c>
      <c r="C22">
        <v>365.70499999999998</v>
      </c>
      <c r="D22">
        <v>1.357</v>
      </c>
      <c r="E22">
        <v>53.4</v>
      </c>
      <c r="F22">
        <v>2177</v>
      </c>
      <c r="G22">
        <v>2998</v>
      </c>
      <c r="H22">
        <v>3001</v>
      </c>
      <c r="I22">
        <v>-0.25800000000000001</v>
      </c>
      <c r="J22">
        <v>4.8099999999999996</v>
      </c>
      <c r="K22">
        <v>8.4870000000000001</v>
      </c>
      <c r="P22">
        <f t="shared" si="0"/>
        <v>795774.08</v>
      </c>
      <c r="Q22">
        <f t="shared" si="1"/>
        <v>4734976</v>
      </c>
      <c r="V22">
        <f t="shared" si="5"/>
        <v>0.19443592483166322</v>
      </c>
      <c r="W22">
        <f t="shared" si="2"/>
        <v>-36.573808940584456</v>
      </c>
      <c r="Y22">
        <f t="shared" si="3"/>
        <v>386.5187634931147</v>
      </c>
      <c r="AA22">
        <f t="shared" si="4"/>
        <v>20.81376349311472</v>
      </c>
    </row>
    <row r="23" spans="1:27" x14ac:dyDescent="0.3">
      <c r="A23">
        <v>20</v>
      </c>
      <c r="B23" s="2">
        <v>2304</v>
      </c>
      <c r="C23">
        <v>393.81799999999998</v>
      </c>
      <c r="D23">
        <v>1.2909999999999999</v>
      </c>
      <c r="E23">
        <v>50.7</v>
      </c>
      <c r="F23">
        <v>2303</v>
      </c>
      <c r="G23">
        <v>2999</v>
      </c>
      <c r="H23">
        <v>3002</v>
      </c>
      <c r="I23">
        <v>-0.70799999999999996</v>
      </c>
      <c r="J23">
        <v>4.968</v>
      </c>
      <c r="K23">
        <v>9.3209999999999997</v>
      </c>
      <c r="P23">
        <f t="shared" si="0"/>
        <v>907356.67200000002</v>
      </c>
      <c r="Q23">
        <f t="shared" si="1"/>
        <v>5308416</v>
      </c>
      <c r="V23">
        <f t="shared" si="5"/>
        <v>0.19443592483166322</v>
      </c>
      <c r="W23">
        <f t="shared" si="2"/>
        <v>-36.573808940584456</v>
      </c>
      <c r="Y23">
        <f t="shared" si="3"/>
        <v>411.40656187156759</v>
      </c>
      <c r="AA23">
        <f t="shared" si="4"/>
        <v>17.588561871567606</v>
      </c>
    </row>
    <row r="24" spans="1:27" x14ac:dyDescent="0.3">
      <c r="A24">
        <v>21</v>
      </c>
      <c r="B24" s="2">
        <v>2432</v>
      </c>
      <c r="C24">
        <v>415.08100000000002</v>
      </c>
      <c r="D24">
        <v>1.077</v>
      </c>
      <c r="E24">
        <v>46.4</v>
      </c>
      <c r="F24">
        <v>2431</v>
      </c>
      <c r="G24">
        <v>2997</v>
      </c>
      <c r="H24">
        <v>2996</v>
      </c>
      <c r="I24">
        <v>-1.1100000000000001</v>
      </c>
      <c r="J24">
        <v>5.6920000000000002</v>
      </c>
      <c r="K24">
        <v>10.816000000000001</v>
      </c>
      <c r="P24">
        <f t="shared" si="0"/>
        <v>1009476.9920000001</v>
      </c>
      <c r="Q24">
        <f t="shared" si="1"/>
        <v>5914624</v>
      </c>
      <c r="V24">
        <f t="shared" si="5"/>
        <v>0.19443592483166322</v>
      </c>
      <c r="W24">
        <f t="shared" si="2"/>
        <v>-36.573808940584456</v>
      </c>
      <c r="Y24">
        <f t="shared" si="3"/>
        <v>436.29436025002047</v>
      </c>
      <c r="AA24">
        <f t="shared" si="4"/>
        <v>21.213360250020457</v>
      </c>
    </row>
    <row r="25" spans="1:27" x14ac:dyDescent="0.3">
      <c r="A25">
        <v>22</v>
      </c>
      <c r="B25" s="2">
        <v>2560</v>
      </c>
      <c r="C25">
        <v>439.76799999999997</v>
      </c>
      <c r="D25">
        <v>1.9119999999999999</v>
      </c>
      <c r="E25">
        <v>48.2</v>
      </c>
      <c r="F25">
        <v>2563</v>
      </c>
      <c r="G25">
        <v>2999</v>
      </c>
      <c r="H25">
        <v>3000</v>
      </c>
      <c r="I25">
        <v>-0.39600000000000002</v>
      </c>
      <c r="J25">
        <v>5.7380000000000004</v>
      </c>
      <c r="K25">
        <v>12.006</v>
      </c>
      <c r="P25">
        <f t="shared" si="0"/>
        <v>1125806.0799999998</v>
      </c>
      <c r="Q25">
        <f t="shared" si="1"/>
        <v>6553600</v>
      </c>
      <c r="V25">
        <f t="shared" si="5"/>
        <v>0.19443592483166322</v>
      </c>
      <c r="W25">
        <f t="shared" si="2"/>
        <v>-36.573808940584456</v>
      </c>
      <c r="Y25">
        <f t="shared" si="3"/>
        <v>461.18215862847336</v>
      </c>
      <c r="AA25">
        <f t="shared" si="4"/>
        <v>21.414158628473388</v>
      </c>
    </row>
    <row r="26" spans="1:27" x14ac:dyDescent="0.3">
      <c r="A26">
        <v>23</v>
      </c>
      <c r="B26" s="2">
        <v>2688</v>
      </c>
      <c r="C26">
        <v>472.46600000000001</v>
      </c>
      <c r="D26">
        <v>2.3879999999999999</v>
      </c>
      <c r="E26">
        <v>50.1</v>
      </c>
      <c r="F26">
        <v>2688</v>
      </c>
      <c r="G26">
        <v>2998</v>
      </c>
      <c r="H26">
        <v>2998</v>
      </c>
      <c r="I26">
        <v>-0.73599999999999999</v>
      </c>
      <c r="J26">
        <v>6.0910000000000002</v>
      </c>
      <c r="K26">
        <v>12.090999999999999</v>
      </c>
      <c r="P26">
        <f t="shared" si="0"/>
        <v>1269988.608</v>
      </c>
      <c r="Q26">
        <f t="shared" si="1"/>
        <v>7225344</v>
      </c>
      <c r="V26">
        <f t="shared" si="5"/>
        <v>0.19443592483166322</v>
      </c>
      <c r="W26">
        <f t="shared" si="2"/>
        <v>-36.573808940584456</v>
      </c>
      <c r="Y26">
        <f t="shared" si="3"/>
        <v>486.06995700692624</v>
      </c>
      <c r="AA26">
        <f t="shared" si="4"/>
        <v>13.603957006926237</v>
      </c>
    </row>
    <row r="27" spans="1:27" x14ac:dyDescent="0.3">
      <c r="A27">
        <v>24</v>
      </c>
      <c r="B27" s="2">
        <v>2816</v>
      </c>
      <c r="C27">
        <v>500.19299999999998</v>
      </c>
      <c r="D27">
        <v>2.6869999999999998</v>
      </c>
      <c r="E27">
        <v>55.4</v>
      </c>
      <c r="F27">
        <v>2815</v>
      </c>
      <c r="G27">
        <v>2996</v>
      </c>
      <c r="H27">
        <v>3003</v>
      </c>
      <c r="I27">
        <v>-0.38700000000000001</v>
      </c>
      <c r="J27">
        <v>6.3890000000000002</v>
      </c>
      <c r="K27">
        <v>13.914</v>
      </c>
      <c r="P27">
        <f t="shared" si="0"/>
        <v>1408543.4879999999</v>
      </c>
      <c r="Q27">
        <f t="shared" si="1"/>
        <v>7929856</v>
      </c>
      <c r="V27">
        <f t="shared" si="5"/>
        <v>0.19443592483166322</v>
      </c>
      <c r="W27">
        <f t="shared" si="2"/>
        <v>-36.573808940584456</v>
      </c>
      <c r="Y27">
        <f t="shared" si="3"/>
        <v>510.95775538537913</v>
      </c>
      <c r="AA27">
        <f t="shared" si="4"/>
        <v>10.764755385379146</v>
      </c>
    </row>
    <row r="28" spans="1:27" x14ac:dyDescent="0.3">
      <c r="A28">
        <v>25</v>
      </c>
      <c r="B28" s="2">
        <v>2944</v>
      </c>
      <c r="C28">
        <v>532.09100000000001</v>
      </c>
      <c r="D28">
        <v>2.7690000000000001</v>
      </c>
      <c r="E28">
        <v>57.9</v>
      </c>
      <c r="F28">
        <v>2944</v>
      </c>
      <c r="G28">
        <v>2997</v>
      </c>
      <c r="H28">
        <v>3000</v>
      </c>
      <c r="I28">
        <v>-0.41699999999999998</v>
      </c>
      <c r="J28">
        <v>7.1020000000000003</v>
      </c>
      <c r="K28">
        <v>14.685</v>
      </c>
      <c r="P28">
        <f t="shared" si="0"/>
        <v>1566475.9040000001</v>
      </c>
      <c r="Q28">
        <f t="shared" si="1"/>
        <v>8667136</v>
      </c>
      <c r="V28">
        <f t="shared" si="5"/>
        <v>0.19443592483166322</v>
      </c>
      <c r="W28">
        <f t="shared" si="2"/>
        <v>-36.573808940584456</v>
      </c>
      <c r="Y28">
        <f t="shared" si="3"/>
        <v>535.84555376383196</v>
      </c>
      <c r="AA28">
        <f t="shared" si="4"/>
        <v>3.7545537638319502</v>
      </c>
    </row>
    <row r="29" spans="1:27" x14ac:dyDescent="0.3">
      <c r="A29">
        <v>26</v>
      </c>
      <c r="B29" s="2">
        <v>3072</v>
      </c>
      <c r="C29">
        <v>559.80399999999997</v>
      </c>
      <c r="D29">
        <v>3.0750000000000002</v>
      </c>
      <c r="E29">
        <v>64.900000000000006</v>
      </c>
      <c r="F29">
        <v>3071</v>
      </c>
      <c r="G29">
        <v>2993</v>
      </c>
      <c r="H29">
        <v>3005</v>
      </c>
      <c r="I29">
        <v>-0.187</v>
      </c>
      <c r="J29">
        <v>7.65</v>
      </c>
      <c r="K29">
        <v>15.897</v>
      </c>
      <c r="P29">
        <f t="shared" si="0"/>
        <v>1719717.8879999998</v>
      </c>
      <c r="Q29">
        <f t="shared" si="1"/>
        <v>9437184</v>
      </c>
      <c r="V29">
        <f t="shared" si="5"/>
        <v>0.19443592483166322</v>
      </c>
      <c r="W29">
        <f t="shared" si="2"/>
        <v>-36.573808940584456</v>
      </c>
      <c r="Y29">
        <f t="shared" si="3"/>
        <v>560.73335214228496</v>
      </c>
      <c r="AA29">
        <f t="shared" si="4"/>
        <v>0.92935214228498353</v>
      </c>
    </row>
    <row r="30" spans="1:27" x14ac:dyDescent="0.3">
      <c r="A30">
        <v>27</v>
      </c>
      <c r="B30" s="2">
        <v>3200</v>
      </c>
      <c r="C30">
        <v>586.61500000000001</v>
      </c>
      <c r="D30">
        <v>2.8679999999999999</v>
      </c>
      <c r="E30">
        <v>62.6</v>
      </c>
      <c r="F30">
        <v>3211</v>
      </c>
      <c r="G30">
        <v>3004</v>
      </c>
      <c r="H30">
        <v>2998</v>
      </c>
      <c r="I30">
        <v>-0.51900000000000002</v>
      </c>
      <c r="J30">
        <v>7.9610000000000003</v>
      </c>
      <c r="K30">
        <v>18.315000000000001</v>
      </c>
      <c r="P30">
        <f t="shared" si="0"/>
        <v>1877168</v>
      </c>
      <c r="Q30">
        <f t="shared" si="1"/>
        <v>10240000</v>
      </c>
      <c r="V30">
        <f t="shared" si="5"/>
        <v>0.19443592483166322</v>
      </c>
      <c r="W30">
        <f t="shared" si="2"/>
        <v>-36.573808940584456</v>
      </c>
      <c r="Y30">
        <f t="shared" si="3"/>
        <v>585.62115052073796</v>
      </c>
      <c r="AA30">
        <f t="shared" si="4"/>
        <v>0.99384947926205314</v>
      </c>
    </row>
    <row r="31" spans="1:27" x14ac:dyDescent="0.3">
      <c r="A31">
        <v>28</v>
      </c>
      <c r="B31" s="2">
        <v>3328</v>
      </c>
      <c r="C31">
        <v>609.41</v>
      </c>
      <c r="D31">
        <v>2.8889999999999998</v>
      </c>
      <c r="E31">
        <v>61.5</v>
      </c>
      <c r="F31">
        <v>3326</v>
      </c>
      <c r="G31">
        <v>2997</v>
      </c>
      <c r="H31">
        <v>2996</v>
      </c>
      <c r="I31">
        <v>-1.4490000000000001</v>
      </c>
      <c r="J31">
        <v>8.7509999999999994</v>
      </c>
      <c r="K31">
        <v>19.440000000000001</v>
      </c>
      <c r="P31">
        <f t="shared" si="0"/>
        <v>2028116.48</v>
      </c>
      <c r="Q31">
        <f t="shared" si="1"/>
        <v>11075584</v>
      </c>
      <c r="V31">
        <f t="shared" si="5"/>
        <v>0.19443592483166322</v>
      </c>
      <c r="W31">
        <f t="shared" si="2"/>
        <v>-36.573808940584456</v>
      </c>
      <c r="Y31">
        <f t="shared" si="3"/>
        <v>610.50894889919073</v>
      </c>
      <c r="AA31">
        <f t="shared" si="4"/>
        <v>1.0989488991907592</v>
      </c>
    </row>
    <row r="32" spans="1:27" x14ac:dyDescent="0.3">
      <c r="A32">
        <v>29</v>
      </c>
      <c r="B32" s="2">
        <v>3456</v>
      </c>
      <c r="C32">
        <v>639.03599999999994</v>
      </c>
      <c r="D32">
        <v>2.9180000000000001</v>
      </c>
      <c r="E32">
        <v>71.3</v>
      </c>
      <c r="F32">
        <v>3453</v>
      </c>
      <c r="G32">
        <v>2997</v>
      </c>
      <c r="H32">
        <v>2996</v>
      </c>
      <c r="I32">
        <v>-0.35599999999999998</v>
      </c>
      <c r="J32">
        <v>8.8030000000000008</v>
      </c>
      <c r="K32">
        <v>21.097000000000001</v>
      </c>
      <c r="P32">
        <f t="shared" si="0"/>
        <v>2208508.4159999997</v>
      </c>
      <c r="Q32">
        <f t="shared" si="1"/>
        <v>11943936</v>
      </c>
      <c r="V32">
        <f t="shared" si="5"/>
        <v>0.19443592483166322</v>
      </c>
      <c r="W32">
        <f t="shared" si="2"/>
        <v>-36.573808940584456</v>
      </c>
      <c r="Y32">
        <f t="shared" si="3"/>
        <v>635.39674727764373</v>
      </c>
      <c r="AA32">
        <f t="shared" si="4"/>
        <v>3.6392527223562183</v>
      </c>
    </row>
    <row r="33" spans="1:29" x14ac:dyDescent="0.3">
      <c r="A33">
        <v>30</v>
      </c>
      <c r="B33" s="2">
        <v>3584</v>
      </c>
      <c r="C33">
        <v>673.495</v>
      </c>
      <c r="D33">
        <v>4.0170000000000003</v>
      </c>
      <c r="E33">
        <v>64.8</v>
      </c>
      <c r="F33">
        <v>3582</v>
      </c>
      <c r="G33">
        <v>3002</v>
      </c>
      <c r="H33">
        <v>2999</v>
      </c>
      <c r="I33">
        <v>-0.3</v>
      </c>
      <c r="J33">
        <v>9.8719999999999999</v>
      </c>
      <c r="K33">
        <v>20.811</v>
      </c>
      <c r="P33">
        <f t="shared" si="0"/>
        <v>2413806.08</v>
      </c>
      <c r="Q33">
        <f t="shared" si="1"/>
        <v>12845056</v>
      </c>
      <c r="V33">
        <f t="shared" si="5"/>
        <v>0.19443592483166322</v>
      </c>
      <c r="W33">
        <f t="shared" si="2"/>
        <v>-36.573808940584456</v>
      </c>
      <c r="Y33">
        <f t="shared" si="3"/>
        <v>660.2845456560965</v>
      </c>
      <c r="AA33">
        <f t="shared" si="4"/>
        <v>13.210454343903507</v>
      </c>
    </row>
    <row r="34" spans="1:29" x14ac:dyDescent="0.3">
      <c r="A34">
        <v>31</v>
      </c>
      <c r="B34" s="2">
        <v>3712</v>
      </c>
      <c r="C34">
        <v>704.00099999999998</v>
      </c>
      <c r="D34">
        <v>4.1849999999999996</v>
      </c>
      <c r="E34">
        <v>65.900000000000006</v>
      </c>
      <c r="F34">
        <v>3712</v>
      </c>
      <c r="G34">
        <v>3003</v>
      </c>
      <c r="H34">
        <v>2995</v>
      </c>
      <c r="I34">
        <v>-1.0740000000000001</v>
      </c>
      <c r="J34">
        <v>10.39</v>
      </c>
      <c r="K34">
        <v>22.097999999999999</v>
      </c>
      <c r="P34">
        <f t="shared" si="0"/>
        <v>2613251.7119999998</v>
      </c>
      <c r="Q34">
        <f t="shared" si="1"/>
        <v>13778944</v>
      </c>
      <c r="V34">
        <f t="shared" si="5"/>
        <v>0.19443592483166322</v>
      </c>
      <c r="W34">
        <f t="shared" si="2"/>
        <v>-36.573808940584456</v>
      </c>
      <c r="Y34">
        <f t="shared" si="3"/>
        <v>685.1723440345495</v>
      </c>
      <c r="AA34">
        <f t="shared" si="4"/>
        <v>18.82865596545048</v>
      </c>
    </row>
    <row r="35" spans="1:29" x14ac:dyDescent="0.3">
      <c r="A35">
        <v>32</v>
      </c>
      <c r="B35" s="2">
        <v>3840</v>
      </c>
      <c r="C35">
        <v>732.9</v>
      </c>
      <c r="D35">
        <v>4.1029999999999998</v>
      </c>
      <c r="E35">
        <v>70.2</v>
      </c>
      <c r="F35">
        <v>3840</v>
      </c>
      <c r="G35">
        <v>2997</v>
      </c>
      <c r="H35">
        <v>2999</v>
      </c>
      <c r="I35">
        <v>-0.505</v>
      </c>
      <c r="J35">
        <v>10.23</v>
      </c>
      <c r="K35">
        <v>23.149000000000001</v>
      </c>
      <c r="P35">
        <f t="shared" si="0"/>
        <v>2814336</v>
      </c>
      <c r="Q35">
        <f t="shared" si="1"/>
        <v>14745600</v>
      </c>
      <c r="V35">
        <f t="shared" si="5"/>
        <v>0.19443592483166322</v>
      </c>
      <c r="W35">
        <f t="shared" si="2"/>
        <v>-36.573808940584456</v>
      </c>
      <c r="Y35">
        <f t="shared" si="3"/>
        <v>710.06014241300227</v>
      </c>
      <c r="AA35">
        <f t="shared" si="4"/>
        <v>22.839857586997709</v>
      </c>
    </row>
    <row r="36" spans="1:29" x14ac:dyDescent="0.3">
      <c r="A36">
        <v>33</v>
      </c>
      <c r="B36" s="2">
        <v>3968</v>
      </c>
      <c r="C36">
        <v>764.38300000000004</v>
      </c>
      <c r="D36">
        <v>5.21</v>
      </c>
      <c r="E36">
        <v>68.2</v>
      </c>
      <c r="F36">
        <v>3969</v>
      </c>
      <c r="G36">
        <v>3015</v>
      </c>
      <c r="H36">
        <v>2995</v>
      </c>
      <c r="I36">
        <v>-0.20300000000000001</v>
      </c>
      <c r="J36">
        <v>10.561999999999999</v>
      </c>
      <c r="K36">
        <v>25.215</v>
      </c>
      <c r="P36">
        <f t="shared" si="0"/>
        <v>3033071.7439999999</v>
      </c>
      <c r="Q36">
        <f t="shared" si="1"/>
        <v>15745024</v>
      </c>
      <c r="V36">
        <f t="shared" si="5"/>
        <v>0.19443592483166322</v>
      </c>
      <c r="W36">
        <f t="shared" si="2"/>
        <v>-36.573808940584456</v>
      </c>
      <c r="Y36">
        <f t="shared" si="3"/>
        <v>734.94794079145527</v>
      </c>
      <c r="AA36">
        <f t="shared" si="4"/>
        <v>29.435059208544772</v>
      </c>
    </row>
    <row r="37" spans="1:29" x14ac:dyDescent="0.3">
      <c r="A37">
        <v>34</v>
      </c>
      <c r="B37" s="2">
        <v>4000</v>
      </c>
      <c r="C37">
        <v>779.59100000000001</v>
      </c>
      <c r="D37">
        <v>4.8040000000000003</v>
      </c>
      <c r="E37">
        <v>67.900000000000006</v>
      </c>
      <c r="F37">
        <v>4001</v>
      </c>
      <c r="G37">
        <v>2999</v>
      </c>
      <c r="H37">
        <v>2999</v>
      </c>
      <c r="I37">
        <v>-8.4000000000000005E-2</v>
      </c>
      <c r="J37">
        <v>11.089</v>
      </c>
      <c r="K37">
        <v>22.847000000000001</v>
      </c>
      <c r="P37">
        <f t="shared" si="0"/>
        <v>3118364</v>
      </c>
      <c r="Q37">
        <f t="shared" si="1"/>
        <v>16000000</v>
      </c>
      <c r="V37">
        <f t="shared" si="5"/>
        <v>0.19443592483166322</v>
      </c>
      <c r="W37">
        <f t="shared" si="2"/>
        <v>-36.573808940584456</v>
      </c>
      <c r="Y37">
        <f t="shared" si="3"/>
        <v>741.16989038606835</v>
      </c>
      <c r="AA37">
        <f t="shared" si="4"/>
        <v>38.421109613931662</v>
      </c>
      <c r="AC37" s="1">
        <f>MAX(AA5:AA37)</f>
        <v>38.421109613931662</v>
      </c>
    </row>
    <row r="38" spans="1:29" x14ac:dyDescent="0.3">
      <c r="A38">
        <v>35</v>
      </c>
      <c r="B38">
        <v>4000</v>
      </c>
      <c r="C38">
        <v>779.73900000000003</v>
      </c>
      <c r="D38">
        <v>4.7469999999999999</v>
      </c>
      <c r="E38">
        <v>67.400000000000006</v>
      </c>
      <c r="F38">
        <v>4000</v>
      </c>
      <c r="G38">
        <v>3000</v>
      </c>
      <c r="H38">
        <v>3000</v>
      </c>
      <c r="I38">
        <v>-0.10299999999999999</v>
      </c>
      <c r="J38">
        <v>11.154999999999999</v>
      </c>
      <c r="K38">
        <v>22.83</v>
      </c>
    </row>
    <row r="39" spans="1:29" x14ac:dyDescent="0.3">
      <c r="A39">
        <v>36</v>
      </c>
      <c r="B39">
        <v>3968</v>
      </c>
      <c r="C39">
        <v>770.12099999999998</v>
      </c>
      <c r="D39">
        <v>4.7320000000000002</v>
      </c>
      <c r="E39">
        <v>65.900000000000006</v>
      </c>
      <c r="F39">
        <v>3966</v>
      </c>
      <c r="G39">
        <v>2996</v>
      </c>
      <c r="H39">
        <v>3003</v>
      </c>
      <c r="I39">
        <v>-0.105</v>
      </c>
      <c r="J39">
        <v>10.973000000000001</v>
      </c>
      <c r="K39">
        <v>22.812999999999999</v>
      </c>
    </row>
    <row r="40" spans="1:29" x14ac:dyDescent="0.3">
      <c r="A40">
        <v>37</v>
      </c>
      <c r="B40">
        <v>3840</v>
      </c>
      <c r="C40">
        <v>732.21400000000006</v>
      </c>
      <c r="D40">
        <v>3.863</v>
      </c>
      <c r="E40">
        <v>66.8</v>
      </c>
      <c r="F40">
        <v>3838</v>
      </c>
      <c r="G40">
        <v>2998</v>
      </c>
      <c r="H40">
        <v>2999</v>
      </c>
      <c r="I40">
        <v>-0.57699999999999996</v>
      </c>
      <c r="J40">
        <v>10.287000000000001</v>
      </c>
      <c r="K40">
        <v>23.346</v>
      </c>
    </row>
    <row r="41" spans="1:29" x14ac:dyDescent="0.3">
      <c r="A41">
        <v>38</v>
      </c>
      <c r="B41">
        <v>3712</v>
      </c>
      <c r="C41">
        <v>703.96299999999997</v>
      </c>
      <c r="D41">
        <v>4.1929999999999996</v>
      </c>
      <c r="E41">
        <v>65.099999999999994</v>
      </c>
      <c r="F41">
        <v>3711</v>
      </c>
      <c r="G41">
        <v>2999</v>
      </c>
      <c r="H41">
        <v>2999</v>
      </c>
      <c r="I41">
        <v>-1.103</v>
      </c>
      <c r="J41">
        <v>10.305</v>
      </c>
      <c r="K41">
        <v>22.408000000000001</v>
      </c>
    </row>
    <row r="42" spans="1:29" x14ac:dyDescent="0.3">
      <c r="A42">
        <v>39</v>
      </c>
      <c r="B42">
        <v>3584</v>
      </c>
      <c r="C42">
        <v>672.11599999999999</v>
      </c>
      <c r="D42">
        <v>3.8380000000000001</v>
      </c>
      <c r="E42">
        <v>64.8</v>
      </c>
      <c r="F42">
        <v>3585</v>
      </c>
      <c r="G42">
        <v>2997</v>
      </c>
      <c r="H42">
        <v>2998</v>
      </c>
      <c r="I42">
        <v>-0.27500000000000002</v>
      </c>
      <c r="J42">
        <v>9.7289999999999992</v>
      </c>
      <c r="K42">
        <v>21.617999999999999</v>
      </c>
    </row>
    <row r="43" spans="1:29" x14ac:dyDescent="0.3">
      <c r="A43">
        <v>40</v>
      </c>
      <c r="B43">
        <v>3456</v>
      </c>
      <c r="C43">
        <v>637.94100000000003</v>
      </c>
      <c r="D43">
        <v>2.7639999999999998</v>
      </c>
      <c r="E43">
        <v>65.900000000000006</v>
      </c>
      <c r="F43">
        <v>3456</v>
      </c>
      <c r="G43">
        <v>3000</v>
      </c>
      <c r="H43">
        <v>2997</v>
      </c>
      <c r="I43">
        <v>-0.54600000000000004</v>
      </c>
      <c r="J43">
        <v>8.9770000000000003</v>
      </c>
      <c r="K43">
        <v>21.759</v>
      </c>
    </row>
    <row r="44" spans="1:29" x14ac:dyDescent="0.3">
      <c r="A44">
        <v>41</v>
      </c>
      <c r="B44">
        <v>3328</v>
      </c>
      <c r="C44">
        <v>610.77</v>
      </c>
      <c r="D44">
        <v>2.4409999999999998</v>
      </c>
      <c r="E44">
        <v>59.5</v>
      </c>
      <c r="F44">
        <v>3331</v>
      </c>
      <c r="G44">
        <v>2996</v>
      </c>
      <c r="H44">
        <v>3000</v>
      </c>
      <c r="I44">
        <v>-1.0640000000000001</v>
      </c>
      <c r="J44">
        <v>8.782</v>
      </c>
      <c r="K44">
        <v>19.594000000000001</v>
      </c>
    </row>
    <row r="45" spans="1:29" x14ac:dyDescent="0.3">
      <c r="A45">
        <v>42</v>
      </c>
      <c r="B45">
        <v>3200</v>
      </c>
      <c r="C45">
        <v>581.04600000000005</v>
      </c>
      <c r="D45">
        <v>2.298</v>
      </c>
      <c r="E45">
        <v>61.2</v>
      </c>
      <c r="F45">
        <v>3203</v>
      </c>
      <c r="G45">
        <v>3003</v>
      </c>
      <c r="H45">
        <v>2995</v>
      </c>
      <c r="I45">
        <v>-0.83799999999999997</v>
      </c>
      <c r="J45">
        <v>7.6929999999999996</v>
      </c>
      <c r="K45">
        <v>19.837</v>
      </c>
    </row>
    <row r="46" spans="1:29" x14ac:dyDescent="0.3">
      <c r="A46">
        <v>43</v>
      </c>
      <c r="B46">
        <v>3072</v>
      </c>
      <c r="C46">
        <v>559.08199999999999</v>
      </c>
      <c r="D46">
        <v>2.0670000000000002</v>
      </c>
      <c r="E46">
        <v>62.5</v>
      </c>
      <c r="F46">
        <v>3072</v>
      </c>
      <c r="G46">
        <v>2996</v>
      </c>
      <c r="H46">
        <v>2997</v>
      </c>
      <c r="I46">
        <v>-9.0999999999999998E-2</v>
      </c>
      <c r="J46">
        <v>7.6669999999999998</v>
      </c>
      <c r="K46">
        <v>16.518999999999998</v>
      </c>
    </row>
    <row r="47" spans="1:29" x14ac:dyDescent="0.3">
      <c r="A47">
        <v>44</v>
      </c>
      <c r="B47">
        <v>2944</v>
      </c>
      <c r="C47">
        <v>528.72</v>
      </c>
      <c r="D47">
        <v>2.0699999999999998</v>
      </c>
      <c r="E47">
        <v>56</v>
      </c>
      <c r="F47">
        <v>2947</v>
      </c>
      <c r="G47">
        <v>2999</v>
      </c>
      <c r="H47">
        <v>2997</v>
      </c>
      <c r="I47">
        <v>-0.49299999999999999</v>
      </c>
      <c r="J47">
        <v>6.9660000000000002</v>
      </c>
      <c r="K47">
        <v>16.097000000000001</v>
      </c>
    </row>
    <row r="48" spans="1:29" x14ac:dyDescent="0.3">
      <c r="A48">
        <v>45</v>
      </c>
      <c r="B48">
        <v>2816</v>
      </c>
      <c r="C48">
        <v>495.30599999999998</v>
      </c>
      <c r="D48">
        <v>1.8740000000000001</v>
      </c>
      <c r="E48">
        <v>51.8</v>
      </c>
      <c r="F48">
        <v>2815</v>
      </c>
      <c r="G48">
        <v>3001</v>
      </c>
      <c r="H48">
        <v>2999</v>
      </c>
      <c r="I48">
        <v>-0.442</v>
      </c>
      <c r="J48">
        <v>6.3410000000000002</v>
      </c>
      <c r="K48">
        <v>16.167999999999999</v>
      </c>
    </row>
    <row r="49" spans="1:11" x14ac:dyDescent="0.3">
      <c r="A49">
        <v>46</v>
      </c>
      <c r="B49">
        <v>2688</v>
      </c>
      <c r="C49">
        <v>469.39400000000001</v>
      </c>
      <c r="D49">
        <v>1.5680000000000001</v>
      </c>
      <c r="E49">
        <v>47.2</v>
      </c>
      <c r="F49">
        <v>2687</v>
      </c>
      <c r="G49">
        <v>3002</v>
      </c>
      <c r="H49">
        <v>2997</v>
      </c>
      <c r="I49">
        <v>-0.82499999999999996</v>
      </c>
      <c r="J49">
        <v>5.9589999999999996</v>
      </c>
      <c r="K49">
        <v>13.374000000000001</v>
      </c>
    </row>
    <row r="50" spans="1:11" x14ac:dyDescent="0.3">
      <c r="A50">
        <v>47</v>
      </c>
      <c r="B50">
        <v>2560</v>
      </c>
      <c r="C50">
        <v>436.54899999999998</v>
      </c>
      <c r="D50">
        <v>0.93899999999999995</v>
      </c>
      <c r="E50">
        <v>47.5</v>
      </c>
      <c r="F50">
        <v>2564</v>
      </c>
      <c r="G50">
        <v>2996</v>
      </c>
      <c r="H50">
        <v>2997</v>
      </c>
      <c r="I50">
        <v>-0.72299999999999998</v>
      </c>
      <c r="J50">
        <v>5.49</v>
      </c>
      <c r="K50">
        <v>13.31</v>
      </c>
    </row>
    <row r="51" spans="1:11" x14ac:dyDescent="0.3">
      <c r="A51">
        <v>48</v>
      </c>
      <c r="B51">
        <v>2432</v>
      </c>
      <c r="C51">
        <v>413.93700000000001</v>
      </c>
      <c r="D51">
        <v>1.2430000000000001</v>
      </c>
      <c r="E51">
        <v>49</v>
      </c>
      <c r="F51">
        <v>2431</v>
      </c>
      <c r="G51">
        <v>2997</v>
      </c>
      <c r="H51">
        <v>2997</v>
      </c>
      <c r="I51">
        <v>-1.2829999999999999</v>
      </c>
      <c r="J51">
        <v>5.5919999999999996</v>
      </c>
      <c r="K51">
        <v>11.446999999999999</v>
      </c>
    </row>
    <row r="52" spans="1:11" x14ac:dyDescent="0.3">
      <c r="A52">
        <v>49</v>
      </c>
      <c r="B52">
        <v>2304</v>
      </c>
      <c r="C52">
        <v>391.36399999999998</v>
      </c>
      <c r="D52">
        <v>0.72799999999999998</v>
      </c>
      <c r="E52">
        <v>52.9</v>
      </c>
      <c r="F52">
        <v>2304</v>
      </c>
      <c r="G52">
        <v>3001</v>
      </c>
      <c r="H52">
        <v>2997</v>
      </c>
      <c r="I52">
        <v>-0.45800000000000002</v>
      </c>
      <c r="J52">
        <v>4.8780000000000001</v>
      </c>
      <c r="K52">
        <v>10.218</v>
      </c>
    </row>
    <row r="53" spans="1:11" x14ac:dyDescent="0.3">
      <c r="A53">
        <v>50</v>
      </c>
      <c r="B53">
        <v>2176</v>
      </c>
      <c r="C53">
        <v>362.40800000000002</v>
      </c>
      <c r="D53">
        <v>0.65600000000000003</v>
      </c>
      <c r="E53">
        <v>56.3</v>
      </c>
      <c r="F53">
        <v>2180</v>
      </c>
      <c r="G53">
        <v>3000</v>
      </c>
      <c r="H53">
        <v>2997</v>
      </c>
      <c r="I53">
        <v>-0.33300000000000002</v>
      </c>
      <c r="J53">
        <v>4.5940000000000003</v>
      </c>
      <c r="K53">
        <v>10.175000000000001</v>
      </c>
    </row>
    <row r="54" spans="1:11" x14ac:dyDescent="0.3">
      <c r="A54">
        <v>51</v>
      </c>
      <c r="B54">
        <v>2048</v>
      </c>
      <c r="C54">
        <v>336.25</v>
      </c>
      <c r="D54">
        <v>0.91100000000000003</v>
      </c>
      <c r="E54">
        <v>53.9</v>
      </c>
      <c r="F54">
        <v>2048</v>
      </c>
      <c r="G54">
        <v>2999</v>
      </c>
      <c r="H54">
        <v>2995</v>
      </c>
      <c r="I54">
        <v>-0.20300000000000001</v>
      </c>
      <c r="J54">
        <v>4.157</v>
      </c>
      <c r="K54">
        <v>7.952</v>
      </c>
    </row>
    <row r="55" spans="1:11" x14ac:dyDescent="0.3">
      <c r="A55">
        <v>52</v>
      </c>
      <c r="B55">
        <v>1920</v>
      </c>
      <c r="C55">
        <v>311.14</v>
      </c>
      <c r="D55">
        <v>1.2050000000000001</v>
      </c>
      <c r="E55">
        <v>57</v>
      </c>
      <c r="F55">
        <v>1919</v>
      </c>
      <c r="G55">
        <v>2997</v>
      </c>
      <c r="H55">
        <v>3000</v>
      </c>
      <c r="I55">
        <v>-9.6000000000000002E-2</v>
      </c>
      <c r="J55">
        <v>3.9140000000000001</v>
      </c>
      <c r="K55">
        <v>7.4809999999999999</v>
      </c>
    </row>
    <row r="56" spans="1:11" x14ac:dyDescent="0.3">
      <c r="A56">
        <v>53</v>
      </c>
      <c r="B56">
        <v>1792</v>
      </c>
      <c r="C56">
        <v>290.71699999999998</v>
      </c>
      <c r="D56">
        <v>0.82299999999999995</v>
      </c>
      <c r="E56">
        <v>58.9</v>
      </c>
      <c r="F56">
        <v>1792</v>
      </c>
      <c r="G56">
        <v>3002</v>
      </c>
      <c r="H56">
        <v>2997</v>
      </c>
      <c r="I56">
        <v>0.192</v>
      </c>
      <c r="J56">
        <v>3.8079999999999998</v>
      </c>
      <c r="K56">
        <v>5.774</v>
      </c>
    </row>
    <row r="57" spans="1:11" x14ac:dyDescent="0.3">
      <c r="A57">
        <v>54</v>
      </c>
      <c r="B57">
        <v>1664</v>
      </c>
      <c r="C57">
        <v>268.37400000000002</v>
      </c>
      <c r="D57">
        <v>0.73299999999999998</v>
      </c>
      <c r="E57">
        <v>62.8</v>
      </c>
      <c r="F57">
        <v>1664</v>
      </c>
      <c r="G57">
        <v>2999</v>
      </c>
      <c r="H57">
        <v>2995</v>
      </c>
      <c r="I57">
        <v>-0.19500000000000001</v>
      </c>
      <c r="J57">
        <v>3.274</v>
      </c>
      <c r="K57">
        <v>4.9720000000000004</v>
      </c>
    </row>
    <row r="58" spans="1:11" x14ac:dyDescent="0.3">
      <c r="A58">
        <v>55</v>
      </c>
      <c r="B58">
        <v>1536</v>
      </c>
      <c r="C58">
        <v>244.233</v>
      </c>
      <c r="D58">
        <v>0.48</v>
      </c>
      <c r="E58">
        <v>65.8</v>
      </c>
      <c r="F58">
        <v>1539</v>
      </c>
      <c r="G58">
        <v>2998</v>
      </c>
      <c r="H58">
        <v>3000</v>
      </c>
      <c r="I58">
        <v>-0.23</v>
      </c>
      <c r="J58">
        <v>2.96</v>
      </c>
      <c r="K58">
        <v>5.1669999999999998</v>
      </c>
    </row>
    <row r="59" spans="1:11" x14ac:dyDescent="0.3">
      <c r="A59">
        <v>56</v>
      </c>
      <c r="B59">
        <v>1408</v>
      </c>
      <c r="C59">
        <v>221.34200000000001</v>
      </c>
      <c r="D59">
        <v>0.36</v>
      </c>
      <c r="E59">
        <v>62.7</v>
      </c>
      <c r="F59">
        <v>1408</v>
      </c>
      <c r="G59">
        <v>3002</v>
      </c>
      <c r="H59">
        <v>2999</v>
      </c>
      <c r="I59">
        <v>0.161</v>
      </c>
      <c r="J59">
        <v>2.5979999999999999</v>
      </c>
      <c r="K59">
        <v>3.2309999999999999</v>
      </c>
    </row>
    <row r="60" spans="1:11" x14ac:dyDescent="0.3">
      <c r="A60">
        <v>57</v>
      </c>
      <c r="B60">
        <v>1280</v>
      </c>
      <c r="C60">
        <v>197.67400000000001</v>
      </c>
      <c r="D60">
        <v>0.36</v>
      </c>
      <c r="E60">
        <v>64.400000000000006</v>
      </c>
      <c r="F60">
        <v>1278</v>
      </c>
      <c r="G60">
        <v>2997</v>
      </c>
      <c r="H60">
        <v>3001</v>
      </c>
      <c r="I60">
        <v>0.14399999999999999</v>
      </c>
      <c r="J60">
        <v>2.4319999999999999</v>
      </c>
      <c r="K60">
        <v>2.956</v>
      </c>
    </row>
    <row r="61" spans="1:11" x14ac:dyDescent="0.3">
      <c r="A61">
        <v>58</v>
      </c>
      <c r="B61">
        <v>1152</v>
      </c>
      <c r="C61">
        <v>178.03</v>
      </c>
      <c r="D61">
        <v>0.26700000000000002</v>
      </c>
      <c r="E61">
        <v>68.099999999999994</v>
      </c>
      <c r="F61">
        <v>1151</v>
      </c>
      <c r="G61">
        <v>2998</v>
      </c>
      <c r="H61">
        <v>2998</v>
      </c>
      <c r="I61">
        <v>0.184</v>
      </c>
      <c r="J61">
        <v>2.194</v>
      </c>
      <c r="K61">
        <v>2.375</v>
      </c>
    </row>
    <row r="62" spans="1:11" x14ac:dyDescent="0.3">
      <c r="A62">
        <v>59</v>
      </c>
      <c r="B62">
        <v>1024</v>
      </c>
      <c r="C62">
        <v>156.04900000000001</v>
      </c>
      <c r="D62">
        <v>3.5000000000000003E-2</v>
      </c>
      <c r="E62">
        <v>72.400000000000006</v>
      </c>
      <c r="F62">
        <v>1033</v>
      </c>
      <c r="G62">
        <v>3001</v>
      </c>
      <c r="H62">
        <v>2998</v>
      </c>
      <c r="I62">
        <v>-0.02</v>
      </c>
      <c r="J62">
        <v>1.744</v>
      </c>
      <c r="K62">
        <v>3.45</v>
      </c>
    </row>
    <row r="63" spans="1:11" x14ac:dyDescent="0.3">
      <c r="A63">
        <v>60</v>
      </c>
      <c r="B63">
        <v>896</v>
      </c>
      <c r="C63">
        <v>133.202</v>
      </c>
      <c r="D63">
        <v>-0.152</v>
      </c>
      <c r="E63">
        <v>73.5</v>
      </c>
      <c r="F63">
        <v>897</v>
      </c>
      <c r="G63">
        <v>3003</v>
      </c>
      <c r="H63">
        <v>2996</v>
      </c>
      <c r="I63">
        <v>0.17299999999999999</v>
      </c>
      <c r="J63">
        <v>1.58</v>
      </c>
      <c r="K63">
        <v>1.7509999999999999</v>
      </c>
    </row>
    <row r="64" spans="1:11" x14ac:dyDescent="0.3">
      <c r="A64">
        <v>61</v>
      </c>
      <c r="B64">
        <v>768</v>
      </c>
      <c r="C64">
        <v>109.932</v>
      </c>
      <c r="D64">
        <v>-0.63900000000000001</v>
      </c>
      <c r="E64">
        <v>69</v>
      </c>
      <c r="F64">
        <v>770</v>
      </c>
      <c r="G64">
        <v>3003</v>
      </c>
      <c r="H64">
        <v>2996</v>
      </c>
      <c r="I64">
        <v>0.65200000000000002</v>
      </c>
      <c r="J64">
        <v>1.0549999999999999</v>
      </c>
      <c r="K64">
        <v>1.248</v>
      </c>
    </row>
    <row r="65" spans="1:11" x14ac:dyDescent="0.3">
      <c r="A65">
        <v>62</v>
      </c>
      <c r="B65">
        <v>640</v>
      </c>
      <c r="C65">
        <v>94.784000000000006</v>
      </c>
      <c r="D65">
        <v>-1.262</v>
      </c>
      <c r="E65">
        <v>72.599999999999994</v>
      </c>
      <c r="F65">
        <v>642</v>
      </c>
      <c r="G65">
        <v>3001</v>
      </c>
      <c r="H65">
        <v>2995</v>
      </c>
      <c r="I65">
        <v>-0.111</v>
      </c>
      <c r="J65">
        <v>1.101</v>
      </c>
      <c r="K65">
        <v>0.29499999999999998</v>
      </c>
    </row>
    <row r="66" spans="1:11" x14ac:dyDescent="0.3">
      <c r="A66">
        <v>63</v>
      </c>
      <c r="B66">
        <v>512</v>
      </c>
      <c r="C66">
        <v>77.92</v>
      </c>
      <c r="D66">
        <v>-1.214</v>
      </c>
      <c r="E66">
        <v>72.5</v>
      </c>
      <c r="F66">
        <v>516</v>
      </c>
      <c r="G66">
        <v>2999</v>
      </c>
      <c r="H66">
        <v>2996</v>
      </c>
      <c r="I66">
        <v>0.40799999999999997</v>
      </c>
      <c r="J66">
        <v>0.89600000000000002</v>
      </c>
      <c r="K66">
        <v>0.36699999999999999</v>
      </c>
    </row>
    <row r="67" spans="1:11" x14ac:dyDescent="0.3">
      <c r="A67">
        <v>64</v>
      </c>
      <c r="B67">
        <v>384</v>
      </c>
      <c r="C67">
        <v>62.218000000000004</v>
      </c>
      <c r="D67">
        <v>-0.82199999999999995</v>
      </c>
      <c r="E67">
        <v>71.099999999999994</v>
      </c>
      <c r="F67">
        <v>386</v>
      </c>
      <c r="G67">
        <v>2993</v>
      </c>
      <c r="H67">
        <v>3004</v>
      </c>
      <c r="I67">
        <v>8.6999999999999994E-2</v>
      </c>
      <c r="J67">
        <v>0.84499999999999997</v>
      </c>
      <c r="K67">
        <v>-1.512</v>
      </c>
    </row>
    <row r="68" spans="1:11" x14ac:dyDescent="0.3">
      <c r="A68">
        <v>65</v>
      </c>
      <c r="B68">
        <v>256</v>
      </c>
      <c r="C68">
        <v>41.674999999999997</v>
      </c>
      <c r="D68">
        <v>-0.73299999999999998</v>
      </c>
      <c r="E68">
        <v>68.8</v>
      </c>
      <c r="F68">
        <v>264</v>
      </c>
      <c r="G68">
        <v>2996</v>
      </c>
      <c r="H68">
        <v>3000</v>
      </c>
      <c r="I68">
        <v>0.12</v>
      </c>
      <c r="J68">
        <v>0.58399999999999996</v>
      </c>
      <c r="K68">
        <v>0.128</v>
      </c>
    </row>
    <row r="69" spans="1:11" x14ac:dyDescent="0.3">
      <c r="A69">
        <v>66</v>
      </c>
      <c r="B69">
        <v>128</v>
      </c>
      <c r="C69">
        <v>20.991</v>
      </c>
      <c r="D69">
        <v>-0.59499999999999997</v>
      </c>
      <c r="E69">
        <v>72.099999999999994</v>
      </c>
      <c r="F69">
        <v>128</v>
      </c>
      <c r="G69">
        <v>2999</v>
      </c>
      <c r="H69">
        <v>2997</v>
      </c>
      <c r="I69">
        <v>-5.0999999999999997E-2</v>
      </c>
      <c r="J69">
        <v>0.28299999999999997</v>
      </c>
      <c r="K69">
        <v>-0.33400000000000002</v>
      </c>
    </row>
    <row r="70" spans="1:11" x14ac:dyDescent="0.3">
      <c r="A70">
        <v>67</v>
      </c>
      <c r="B70">
        <v>0</v>
      </c>
      <c r="C70">
        <v>3.1230000000000002</v>
      </c>
      <c r="D70">
        <v>-1.026</v>
      </c>
      <c r="E70">
        <v>77.2</v>
      </c>
      <c r="F70">
        <v>1</v>
      </c>
      <c r="G70">
        <v>3001</v>
      </c>
      <c r="H70">
        <v>2997</v>
      </c>
      <c r="I70">
        <v>0.32100000000000001</v>
      </c>
      <c r="J70">
        <v>6.9000000000000006E-2</v>
      </c>
      <c r="K70">
        <v>-1.194</v>
      </c>
    </row>
    <row r="71" spans="1:11" x14ac:dyDescent="0.3">
      <c r="A71">
        <v>68</v>
      </c>
      <c r="B71">
        <v>0</v>
      </c>
      <c r="C71">
        <v>2.7360000000000002</v>
      </c>
      <c r="D71">
        <v>-1.1679999999999999</v>
      </c>
      <c r="E71">
        <v>74.7</v>
      </c>
      <c r="F71">
        <v>0</v>
      </c>
      <c r="G71">
        <v>2998</v>
      </c>
      <c r="H71">
        <v>2997</v>
      </c>
      <c r="I71">
        <v>0.154</v>
      </c>
      <c r="J71">
        <v>-0.128</v>
      </c>
      <c r="K71">
        <v>-1.1910000000000001</v>
      </c>
    </row>
    <row r="72" spans="1:11" x14ac:dyDescent="0.3">
      <c r="A72">
        <v>69</v>
      </c>
      <c r="B72">
        <v>0</v>
      </c>
      <c r="C72">
        <v>2.7650000000000001</v>
      </c>
      <c r="D72">
        <v>-1.45</v>
      </c>
      <c r="E72">
        <v>78</v>
      </c>
      <c r="F72">
        <v>0</v>
      </c>
      <c r="G72">
        <v>2997</v>
      </c>
      <c r="H72">
        <v>2996</v>
      </c>
      <c r="I72">
        <v>0.439</v>
      </c>
      <c r="J72">
        <v>4.8000000000000001E-2</v>
      </c>
      <c r="K72">
        <v>-1.3069999999999999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OIS X Scan_21_3000_100ms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ACTRO3</dc:creator>
  <cp:lastModifiedBy>ACTRO3</cp:lastModifiedBy>
  <dcterms:created xsi:type="dcterms:W3CDTF">2023-08-18T07:25:03Z</dcterms:created>
  <dcterms:modified xsi:type="dcterms:W3CDTF">2023-08-18T07:27:10Z</dcterms:modified>
</cp:coreProperties>
</file>